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" l="1"/>
  <c r="D55" i="1"/>
  <c r="G55" i="1" s="1"/>
  <c r="D50" i="1"/>
  <c r="E50" i="1" s="1"/>
  <c r="E49" i="1"/>
  <c r="D49" i="1"/>
  <c r="G49" i="1" s="1"/>
  <c r="D48" i="1"/>
  <c r="E48" i="1" s="1"/>
  <c r="E47" i="1"/>
  <c r="D47" i="1"/>
  <c r="G47" i="1" s="1"/>
  <c r="D45" i="1"/>
  <c r="E44" i="1"/>
  <c r="D44" i="1"/>
  <c r="G44" i="1" s="1"/>
  <c r="D43" i="1"/>
  <c r="E43" i="1" s="1"/>
  <c r="E42" i="1"/>
  <c r="D42" i="1"/>
  <c r="G42" i="1" s="1"/>
  <c r="D39" i="1"/>
  <c r="E39" i="1" s="1"/>
  <c r="G38" i="1"/>
  <c r="E38" i="1"/>
  <c r="G36" i="1"/>
  <c r="E36" i="1"/>
  <c r="G35" i="1"/>
  <c r="E35" i="1"/>
  <c r="D30" i="1"/>
  <c r="G29" i="1"/>
  <c r="E29" i="1"/>
  <c r="G28" i="1"/>
  <c r="E28" i="1"/>
  <c r="D27" i="1"/>
  <c r="E27" i="1" s="1"/>
  <c r="G27" i="1" l="1"/>
  <c r="G39" i="1"/>
  <c r="G43" i="1"/>
  <c r="G48" i="1"/>
  <c r="G50" i="1"/>
  <c r="D26" i="1"/>
  <c r="G26" i="1" l="1"/>
  <c r="E26" i="1"/>
  <c r="D25" i="1"/>
  <c r="E25" i="1" l="1"/>
  <c r="E23" i="1" s="1"/>
  <c r="D23" i="1"/>
  <c r="G23" i="1" s="1"/>
  <c r="G25" i="1"/>
</calcChain>
</file>

<file path=xl/sharedStrings.xml><?xml version="1.0" encoding="utf-8"?>
<sst xmlns="http://schemas.openxmlformats.org/spreadsheetml/2006/main" count="93" uniqueCount="91">
  <si>
    <t>Утверждена приказом Министерства Финансов</t>
  </si>
  <si>
    <t>Республики казахстан от 11.03.2001г. № 123</t>
  </si>
  <si>
    <t xml:space="preserve">        Утверждаю смету расходов в сумме 528 161 тыс.тенге</t>
  </si>
  <si>
    <t>в том числе сумму госзаказа  528 161тыс.тенге</t>
  </si>
  <si>
    <t>Руководитель управления здравоохранения</t>
  </si>
  <si>
    <t xml:space="preserve">                  Павлодарской области</t>
  </si>
  <si>
    <t>______________________Мукашев О.С.</t>
  </si>
  <si>
    <t>"______"_____________________201__ г.</t>
  </si>
  <si>
    <t xml:space="preserve">Смета расходов коммунального государственного предприятия на 2019 год </t>
  </si>
  <si>
    <r>
      <t xml:space="preserve">Наименование </t>
    </r>
    <r>
      <rPr>
        <b/>
        <i/>
        <sz val="12"/>
        <rFont val="Times New Roman Cyr"/>
        <charset val="204"/>
      </rPr>
      <t>КГП на ПХВ "Больница района Тереңкөл"</t>
    </r>
  </si>
  <si>
    <r>
      <t xml:space="preserve">Вид деятельности     </t>
    </r>
    <r>
      <rPr>
        <b/>
        <i/>
        <sz val="12"/>
        <rFont val="Times New Roman Cyr"/>
        <charset val="204"/>
      </rPr>
      <t>медицина</t>
    </r>
  </si>
  <si>
    <r>
      <t xml:space="preserve">Уполномоченный орган </t>
    </r>
    <r>
      <rPr>
        <b/>
        <i/>
        <sz val="12"/>
        <rFont val="Times New Roman Cyr"/>
        <charset val="204"/>
      </rPr>
      <t>Управление здравоохранения Павлодарской области, акимата Павлодарской области</t>
    </r>
  </si>
  <si>
    <r>
      <t xml:space="preserve">Единица измерения  </t>
    </r>
    <r>
      <rPr>
        <b/>
        <i/>
        <sz val="12"/>
        <rFont val="Times New Roman Cyr"/>
        <charset val="204"/>
      </rPr>
      <t>тыс.тенге</t>
    </r>
  </si>
  <si>
    <t>Показатель</t>
  </si>
  <si>
    <t>№ стр.</t>
  </si>
  <si>
    <t>Финансовый план</t>
  </si>
  <si>
    <t>в том числе финансовый план в разрезе бюджетных программ (подпрограмм), выполняемых в рамках гос.заказа</t>
  </si>
  <si>
    <t>Всего</t>
  </si>
  <si>
    <t>в т.ч. гос.заказ</t>
  </si>
  <si>
    <t xml:space="preserve">% гос.заказа от общего фин.плана </t>
  </si>
  <si>
    <t>Сумма</t>
  </si>
  <si>
    <t>2</t>
  </si>
  <si>
    <t>3</t>
  </si>
  <si>
    <t>4</t>
  </si>
  <si>
    <t>5</t>
  </si>
  <si>
    <t>6</t>
  </si>
  <si>
    <t>7</t>
  </si>
  <si>
    <t>8</t>
  </si>
  <si>
    <t>Всего доходов (011+012)</t>
  </si>
  <si>
    <t>010</t>
  </si>
  <si>
    <t>Остаток денег на начало года</t>
  </si>
  <si>
    <t>011</t>
  </si>
  <si>
    <t>Поступление денег от осуществления хозяйственной деятельности</t>
  </si>
  <si>
    <t>012</t>
  </si>
  <si>
    <t>Всего расходов (сумма строк 030-260)</t>
  </si>
  <si>
    <t>020</t>
  </si>
  <si>
    <t xml:space="preserve">Расходы, на осуществление которых гражданско-правовые сделки не заключаются </t>
  </si>
  <si>
    <t>Заработная плата</t>
  </si>
  <si>
    <t>030</t>
  </si>
  <si>
    <t>Компенсационные выплаты</t>
  </si>
  <si>
    <t>040</t>
  </si>
  <si>
    <t>Командировочные расходы</t>
  </si>
  <si>
    <t>050</t>
  </si>
  <si>
    <t>Налоги и другие обязательные платежи в бюджет</t>
  </si>
  <si>
    <t>060</t>
  </si>
  <si>
    <t>в т.ч.  НДС</t>
  </si>
  <si>
    <t>070</t>
  </si>
  <si>
    <t>Акцизы</t>
  </si>
  <si>
    <t>080</t>
  </si>
  <si>
    <t>Подоходный налог с юр.лиц</t>
  </si>
  <si>
    <t>090</t>
  </si>
  <si>
    <t>Соцналог</t>
  </si>
  <si>
    <t>100</t>
  </si>
  <si>
    <t>Соц.отчисления</t>
  </si>
  <si>
    <t>110</t>
  </si>
  <si>
    <t>Штрафы, пени</t>
  </si>
  <si>
    <t>120</t>
  </si>
  <si>
    <t>Прочие расходы</t>
  </si>
  <si>
    <t>130</t>
  </si>
  <si>
    <t xml:space="preserve">Расходы, на осуществление которых гражданско-правовые сделки заключаются </t>
  </si>
  <si>
    <t>Приобретение материалов</t>
  </si>
  <si>
    <t>140</t>
  </si>
  <si>
    <t>в т.ч. питание</t>
  </si>
  <si>
    <t>медикаменты</t>
  </si>
  <si>
    <t>прочие приобретение</t>
  </si>
  <si>
    <t>ГСМ</t>
  </si>
  <si>
    <t>Приобретение основных средств</t>
  </si>
  <si>
    <t>150</t>
  </si>
  <si>
    <t>Приобретение прочих активов</t>
  </si>
  <si>
    <t>160</t>
  </si>
  <si>
    <t>Коммунальные услуги</t>
  </si>
  <si>
    <t>170</t>
  </si>
  <si>
    <t>Электроэнергия</t>
  </si>
  <si>
    <t>180</t>
  </si>
  <si>
    <t>Отопление</t>
  </si>
  <si>
    <t>190</t>
  </si>
  <si>
    <t>Услуги связи</t>
  </si>
  <si>
    <t>200</t>
  </si>
  <si>
    <t>Транспортные услуги</t>
  </si>
  <si>
    <t>210</t>
  </si>
  <si>
    <t>Текущий ремонт и содержание основных средств</t>
  </si>
  <si>
    <t>220</t>
  </si>
  <si>
    <t>Капитальный ремонт основных средств</t>
  </si>
  <si>
    <t>230</t>
  </si>
  <si>
    <t>Арендная плата по основным средствам</t>
  </si>
  <si>
    <t>240</t>
  </si>
  <si>
    <t>260</t>
  </si>
  <si>
    <t>Главный врач</t>
  </si>
  <si>
    <t>Абдыкаримов Е.О.</t>
  </si>
  <si>
    <t>Главный бухгалтер</t>
  </si>
  <si>
    <t>Битенова Р.К.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</si>
</sst>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i/>
      <sz val="12"/>
      <name val="Times New Roman Cyr"/>
      <charset val="204"/>
    </font>
    <font>
      <sz val="12"/>
      <name val="Arial Cyr"/>
      <charset val="204"/>
    </font>
    <font>
      <sz val="10"/>
      <name val="Times New Roman Cyr"/>
      <family val="1"/>
      <charset val="204"/>
    </font>
    <font>
      <sz val="9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1"/>
      <name val="Times New Roman Cyr"/>
      <charset val="204"/>
    </font>
    <font>
      <b/>
      <sz val="10"/>
      <name val="Times New Roman Cyr"/>
      <charset val="204"/>
    </font>
    <font>
      <b/>
      <i/>
      <sz val="10"/>
      <name val="Times New Roman Cyr"/>
      <family val="1"/>
      <charset val="204"/>
    </font>
    <font>
      <b/>
      <i/>
      <sz val="11"/>
      <name val="Times New Roman Cyr"/>
      <charset val="204"/>
    </font>
    <font>
      <sz val="11"/>
      <name val="Times New Roman Cyr"/>
      <charset val="204"/>
    </font>
    <font>
      <sz val="10"/>
      <name val="Times New Roman Cyr"/>
      <charset val="204"/>
    </font>
    <font>
      <b/>
      <i/>
      <sz val="10"/>
      <name val="Times New Roman Cyr"/>
      <charset val="204"/>
    </font>
    <font>
      <sz val="11"/>
      <name val="Times New Roman Cyr"/>
      <family val="1"/>
      <charset val="204"/>
    </font>
    <font>
      <b/>
      <sz val="14"/>
      <name val="Times New Roman Cyr"/>
      <charset val="204"/>
    </font>
    <font>
      <b/>
      <sz val="12"/>
      <name val="Times New Roman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/>
    <xf numFmtId="0" fontId="2" fillId="0" borderId="0" xfId="0" applyFont="1"/>
    <xf numFmtId="1" fontId="2" fillId="0" borderId="0" xfId="0" applyNumberFormat="1" applyFont="1" applyAlignment="1">
      <alignment horizontal="right"/>
    </xf>
    <xf numFmtId="0" fontId="3" fillId="0" borderId="0" xfId="0" applyFont="1"/>
    <xf numFmtId="1" fontId="3" fillId="0" borderId="0" xfId="0" applyNumberFormat="1" applyFont="1"/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5" fillId="0" borderId="0" xfId="0" applyFont="1"/>
    <xf numFmtId="1" fontId="5" fillId="0" borderId="0" xfId="0" applyNumberFormat="1" applyFont="1"/>
    <xf numFmtId="0" fontId="4" fillId="0" borderId="0" xfId="0" applyFont="1" applyAlignment="1"/>
    <xf numFmtId="0" fontId="6" fillId="0" borderId="0" xfId="0" applyFont="1" applyAlignment="1"/>
    <xf numFmtId="0" fontId="7" fillId="0" borderId="0" xfId="0" applyFont="1" applyFill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/>
    <xf numFmtId="1" fontId="4" fillId="0" borderId="0" xfId="0" applyNumberFormat="1" applyFont="1" applyFill="1" applyAlignment="1">
      <alignment horizontal="right"/>
    </xf>
    <xf numFmtId="1" fontId="4" fillId="0" borderId="0" xfId="0" applyNumberFormat="1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9" fillId="0" borderId="0" xfId="0" applyFont="1" applyAlignment="1"/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justify" vertical="center" wrapText="1"/>
    </xf>
    <xf numFmtId="49" fontId="13" fillId="0" borderId="12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vertical="center"/>
    </xf>
    <xf numFmtId="0" fontId="14" fillId="0" borderId="12" xfId="0" applyFont="1" applyBorder="1" applyAlignment="1">
      <alignment horizontal="center"/>
    </xf>
    <xf numFmtId="49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center"/>
    </xf>
    <xf numFmtId="3" fontId="16" fillId="0" borderId="12" xfId="0" applyNumberFormat="1" applyFont="1" applyBorder="1" applyAlignment="1">
      <alignment vertical="center"/>
    </xf>
    <xf numFmtId="0" fontId="10" fillId="0" borderId="12" xfId="0" applyFont="1" applyBorder="1"/>
    <xf numFmtId="0" fontId="10" fillId="0" borderId="12" xfId="0" applyFont="1" applyBorder="1" applyAlignment="1">
      <alignment horizontal="justify" vertical="center" wrapText="1"/>
    </xf>
    <xf numFmtId="49" fontId="10" fillId="0" borderId="12" xfId="0" applyNumberFormat="1" applyFont="1" applyBorder="1" applyAlignment="1">
      <alignment horizontal="center" vertical="center"/>
    </xf>
    <xf numFmtId="3" fontId="17" fillId="0" borderId="12" xfId="0" applyNumberFormat="1" applyFont="1" applyFill="1" applyBorder="1" applyAlignment="1">
      <alignment vertical="center"/>
    </xf>
    <xf numFmtId="3" fontId="17" fillId="0" borderId="12" xfId="0" applyNumberFormat="1" applyFont="1" applyBorder="1" applyAlignment="1">
      <alignment vertical="center"/>
    </xf>
    <xf numFmtId="49" fontId="10" fillId="0" borderId="12" xfId="0" applyNumberFormat="1" applyFont="1" applyBorder="1" applyAlignment="1">
      <alignment horizontal="center" vertical="top" wrapText="1"/>
    </xf>
    <xf numFmtId="3" fontId="18" fillId="0" borderId="12" xfId="0" applyNumberFormat="1" applyFont="1" applyBorder="1" applyAlignment="1">
      <alignment vertical="center"/>
    </xf>
    <xf numFmtId="3" fontId="18" fillId="0" borderId="12" xfId="0" applyNumberFormat="1" applyFont="1" applyBorder="1" applyAlignment="1">
      <alignment horizontal="right" vertical="center" wrapText="1"/>
    </xf>
    <xf numFmtId="0" fontId="10" fillId="0" borderId="12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49" fontId="19" fillId="0" borderId="12" xfId="0" applyNumberFormat="1" applyFont="1" applyBorder="1" applyAlignment="1">
      <alignment horizontal="center" vertical="center"/>
    </xf>
    <xf numFmtId="3" fontId="16" fillId="0" borderId="12" xfId="0" applyNumberFormat="1" applyFont="1" applyFill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3" fontId="20" fillId="0" borderId="12" xfId="0" applyNumberFormat="1" applyFont="1" applyBorder="1"/>
    <xf numFmtId="3" fontId="17" fillId="0" borderId="12" xfId="0" applyNumberFormat="1" applyFont="1" applyFill="1" applyBorder="1" applyAlignment="1">
      <alignment horizontal="right" vertical="center"/>
    </xf>
    <xf numFmtId="0" fontId="4" fillId="0" borderId="0" xfId="0" applyFont="1" applyBorder="1"/>
    <xf numFmtId="0" fontId="4" fillId="0" borderId="0" xfId="0" applyFont="1" applyBorder="1" applyAlignment="1">
      <alignment horizontal="justify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/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" fontId="3" fillId="0" borderId="0" xfId="0" applyNumberFormat="1" applyFont="1" applyBorder="1"/>
    <xf numFmtId="0" fontId="22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102;&#1076;&#1078;&#1077;&#1090;&#1085;&#1072;&#1103;%20&#1079;&#1072;&#1103;&#1074;&#1082;&#1072;%20&#1085;&#1072;%202019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 с допл"/>
      <sheetName val="СМЕТА"/>
      <sheetName val="СВОД"/>
      <sheetName val="свод с допл"/>
      <sheetName val="Заработная плата НСОТ"/>
      <sheetName val="заработная плата"/>
      <sheetName val="комп с допл"/>
      <sheetName val="Компенсационные выплаты"/>
      <sheetName val="Командировочные расходы"/>
      <sheetName val="снол с д"/>
      <sheetName val="Социальный налог"/>
      <sheetName val="со с д"/>
      <sheetName val="Социальные отчисления в госуда"/>
      <sheetName val="осмс с д"/>
      <sheetName val="ОСМС"/>
      <sheetName val="Горюче-смазочные материалы"/>
      <sheetName val="Отопление с автономной системо"/>
      <sheetName val="Лист2"/>
      <sheetName val="Твердое (уголь, дрова)"/>
      <sheetName val="Закупка расходных материалов"/>
      <sheetName val="Расш.02-149 формат А3, А4, А5"/>
      <sheetName val="осн"/>
      <sheetName val="Товары, необходимые для обслуж"/>
      <sheetName val="блан прод"/>
      <sheetName val="Расш.03-149 Канцелярские товары"/>
      <sheetName val="комплект"/>
      <sheetName val="Расш.03-149 Мыломоющие средства"/>
      <sheetName val="запчасти"/>
      <sheetName val="Расш.03-149 Хозяйственные товар"/>
      <sheetName val="вода 151"/>
      <sheetName val="Электроэнергия(д)"/>
      <sheetName val="Лист3"/>
      <sheetName val="Услуги связи(д)"/>
      <sheetName val="содерж,обс зд"/>
      <sheetName val="Банковские услуги"/>
      <sheetName val="Трансферты физическим лицам"/>
      <sheetName val="Медикаменты в стационарных учр"/>
      <sheetName val="Расш.02-142 общеклин"/>
      <sheetName val="Медикаменты в амбулаторно-поли"/>
      <sheetName val="Расш.03-142 Строка 1"/>
      <sheetName val="Прочие расходы"/>
      <sheetName val="Расш. Прочие расходы-Повышение "/>
      <sheetName val="Прочие текущие затраты"/>
    </sheetNames>
    <sheetDataSet>
      <sheetData sheetId="0"/>
      <sheetData sheetId="1"/>
      <sheetData sheetId="2"/>
      <sheetData sheetId="3">
        <row r="26">
          <cell r="C26">
            <v>3947.5</v>
          </cell>
        </row>
        <row r="37">
          <cell r="C37">
            <v>8842.0038454312507</v>
          </cell>
        </row>
        <row r="38">
          <cell r="C38">
            <v>13750.799771087999</v>
          </cell>
        </row>
        <row r="40">
          <cell r="C40">
            <v>551.33725000000004</v>
          </cell>
        </row>
        <row r="42">
          <cell r="C42">
            <v>5690.6720860000005</v>
          </cell>
        </row>
        <row r="43">
          <cell r="C43">
            <v>1441</v>
          </cell>
        </row>
        <row r="44">
          <cell r="C44">
            <v>1636.1188734000002</v>
          </cell>
        </row>
        <row r="45">
          <cell r="C45">
            <v>14980</v>
          </cell>
        </row>
        <row r="47">
          <cell r="C47">
            <v>5664.2415599999995</v>
          </cell>
        </row>
        <row r="51">
          <cell r="C51">
            <v>35489.233659999991</v>
          </cell>
        </row>
        <row r="53">
          <cell r="C53">
            <v>105</v>
          </cell>
        </row>
        <row r="54">
          <cell r="C54">
            <v>21556.793419999998</v>
          </cell>
        </row>
        <row r="57">
          <cell r="C57">
            <v>18360</v>
          </cell>
        </row>
        <row r="58">
          <cell r="C58">
            <v>8126.732</v>
          </cell>
        </row>
        <row r="62">
          <cell r="C62">
            <v>20112.884435</v>
          </cell>
        </row>
        <row r="63">
          <cell r="C63">
            <v>3408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topLeftCell="A34" workbookViewId="0">
      <selection activeCell="N13" sqref="N13"/>
    </sheetView>
  </sheetViews>
  <sheetFormatPr defaultRowHeight="15" x14ac:dyDescent="0.25"/>
  <cols>
    <col min="1" max="1" width="1.85546875" customWidth="1"/>
    <col min="2" max="2" width="16.5703125" customWidth="1"/>
    <col min="3" max="3" width="6.140625" customWidth="1"/>
    <col min="4" max="5" width="9" customWidth="1"/>
    <col min="7" max="7" width="9" customWidth="1"/>
    <col min="8" max="8" width="8.28515625" customWidth="1"/>
  </cols>
  <sheetData>
    <row r="1" spans="1:8" ht="18.75" x14ac:dyDescent="0.3">
      <c r="A1" s="1"/>
      <c r="B1" s="2"/>
      <c r="C1" s="3"/>
      <c r="D1" s="1"/>
      <c r="E1" s="1"/>
      <c r="F1" s="4"/>
      <c r="G1" s="5"/>
      <c r="H1" s="6" t="s">
        <v>0</v>
      </c>
    </row>
    <row r="2" spans="1:8" ht="18.75" x14ac:dyDescent="0.3">
      <c r="A2" s="1"/>
      <c r="B2" s="2"/>
      <c r="C2" s="3"/>
      <c r="D2" s="1"/>
      <c r="E2" s="1"/>
      <c r="F2" s="4"/>
      <c r="G2" s="5"/>
      <c r="H2" s="6" t="s">
        <v>1</v>
      </c>
    </row>
    <row r="3" spans="1:8" ht="18.75" x14ac:dyDescent="0.3">
      <c r="A3" s="1"/>
      <c r="B3" s="2"/>
      <c r="C3" s="3"/>
      <c r="D3" s="1"/>
      <c r="E3" s="1"/>
      <c r="F3" s="4"/>
      <c r="G3" s="7"/>
      <c r="H3" s="8"/>
    </row>
    <row r="4" spans="1:8" ht="18.75" x14ac:dyDescent="0.3">
      <c r="A4" s="1"/>
      <c r="B4" s="9" t="s">
        <v>2</v>
      </c>
      <c r="C4" s="9"/>
      <c r="D4" s="9"/>
      <c r="E4" s="9"/>
      <c r="F4" s="9"/>
      <c r="G4" s="9"/>
      <c r="H4" s="9"/>
    </row>
    <row r="5" spans="1:8" ht="18.75" x14ac:dyDescent="0.3">
      <c r="A5" s="1"/>
      <c r="B5" s="10" t="s">
        <v>3</v>
      </c>
      <c r="C5" s="10"/>
      <c r="D5" s="10"/>
      <c r="E5" s="10"/>
      <c r="F5" s="10"/>
      <c r="G5" s="10"/>
      <c r="H5" s="10"/>
    </row>
    <row r="6" spans="1:8" ht="20.25" x14ac:dyDescent="0.3">
      <c r="A6" s="1"/>
      <c r="B6" s="2"/>
      <c r="C6" s="3"/>
      <c r="D6" s="1"/>
      <c r="E6" s="1"/>
      <c r="F6" s="4"/>
      <c r="G6" s="11"/>
      <c r="H6" s="12"/>
    </row>
    <row r="7" spans="1:8" ht="18.75" x14ac:dyDescent="0.3">
      <c r="A7" s="1"/>
      <c r="B7" s="2"/>
      <c r="C7" s="3"/>
      <c r="D7" s="1"/>
      <c r="E7" s="1"/>
      <c r="F7" s="13"/>
      <c r="G7" s="14"/>
      <c r="H7" s="15" t="s">
        <v>4</v>
      </c>
    </row>
    <row r="8" spans="1:8" ht="18.75" x14ac:dyDescent="0.3">
      <c r="A8" s="1"/>
      <c r="B8" s="16" t="s">
        <v>5</v>
      </c>
      <c r="C8" s="16"/>
      <c r="D8" s="16"/>
      <c r="E8" s="16"/>
      <c r="F8" s="16"/>
      <c r="G8" s="16"/>
      <c r="H8" s="16"/>
    </row>
    <row r="9" spans="1:8" ht="18.75" x14ac:dyDescent="0.3">
      <c r="A9" s="1"/>
      <c r="B9" s="2"/>
      <c r="C9" s="3"/>
      <c r="D9" s="1"/>
      <c r="E9" s="1"/>
      <c r="F9" s="4"/>
      <c r="G9" s="17"/>
      <c r="H9" s="18" t="s">
        <v>6</v>
      </c>
    </row>
    <row r="10" spans="1:8" ht="18.75" x14ac:dyDescent="0.3">
      <c r="A10" s="1"/>
      <c r="B10" s="2"/>
      <c r="C10" s="3"/>
      <c r="D10" s="1"/>
      <c r="E10" s="1"/>
      <c r="F10" s="4"/>
      <c r="G10" s="17"/>
      <c r="H10" s="18" t="s">
        <v>7</v>
      </c>
    </row>
    <row r="11" spans="1:8" ht="18.75" x14ac:dyDescent="0.3">
      <c r="A11" s="1"/>
      <c r="B11" s="2"/>
      <c r="C11" s="3"/>
      <c r="D11" s="1"/>
      <c r="E11" s="1"/>
      <c r="F11" s="4"/>
      <c r="G11" s="17"/>
      <c r="H11" s="19"/>
    </row>
    <row r="12" spans="1:8" ht="18.75" x14ac:dyDescent="0.25">
      <c r="A12" s="20" t="s">
        <v>8</v>
      </c>
      <c r="B12" s="20"/>
      <c r="C12" s="20"/>
      <c r="D12" s="20"/>
      <c r="E12" s="20"/>
      <c r="F12" s="20"/>
      <c r="G12" s="20"/>
      <c r="H12" s="20"/>
    </row>
    <row r="13" spans="1:8" ht="18.75" x14ac:dyDescent="0.3">
      <c r="A13" s="1"/>
      <c r="B13" s="17"/>
      <c r="C13" s="3"/>
      <c r="D13" s="17"/>
      <c r="E13" s="1"/>
      <c r="F13" s="4"/>
      <c r="G13" s="1"/>
      <c r="H13" s="4"/>
    </row>
    <row r="14" spans="1:8" ht="15.75" x14ac:dyDescent="0.25">
      <c r="A14" s="7"/>
      <c r="B14" s="7" t="s">
        <v>9</v>
      </c>
      <c r="C14" s="21"/>
      <c r="D14" s="5"/>
      <c r="E14" s="7"/>
      <c r="F14" s="8"/>
      <c r="G14" s="7"/>
      <c r="H14" s="8"/>
    </row>
    <row r="15" spans="1:8" ht="15.75" x14ac:dyDescent="0.25">
      <c r="A15" s="7"/>
      <c r="B15" s="7" t="s">
        <v>10</v>
      </c>
      <c r="C15" s="21"/>
      <c r="D15" s="5"/>
      <c r="E15" s="7"/>
      <c r="F15" s="8"/>
      <c r="G15" s="7"/>
      <c r="H15" s="8"/>
    </row>
    <row r="16" spans="1:8" ht="15.75" x14ac:dyDescent="0.25">
      <c r="A16" s="7"/>
      <c r="B16" s="7" t="s">
        <v>11</v>
      </c>
      <c r="C16" s="21"/>
      <c r="D16" s="5"/>
      <c r="E16" s="7"/>
      <c r="F16" s="8"/>
      <c r="G16" s="7"/>
      <c r="H16" s="8"/>
    </row>
    <row r="17" spans="1:8" ht="15.75" x14ac:dyDescent="0.25">
      <c r="A17" s="7"/>
      <c r="B17" s="22" t="s">
        <v>12</v>
      </c>
      <c r="C17" s="23"/>
      <c r="D17" s="23"/>
      <c r="E17" s="7"/>
      <c r="F17" s="8"/>
      <c r="G17" s="7"/>
      <c r="H17" s="8"/>
    </row>
    <row r="18" spans="1:8" ht="19.5" thickBot="1" x14ac:dyDescent="0.35">
      <c r="A18" s="1"/>
      <c r="B18" s="1"/>
      <c r="C18" s="3"/>
      <c r="D18" s="17"/>
      <c r="E18" s="1"/>
      <c r="F18" s="4"/>
      <c r="G18" s="1"/>
      <c r="H18" s="4"/>
    </row>
    <row r="19" spans="1:8" ht="85.5" customHeight="1" thickBot="1" x14ac:dyDescent="0.3">
      <c r="A19" s="24"/>
      <c r="B19" s="25" t="s">
        <v>13</v>
      </c>
      <c r="C19" s="25" t="s">
        <v>14</v>
      </c>
      <c r="D19" s="26" t="s">
        <v>15</v>
      </c>
      <c r="E19" s="27"/>
      <c r="F19" s="27"/>
      <c r="G19" s="28" t="s">
        <v>16</v>
      </c>
      <c r="H19" s="29"/>
    </row>
    <row r="20" spans="1:8" ht="15.75" thickBot="1" x14ac:dyDescent="0.3">
      <c r="A20" s="30"/>
      <c r="B20" s="31"/>
      <c r="C20" s="31"/>
      <c r="D20" s="32"/>
      <c r="E20" s="33"/>
      <c r="F20" s="34"/>
      <c r="G20" s="35">
        <v>226067100</v>
      </c>
      <c r="H20" s="36"/>
    </row>
    <row r="21" spans="1:8" ht="64.5" thickBot="1" x14ac:dyDescent="0.3">
      <c r="A21" s="37"/>
      <c r="B21" s="38"/>
      <c r="C21" s="38"/>
      <c r="D21" s="39" t="s">
        <v>17</v>
      </c>
      <c r="E21" s="40" t="s">
        <v>18</v>
      </c>
      <c r="F21" s="41" t="s">
        <v>19</v>
      </c>
      <c r="G21" s="39" t="s">
        <v>20</v>
      </c>
      <c r="H21" s="42" t="s">
        <v>19</v>
      </c>
    </row>
    <row r="22" spans="1:8" x14ac:dyDescent="0.25">
      <c r="A22" s="43">
        <v>1</v>
      </c>
      <c r="B22" s="44" t="s">
        <v>21</v>
      </c>
      <c r="C22" s="44" t="s">
        <v>22</v>
      </c>
      <c r="D22" s="44" t="s">
        <v>23</v>
      </c>
      <c r="E22" s="44" t="s">
        <v>24</v>
      </c>
      <c r="F22" s="45" t="s">
        <v>25</v>
      </c>
      <c r="G22" s="44" t="s">
        <v>26</v>
      </c>
      <c r="H22" s="45" t="s">
        <v>27</v>
      </c>
    </row>
    <row r="23" spans="1:8" ht="25.5" x14ac:dyDescent="0.25">
      <c r="A23" s="46"/>
      <c r="B23" s="47" t="s">
        <v>28</v>
      </c>
      <c r="C23" s="48" t="s">
        <v>29</v>
      </c>
      <c r="D23" s="49">
        <f>D24+D25</f>
        <v>528161.31690091919</v>
      </c>
      <c r="E23" s="49">
        <f>E24+E25</f>
        <v>528161.31690091919</v>
      </c>
      <c r="F23" s="49">
        <v>100</v>
      </c>
      <c r="G23" s="49">
        <f t="shared" ref="G23:G29" si="0">D23</f>
        <v>528161.31690091919</v>
      </c>
      <c r="H23" s="49">
        <v>100</v>
      </c>
    </row>
    <row r="24" spans="1:8" ht="25.5" x14ac:dyDescent="0.25">
      <c r="A24" s="50"/>
      <c r="B24" s="47" t="s">
        <v>30</v>
      </c>
      <c r="C24" s="51" t="s">
        <v>31</v>
      </c>
      <c r="D24" s="49"/>
      <c r="E24" s="49"/>
      <c r="F24" s="49"/>
      <c r="G24" s="49"/>
      <c r="H24" s="49"/>
    </row>
    <row r="25" spans="1:8" ht="51" x14ac:dyDescent="0.25">
      <c r="A25" s="50"/>
      <c r="B25" s="52" t="s">
        <v>32</v>
      </c>
      <c r="C25" s="51" t="s">
        <v>33</v>
      </c>
      <c r="D25" s="49">
        <f>D26</f>
        <v>528161.31690091919</v>
      </c>
      <c r="E25" s="49">
        <f>D25</f>
        <v>528161.31690091919</v>
      </c>
      <c r="F25" s="49">
        <v>100</v>
      </c>
      <c r="G25" s="49">
        <f t="shared" si="0"/>
        <v>528161.31690091919</v>
      </c>
      <c r="H25" s="49">
        <v>100</v>
      </c>
    </row>
    <row r="26" spans="1:8" ht="38.25" x14ac:dyDescent="0.25">
      <c r="A26" s="46"/>
      <c r="B26" s="47" t="s">
        <v>34</v>
      </c>
      <c r="C26" s="48" t="s">
        <v>35</v>
      </c>
      <c r="D26" s="49">
        <f>D27+D39</f>
        <v>528161.31690091919</v>
      </c>
      <c r="E26" s="49">
        <f>D26</f>
        <v>528161.31690091919</v>
      </c>
      <c r="F26" s="49">
        <v>100</v>
      </c>
      <c r="G26" s="49">
        <f t="shared" si="0"/>
        <v>528161.31690091919</v>
      </c>
      <c r="H26" s="49">
        <v>100</v>
      </c>
    </row>
    <row r="27" spans="1:8" ht="81" x14ac:dyDescent="0.25">
      <c r="A27" s="53"/>
      <c r="B27" s="54" t="s">
        <v>36</v>
      </c>
      <c r="C27" s="55"/>
      <c r="D27" s="56">
        <f>SUM(D28:D38)</f>
        <v>368446.5</v>
      </c>
      <c r="E27" s="56">
        <f>D27</f>
        <v>368446.5</v>
      </c>
      <c r="F27" s="56">
        <v>100</v>
      </c>
      <c r="G27" s="56">
        <f t="shared" si="0"/>
        <v>368446.5</v>
      </c>
      <c r="H27" s="56">
        <v>100</v>
      </c>
    </row>
    <row r="28" spans="1:8" x14ac:dyDescent="0.25">
      <c r="A28" s="57"/>
      <c r="B28" s="58" t="s">
        <v>37</v>
      </c>
      <c r="C28" s="59" t="s">
        <v>38</v>
      </c>
      <c r="D28" s="60">
        <v>312266</v>
      </c>
      <c r="E28" s="61">
        <f>D28</f>
        <v>312266</v>
      </c>
      <c r="F28" s="61">
        <v>100</v>
      </c>
      <c r="G28" s="61">
        <f t="shared" si="0"/>
        <v>312266</v>
      </c>
      <c r="H28" s="61">
        <v>100</v>
      </c>
    </row>
    <row r="29" spans="1:8" ht="25.5" x14ac:dyDescent="0.25">
      <c r="A29" s="57"/>
      <c r="B29" s="58" t="s">
        <v>39</v>
      </c>
      <c r="C29" s="62" t="s">
        <v>40</v>
      </c>
      <c r="D29" s="60">
        <v>20851</v>
      </c>
      <c r="E29" s="61">
        <f>D29</f>
        <v>20851</v>
      </c>
      <c r="F29" s="61">
        <v>100</v>
      </c>
      <c r="G29" s="61">
        <f t="shared" si="0"/>
        <v>20851</v>
      </c>
      <c r="H29" s="61">
        <v>100</v>
      </c>
    </row>
    <row r="30" spans="1:8" ht="25.5" x14ac:dyDescent="0.25">
      <c r="A30" s="57"/>
      <c r="B30" s="58" t="s">
        <v>41</v>
      </c>
      <c r="C30" s="59" t="s">
        <v>42</v>
      </c>
      <c r="D30" s="60">
        <f>[1]СВОД!C26</f>
        <v>3947.5</v>
      </c>
      <c r="E30" s="63">
        <v>3948</v>
      </c>
      <c r="F30" s="63">
        <v>100</v>
      </c>
      <c r="G30" s="64">
        <v>3948</v>
      </c>
      <c r="H30" s="63">
        <v>100</v>
      </c>
    </row>
    <row r="31" spans="1:8" ht="38.25" x14ac:dyDescent="0.25">
      <c r="A31" s="57"/>
      <c r="B31" s="65" t="s">
        <v>43</v>
      </c>
      <c r="C31" s="62" t="s">
        <v>44</v>
      </c>
      <c r="D31" s="60"/>
      <c r="E31" s="63"/>
      <c r="F31" s="63"/>
      <c r="G31" s="64"/>
      <c r="H31" s="63"/>
    </row>
    <row r="32" spans="1:8" x14ac:dyDescent="0.25">
      <c r="A32" s="57"/>
      <c r="B32" s="58" t="s">
        <v>45</v>
      </c>
      <c r="C32" s="59" t="s">
        <v>46</v>
      </c>
      <c r="D32" s="60"/>
      <c r="E32" s="63"/>
      <c r="F32" s="63"/>
      <c r="G32" s="64"/>
      <c r="H32" s="63"/>
    </row>
    <row r="33" spans="1:8" x14ac:dyDescent="0.25">
      <c r="A33" s="57"/>
      <c r="B33" s="65" t="s">
        <v>47</v>
      </c>
      <c r="C33" s="62" t="s">
        <v>48</v>
      </c>
      <c r="D33" s="60"/>
      <c r="E33" s="63"/>
      <c r="F33" s="63"/>
      <c r="G33" s="64"/>
      <c r="H33" s="63"/>
    </row>
    <row r="34" spans="1:8" ht="25.5" x14ac:dyDescent="0.25">
      <c r="A34" s="57"/>
      <c r="B34" s="58" t="s">
        <v>49</v>
      </c>
      <c r="C34" s="59" t="s">
        <v>50</v>
      </c>
      <c r="D34" s="60"/>
      <c r="E34" s="63"/>
      <c r="F34" s="63"/>
      <c r="G34" s="64"/>
      <c r="H34" s="63"/>
    </row>
    <row r="35" spans="1:8" x14ac:dyDescent="0.25">
      <c r="A35" s="57"/>
      <c r="B35" s="58" t="s">
        <v>51</v>
      </c>
      <c r="C35" s="62" t="s">
        <v>52</v>
      </c>
      <c r="D35" s="60">
        <v>16862</v>
      </c>
      <c r="E35" s="61">
        <f>D35</f>
        <v>16862</v>
      </c>
      <c r="F35" s="61">
        <v>100</v>
      </c>
      <c r="G35" s="61">
        <f>D35</f>
        <v>16862</v>
      </c>
      <c r="H35" s="61">
        <v>100</v>
      </c>
    </row>
    <row r="36" spans="1:8" x14ac:dyDescent="0.25">
      <c r="A36" s="57"/>
      <c r="B36" s="58" t="s">
        <v>53</v>
      </c>
      <c r="C36" s="59" t="s">
        <v>54</v>
      </c>
      <c r="D36" s="60">
        <v>9836</v>
      </c>
      <c r="E36" s="61">
        <f>D36</f>
        <v>9836</v>
      </c>
      <c r="F36" s="61">
        <v>100</v>
      </c>
      <c r="G36" s="61">
        <f>D36</f>
        <v>9836</v>
      </c>
      <c r="H36" s="61">
        <v>100</v>
      </c>
    </row>
    <row r="37" spans="1:8" x14ac:dyDescent="0.25">
      <c r="A37" s="57"/>
      <c r="B37" s="58" t="s">
        <v>55</v>
      </c>
      <c r="C37" s="62" t="s">
        <v>56</v>
      </c>
      <c r="D37" s="60"/>
      <c r="E37" s="63"/>
      <c r="F37" s="63"/>
      <c r="G37" s="64"/>
      <c r="H37" s="63"/>
    </row>
    <row r="38" spans="1:8" x14ac:dyDescent="0.25">
      <c r="A38" s="57"/>
      <c r="B38" s="58" t="s">
        <v>57</v>
      </c>
      <c r="C38" s="55" t="s">
        <v>58</v>
      </c>
      <c r="D38" s="60">
        <v>4684</v>
      </c>
      <c r="E38" s="61">
        <f>D38</f>
        <v>4684</v>
      </c>
      <c r="F38" s="61">
        <v>100</v>
      </c>
      <c r="G38" s="61">
        <f>D38</f>
        <v>4684</v>
      </c>
      <c r="H38" s="61">
        <v>100</v>
      </c>
    </row>
    <row r="39" spans="1:8" ht="81" x14ac:dyDescent="0.25">
      <c r="A39" s="57"/>
      <c r="B39" s="66" t="s">
        <v>59</v>
      </c>
      <c r="C39" s="67"/>
      <c r="D39" s="68">
        <f>SUM(D40:D55)</f>
        <v>159714.81690091925</v>
      </c>
      <c r="E39" s="56">
        <f>D39</f>
        <v>159714.81690091925</v>
      </c>
      <c r="F39" s="56">
        <v>100</v>
      </c>
      <c r="G39" s="56">
        <f>D39</f>
        <v>159714.81690091925</v>
      </c>
      <c r="H39" s="56">
        <v>100</v>
      </c>
    </row>
    <row r="40" spans="1:8" ht="25.5" x14ac:dyDescent="0.25">
      <c r="A40" s="57"/>
      <c r="B40" s="58" t="s">
        <v>60</v>
      </c>
      <c r="C40" s="59" t="s">
        <v>61</v>
      </c>
      <c r="D40" s="60"/>
      <c r="E40" s="69"/>
      <c r="F40" s="69"/>
      <c r="G40" s="69"/>
      <c r="H40" s="69"/>
    </row>
    <row r="41" spans="1:8" x14ac:dyDescent="0.25">
      <c r="A41" s="57"/>
      <c r="B41" s="58" t="s">
        <v>62</v>
      </c>
      <c r="C41" s="59"/>
      <c r="D41" s="60"/>
      <c r="E41" s="61"/>
      <c r="F41" s="61"/>
      <c r="G41" s="61"/>
      <c r="H41" s="61"/>
    </row>
    <row r="42" spans="1:8" x14ac:dyDescent="0.25">
      <c r="A42" s="57"/>
      <c r="B42" s="58" t="s">
        <v>63</v>
      </c>
      <c r="C42" s="59"/>
      <c r="D42" s="60">
        <f>[1]СВОД!C57+[1]СВОД!C58</f>
        <v>26486.732</v>
      </c>
      <c r="E42" s="61">
        <f>D42</f>
        <v>26486.732</v>
      </c>
      <c r="F42" s="61">
        <v>100</v>
      </c>
      <c r="G42" s="61">
        <f>D42</f>
        <v>26486.732</v>
      </c>
      <c r="H42" s="61">
        <v>100</v>
      </c>
    </row>
    <row r="43" spans="1:8" ht="25.5" x14ac:dyDescent="0.25">
      <c r="A43" s="57"/>
      <c r="B43" s="58" t="s">
        <v>64</v>
      </c>
      <c r="C43" s="59"/>
      <c r="D43" s="60">
        <f>[1]СВОД!C40+[1]СВОД!C42</f>
        <v>6242.009336000001</v>
      </c>
      <c r="E43" s="61">
        <f>D43</f>
        <v>6242.009336000001</v>
      </c>
      <c r="F43" s="61">
        <v>100</v>
      </c>
      <c r="G43" s="61">
        <f>D43</f>
        <v>6242.009336000001</v>
      </c>
      <c r="H43" s="61">
        <v>100</v>
      </c>
    </row>
    <row r="44" spans="1:8" x14ac:dyDescent="0.25">
      <c r="A44" s="57"/>
      <c r="B44" s="58" t="s">
        <v>65</v>
      </c>
      <c r="C44" s="59"/>
      <c r="D44" s="60">
        <f>[1]СВОД!C37</f>
        <v>8842.0038454312507</v>
      </c>
      <c r="E44" s="61">
        <f>D44</f>
        <v>8842.0038454312507</v>
      </c>
      <c r="F44" s="61">
        <v>100</v>
      </c>
      <c r="G44" s="61">
        <f>D44</f>
        <v>8842.0038454312507</v>
      </c>
      <c r="H44" s="61">
        <v>100</v>
      </c>
    </row>
    <row r="45" spans="1:8" ht="25.5" x14ac:dyDescent="0.25">
      <c r="A45" s="57"/>
      <c r="B45" s="65" t="s">
        <v>66</v>
      </c>
      <c r="C45" s="59" t="s">
        <v>67</v>
      </c>
      <c r="D45" s="61">
        <f>[1]СВОД!C43</f>
        <v>1441</v>
      </c>
      <c r="E45" s="61">
        <v>1441</v>
      </c>
      <c r="F45" s="63">
        <v>100</v>
      </c>
      <c r="G45" s="63">
        <v>1441</v>
      </c>
      <c r="H45" s="63">
        <v>100</v>
      </c>
    </row>
    <row r="46" spans="1:8" ht="25.5" x14ac:dyDescent="0.25">
      <c r="A46" s="57"/>
      <c r="B46" s="65" t="s">
        <v>68</v>
      </c>
      <c r="C46" s="59" t="s">
        <v>69</v>
      </c>
      <c r="D46" s="61"/>
      <c r="E46" s="63"/>
      <c r="F46" s="63"/>
      <c r="G46" s="63"/>
      <c r="H46" s="63"/>
    </row>
    <row r="47" spans="1:8" ht="25.5" x14ac:dyDescent="0.25">
      <c r="A47" s="57"/>
      <c r="B47" s="58" t="s">
        <v>70</v>
      </c>
      <c r="C47" s="59" t="s">
        <v>71</v>
      </c>
      <c r="D47" s="70">
        <f>[1]СВОД!C44</f>
        <v>1636.1188734000002</v>
      </c>
      <c r="E47" s="61">
        <f>D47</f>
        <v>1636.1188734000002</v>
      </c>
      <c r="F47" s="61">
        <v>99</v>
      </c>
      <c r="G47" s="61">
        <f>D47</f>
        <v>1636.1188734000002</v>
      </c>
      <c r="H47" s="61">
        <v>99</v>
      </c>
    </row>
    <row r="48" spans="1:8" x14ac:dyDescent="0.25">
      <c r="A48" s="57"/>
      <c r="B48" s="58" t="s">
        <v>72</v>
      </c>
      <c r="C48" s="59" t="s">
        <v>73</v>
      </c>
      <c r="D48" s="60">
        <f>[1]СВОД!C45</f>
        <v>14980</v>
      </c>
      <c r="E48" s="61">
        <f>D48</f>
        <v>14980</v>
      </c>
      <c r="F48" s="61">
        <v>100</v>
      </c>
      <c r="G48" s="61">
        <f>D48</f>
        <v>14980</v>
      </c>
      <c r="H48" s="61">
        <v>100</v>
      </c>
    </row>
    <row r="49" spans="1:8" x14ac:dyDescent="0.25">
      <c r="A49" s="57"/>
      <c r="B49" s="58" t="s">
        <v>74</v>
      </c>
      <c r="C49" s="59" t="s">
        <v>75</v>
      </c>
      <c r="D49" s="60">
        <f>[1]СВОД!C38</f>
        <v>13750.799771087999</v>
      </c>
      <c r="E49" s="61">
        <f>D49</f>
        <v>13750.799771087999</v>
      </c>
      <c r="F49" s="61">
        <v>100</v>
      </c>
      <c r="G49" s="61">
        <f>D49</f>
        <v>13750.799771087999</v>
      </c>
      <c r="H49" s="61">
        <v>100</v>
      </c>
    </row>
    <row r="50" spans="1:8" x14ac:dyDescent="0.25">
      <c r="A50" s="57"/>
      <c r="B50" s="58" t="s">
        <v>76</v>
      </c>
      <c r="C50" s="59" t="s">
        <v>77</v>
      </c>
      <c r="D50" s="60">
        <f>[1]СВОД!C47</f>
        <v>5664.2415599999995</v>
      </c>
      <c r="E50" s="61">
        <f>D50</f>
        <v>5664.2415599999995</v>
      </c>
      <c r="F50" s="61">
        <v>100</v>
      </c>
      <c r="G50" s="61">
        <f>D50</f>
        <v>5664.2415599999995</v>
      </c>
      <c r="H50" s="61">
        <v>100</v>
      </c>
    </row>
    <row r="51" spans="1:8" ht="25.5" x14ac:dyDescent="0.25">
      <c r="A51" s="57"/>
      <c r="B51" s="58" t="s">
        <v>78</v>
      </c>
      <c r="C51" s="59" t="s">
        <v>79</v>
      </c>
      <c r="D51" s="71"/>
      <c r="E51" s="63"/>
      <c r="F51" s="63"/>
      <c r="G51" s="63"/>
      <c r="H51" s="63"/>
    </row>
    <row r="52" spans="1:8" ht="38.25" x14ac:dyDescent="0.25">
      <c r="A52" s="57"/>
      <c r="B52" s="58" t="s">
        <v>80</v>
      </c>
      <c r="C52" s="59" t="s">
        <v>81</v>
      </c>
      <c r="D52" s="60"/>
      <c r="E52" s="63"/>
      <c r="F52" s="63"/>
      <c r="G52" s="63"/>
      <c r="H52" s="63"/>
    </row>
    <row r="53" spans="1:8" ht="38.25" x14ac:dyDescent="0.25">
      <c r="A53" s="57"/>
      <c r="B53" s="58" t="s">
        <v>82</v>
      </c>
      <c r="C53" s="59" t="s">
        <v>83</v>
      </c>
      <c r="D53" s="60"/>
      <c r="E53" s="63"/>
      <c r="F53" s="63"/>
      <c r="G53" s="63"/>
      <c r="H53" s="63"/>
    </row>
    <row r="54" spans="1:8" ht="38.25" x14ac:dyDescent="0.25">
      <c r="A54" s="57"/>
      <c r="B54" s="58" t="s">
        <v>84</v>
      </c>
      <c r="C54" s="59" t="s">
        <v>85</v>
      </c>
      <c r="D54" s="60"/>
      <c r="E54" s="63"/>
      <c r="F54" s="63"/>
      <c r="G54" s="63"/>
      <c r="H54" s="63"/>
    </row>
    <row r="55" spans="1:8" x14ac:dyDescent="0.25">
      <c r="A55" s="57"/>
      <c r="B55" s="58" t="s">
        <v>57</v>
      </c>
      <c r="C55" s="59" t="s">
        <v>86</v>
      </c>
      <c r="D55" s="60">
        <f>[1]СВОД!C51+[1]СВОД!C53+[1]СВОД!C54+[1]СВОД!C62+[1]СВОД!C63</f>
        <v>80671.911514999985</v>
      </c>
      <c r="E55" s="61">
        <f>D55</f>
        <v>80671.911514999985</v>
      </c>
      <c r="F55" s="61">
        <v>100</v>
      </c>
      <c r="G55" s="61">
        <f>D55</f>
        <v>80671.911514999985</v>
      </c>
      <c r="H55" s="61">
        <v>100</v>
      </c>
    </row>
    <row r="56" spans="1:8" ht="18.75" x14ac:dyDescent="0.3">
      <c r="A56" s="72"/>
      <c r="B56" s="73"/>
      <c r="C56" s="74"/>
      <c r="D56" s="75"/>
      <c r="E56" s="75"/>
      <c r="F56" s="76"/>
      <c r="G56" s="75"/>
      <c r="H56" s="76"/>
    </row>
    <row r="57" spans="1:8" ht="18.75" x14ac:dyDescent="0.3">
      <c r="A57" s="72"/>
      <c r="B57" s="77" t="s">
        <v>87</v>
      </c>
      <c r="C57" s="74"/>
      <c r="D57" s="75"/>
      <c r="E57" s="78" t="s">
        <v>88</v>
      </c>
      <c r="F57" s="76"/>
      <c r="G57" s="75"/>
      <c r="H57" s="76"/>
    </row>
    <row r="58" spans="1:8" ht="18.75" x14ac:dyDescent="0.3">
      <c r="A58" s="72"/>
      <c r="B58" s="77"/>
      <c r="C58" s="74"/>
      <c r="D58" s="75"/>
      <c r="E58" s="78"/>
      <c r="F58" s="76"/>
      <c r="G58" s="75"/>
      <c r="H58" s="76"/>
    </row>
    <row r="59" spans="1:8" ht="18.75" x14ac:dyDescent="0.3">
      <c r="A59" s="1"/>
      <c r="B59" s="79" t="s">
        <v>89</v>
      </c>
      <c r="C59" s="74"/>
      <c r="D59" s="75"/>
      <c r="E59" s="78" t="s">
        <v>90</v>
      </c>
      <c r="F59" s="80"/>
      <c r="G59" s="81"/>
      <c r="H59" s="4"/>
    </row>
  </sheetData>
  <mergeCells count="11">
    <mergeCell ref="G20:H20"/>
    <mergeCell ref="B4:H4"/>
    <mergeCell ref="B5:H5"/>
    <mergeCell ref="B8:H8"/>
    <mergeCell ref="A12:H12"/>
    <mergeCell ref="B17:D17"/>
    <mergeCell ref="A19:A21"/>
    <mergeCell ref="B19:B21"/>
    <mergeCell ref="C19:C21"/>
    <mergeCell ref="D19:F20"/>
    <mergeCell ref="G19:H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2019-09-17T04:31:39Z</dcterms:modified>
</cp:coreProperties>
</file>