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13" i="2" l="1"/>
  <c r="G19" i="2"/>
  <c r="G17" i="2"/>
  <c r="G16" i="2"/>
  <c r="G15" i="2"/>
  <c r="G14" i="2"/>
  <c r="G13" i="2"/>
  <c r="I22" i="2"/>
  <c r="I19" i="2"/>
  <c r="I13" i="2"/>
  <c r="J13" i="2"/>
</calcChain>
</file>

<file path=xl/sharedStrings.xml><?xml version="1.0" encoding="utf-8"?>
<sst xmlns="http://schemas.openxmlformats.org/spreadsheetml/2006/main" count="54" uniqueCount="44">
  <si>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</si>
  <si>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</si>
  <si>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</si>
  <si>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</si>
  <si>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</si>
  <si>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</si>
  <si>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</si>
  <si>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Исполнитель                                                                              Каримжанова Г.С.</t>
  </si>
  <si>
    <t>040840004296</t>
  </si>
  <si>
    <t>№п/п</t>
  </si>
  <si>
    <t>дата и время поданной заявки</t>
  </si>
  <si>
    <t xml:space="preserve">БИН </t>
  </si>
  <si>
    <t>ТОО Компания "Медиус"</t>
  </si>
  <si>
    <t>ТОО "Медика KZ"</t>
  </si>
  <si>
    <t>ТОО "АЛЬЯНС_ФАРМ"</t>
  </si>
  <si>
    <t>160441001029</t>
  </si>
  <si>
    <t>ТОО "Медиус"</t>
  </si>
  <si>
    <t>ТОО "Медика-KZ"</t>
  </si>
  <si>
    <t>151040023457</t>
  </si>
  <si>
    <t>ТОО "АЛЬЯНС-ФАРМ"</t>
  </si>
  <si>
    <t>Маска респиратор п/туберкулезная</t>
  </si>
  <si>
    <t>шт</t>
  </si>
  <si>
    <t>Противочумный костюм однор 1ТИП</t>
  </si>
  <si>
    <t>штук</t>
  </si>
  <si>
    <t>Перчатки н/с латексные (S,M)</t>
  </si>
  <si>
    <t>пар</t>
  </si>
  <si>
    <t>Цоликлон анти АВ 10мл</t>
  </si>
  <si>
    <t>фл</t>
  </si>
  <si>
    <t>Цоликлон анти А 10мл</t>
  </si>
  <si>
    <t>Цоликлон анти В 10мл</t>
  </si>
  <si>
    <t>Цоликлон анти D супер 10мл</t>
  </si>
  <si>
    <t xml:space="preserve">Пульсоксиметр </t>
  </si>
  <si>
    <t>Лента диаграммная 57*25*12</t>
  </si>
  <si>
    <t>Лента диаграммная 110*30*12</t>
  </si>
  <si>
    <t>Нарко-тест ИХА-5</t>
  </si>
  <si>
    <t>Термометр ртутный мед</t>
  </si>
  <si>
    <t xml:space="preserve">Итого </t>
  </si>
  <si>
    <t>ТОО "ШерКомСервис"</t>
  </si>
  <si>
    <t>ТОО Компания "Медиус" победитель закупок по лотам № 9</t>
  </si>
  <si>
    <t>ТОО "Медика KZ" победитель закупок по лотам № 4,5,6,7</t>
  </si>
  <si>
    <t>ТОО "АЛЬЯНС - ФАРМ" победитель закупок по лотам № 3,12</t>
  </si>
  <si>
    <t>Лот №1,2,8,10,11 признать несостоявшимися в связи с отсутствием поданных заявок</t>
  </si>
  <si>
    <t>ТОО "MedIntelCompany"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</si>
  <si>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 от 06 февраля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31 января 2020 года до 09-00 часов, 06 февраля 2020 года
5) Дата, время и место вскрытия конвертов: 15-00 часов, 06 февраля 2020 года, по адресу с. Иртышск, ул. Кожаберген батыра, 15, КГП на ПХВ «Иртышская РБ»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</si>
</sst>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/>
    <xf numFmtId="0" fontId="1" fillId="0" borderId="0" xfId="0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A4" zoomScale="85" zoomScaleNormal="85" workbookViewId="0">
      <selection activeCell="B16" sqref="B16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10.42578125" style="1" customWidth="1"/>
    <col min="4" max="4" width="12.28515625" style="1" customWidth="1"/>
    <col min="5" max="5" width="10" style="1" customWidth="1"/>
    <col min="6" max="6" width="12.85546875" style="1" customWidth="1"/>
    <col min="7" max="7" width="14" style="1" customWidth="1"/>
    <col min="8" max="8" width="13.85546875" style="1" customWidth="1"/>
    <col min="9" max="9" width="11.85546875" style="1" customWidth="1"/>
    <col min="10" max="10" width="12.28515625" style="1" customWidth="1"/>
    <col min="11" max="11" width="11.7109375" style="1" customWidth="1"/>
    <col min="12" max="16384" width="9.140625" style="1"/>
  </cols>
  <sheetData>
    <row r="1" spans="1:11" ht="303.75" customHeight="1" x14ac:dyDescent="0.25">
      <c r="B1" s="14" t="s">
        <v>43</v>
      </c>
      <c r="C1" s="14"/>
      <c r="D1" s="14"/>
      <c r="E1" s="14"/>
      <c r="F1" s="14"/>
      <c r="G1" s="14"/>
      <c r="H1" s="14"/>
    </row>
    <row r="2" spans="1:11" ht="27.75" customHeight="1" x14ac:dyDescent="0.25">
      <c r="A2" s="2" t="s">
        <v>9</v>
      </c>
      <c r="B2" s="2" t="s">
        <v>0</v>
      </c>
      <c r="C2" s="19" t="s">
        <v>10</v>
      </c>
      <c r="D2" s="19"/>
      <c r="E2" s="20" t="s">
        <v>11</v>
      </c>
      <c r="F2" s="20"/>
    </row>
    <row r="3" spans="1:11" ht="18.75" customHeight="1" x14ac:dyDescent="0.25">
      <c r="A3" s="2">
        <v>1</v>
      </c>
      <c r="B3" s="2" t="s">
        <v>37</v>
      </c>
      <c r="C3" s="21">
        <v>43865.564583333333</v>
      </c>
      <c r="D3" s="22"/>
      <c r="E3" s="25">
        <v>120740005337</v>
      </c>
      <c r="F3" s="26"/>
    </row>
    <row r="4" spans="1:11" x14ac:dyDescent="0.25">
      <c r="A4" s="2">
        <v>2</v>
      </c>
      <c r="B4" s="13" t="s">
        <v>14</v>
      </c>
      <c r="C4" s="23">
        <v>43865.625</v>
      </c>
      <c r="D4" s="24"/>
      <c r="E4" s="15" t="s">
        <v>15</v>
      </c>
      <c r="F4" s="16"/>
    </row>
    <row r="5" spans="1:11" x14ac:dyDescent="0.25">
      <c r="A5" s="2">
        <v>3</v>
      </c>
      <c r="B5" s="13" t="s">
        <v>16</v>
      </c>
      <c r="C5" s="23">
        <v>43864.597222222219</v>
      </c>
      <c r="D5" s="24"/>
      <c r="E5" s="15" t="s">
        <v>8</v>
      </c>
      <c r="F5" s="16"/>
    </row>
    <row r="6" spans="1:11" x14ac:dyDescent="0.25">
      <c r="A6" s="2">
        <v>4</v>
      </c>
      <c r="B6" s="13" t="s">
        <v>42</v>
      </c>
      <c r="C6" s="23">
        <v>43864.583333333336</v>
      </c>
      <c r="D6" s="24"/>
      <c r="E6" s="17">
        <v>110540009757</v>
      </c>
      <c r="F6" s="18"/>
    </row>
    <row r="7" spans="1:11" x14ac:dyDescent="0.25">
      <c r="A7" s="13">
        <v>5</v>
      </c>
      <c r="B7" s="13" t="s">
        <v>17</v>
      </c>
      <c r="C7" s="23">
        <v>43864.583333333336</v>
      </c>
      <c r="D7" s="24"/>
      <c r="E7" s="15" t="s">
        <v>18</v>
      </c>
      <c r="F7" s="16"/>
    </row>
    <row r="10" spans="1:11" ht="55.5" customHeight="1" x14ac:dyDescent="0.25">
      <c r="A10" s="11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12</v>
      </c>
      <c r="H10" s="6" t="s">
        <v>13</v>
      </c>
      <c r="I10" s="5" t="s">
        <v>19</v>
      </c>
      <c r="J10" s="5" t="s">
        <v>42</v>
      </c>
      <c r="K10" s="5" t="s">
        <v>37</v>
      </c>
    </row>
    <row r="11" spans="1:11" x14ac:dyDescent="0.25">
      <c r="A11" s="2">
        <v>1</v>
      </c>
      <c r="B11" s="12" t="s">
        <v>20</v>
      </c>
      <c r="C11" s="2" t="s">
        <v>21</v>
      </c>
      <c r="D11" s="2">
        <v>200</v>
      </c>
      <c r="E11" s="2">
        <v>450</v>
      </c>
      <c r="F11" s="2">
        <v>90000</v>
      </c>
      <c r="G11" s="2"/>
      <c r="H11" s="2"/>
      <c r="I11" s="2"/>
      <c r="J11" s="2"/>
      <c r="K11" s="2"/>
    </row>
    <row r="12" spans="1:11" x14ac:dyDescent="0.25">
      <c r="A12" s="2">
        <v>2</v>
      </c>
      <c r="B12" s="12" t="s">
        <v>22</v>
      </c>
      <c r="C12" s="2" t="s">
        <v>23</v>
      </c>
      <c r="D12" s="2">
        <v>150</v>
      </c>
      <c r="E12" s="2">
        <v>3600</v>
      </c>
      <c r="F12" s="2">
        <v>540000</v>
      </c>
      <c r="G12" s="2"/>
      <c r="H12" s="2"/>
      <c r="I12" s="2"/>
      <c r="J12" s="2"/>
      <c r="K12" s="2"/>
    </row>
    <row r="13" spans="1:11" x14ac:dyDescent="0.25">
      <c r="A13" s="2">
        <v>3</v>
      </c>
      <c r="B13" s="12" t="s">
        <v>24</v>
      </c>
      <c r="C13" s="2" t="s">
        <v>25</v>
      </c>
      <c r="D13" s="2">
        <v>5000</v>
      </c>
      <c r="E13" s="2">
        <v>35</v>
      </c>
      <c r="F13" s="2">
        <v>175000</v>
      </c>
      <c r="G13" s="2">
        <f>29.5*D13</f>
        <v>147500</v>
      </c>
      <c r="H13" s="2">
        <v>163500</v>
      </c>
      <c r="I13" s="10">
        <f>21*D13</f>
        <v>105000</v>
      </c>
      <c r="J13" s="2">
        <f>32*D13</f>
        <v>160000</v>
      </c>
      <c r="K13" s="2">
        <f>31*D13</f>
        <v>155000</v>
      </c>
    </row>
    <row r="14" spans="1:11" x14ac:dyDescent="0.25">
      <c r="A14" s="2">
        <v>4</v>
      </c>
      <c r="B14" s="12" t="s">
        <v>26</v>
      </c>
      <c r="C14" s="2" t="s">
        <v>27</v>
      </c>
      <c r="D14" s="2">
        <v>30</v>
      </c>
      <c r="E14" s="2">
        <v>900</v>
      </c>
      <c r="F14" s="2">
        <v>27000</v>
      </c>
      <c r="G14" s="2">
        <f>584*D14</f>
        <v>17520</v>
      </c>
      <c r="H14" s="10">
        <v>15000</v>
      </c>
      <c r="I14" s="2"/>
      <c r="J14" s="2"/>
      <c r="K14" s="2"/>
    </row>
    <row r="15" spans="1:11" x14ac:dyDescent="0.25">
      <c r="A15" s="2">
        <v>5</v>
      </c>
      <c r="B15" s="12" t="s">
        <v>28</v>
      </c>
      <c r="C15" s="2" t="s">
        <v>27</v>
      </c>
      <c r="D15" s="2">
        <v>30</v>
      </c>
      <c r="E15" s="2">
        <v>900</v>
      </c>
      <c r="F15" s="2">
        <v>27000</v>
      </c>
      <c r="G15" s="2">
        <f>639*D15</f>
        <v>19170</v>
      </c>
      <c r="H15" s="10">
        <v>16452</v>
      </c>
      <c r="I15" s="2"/>
      <c r="J15" s="2">
        <v>17520</v>
      </c>
      <c r="K15" s="2"/>
    </row>
    <row r="16" spans="1:11" x14ac:dyDescent="0.25">
      <c r="A16" s="2">
        <v>6</v>
      </c>
      <c r="B16" s="12" t="s">
        <v>29</v>
      </c>
      <c r="C16" s="2" t="s">
        <v>27</v>
      </c>
      <c r="D16" s="2">
        <v>30</v>
      </c>
      <c r="E16" s="2">
        <v>900</v>
      </c>
      <c r="F16" s="2">
        <v>27000</v>
      </c>
      <c r="G16" s="2">
        <f>639*D16</f>
        <v>19170</v>
      </c>
      <c r="H16" s="10">
        <v>16452</v>
      </c>
      <c r="I16" s="2"/>
      <c r="J16" s="2">
        <v>17520</v>
      </c>
      <c r="K16" s="2"/>
    </row>
    <row r="17" spans="1:11" x14ac:dyDescent="0.25">
      <c r="A17" s="2">
        <v>7</v>
      </c>
      <c r="B17" s="12" t="s">
        <v>30</v>
      </c>
      <c r="C17" s="2" t="s">
        <v>27</v>
      </c>
      <c r="D17" s="2">
        <v>30</v>
      </c>
      <c r="E17" s="2">
        <v>900</v>
      </c>
      <c r="F17" s="2">
        <v>27000</v>
      </c>
      <c r="G17" s="2">
        <f>710*D17</f>
        <v>21300</v>
      </c>
      <c r="H17" s="10">
        <v>18468</v>
      </c>
      <c r="I17" s="2"/>
      <c r="J17" s="2"/>
      <c r="K17" s="2"/>
    </row>
    <row r="18" spans="1:11" x14ac:dyDescent="0.25">
      <c r="A18" s="2">
        <v>8</v>
      </c>
      <c r="B18" s="12" t="s">
        <v>31</v>
      </c>
      <c r="C18" s="2" t="s">
        <v>23</v>
      </c>
      <c r="D18" s="2">
        <v>20</v>
      </c>
      <c r="E18" s="2">
        <v>16000</v>
      </c>
      <c r="F18" s="2">
        <v>320000</v>
      </c>
      <c r="G18" s="2"/>
      <c r="H18" s="2"/>
      <c r="I18" s="2"/>
      <c r="J18" s="2"/>
      <c r="K18" s="2"/>
    </row>
    <row r="19" spans="1:11" x14ac:dyDescent="0.25">
      <c r="A19" s="2">
        <v>9</v>
      </c>
      <c r="B19" s="12" t="s">
        <v>32</v>
      </c>
      <c r="C19" s="2" t="s">
        <v>23</v>
      </c>
      <c r="D19" s="2">
        <v>100</v>
      </c>
      <c r="E19" s="2">
        <v>200</v>
      </c>
      <c r="F19" s="2">
        <v>20000</v>
      </c>
      <c r="G19" s="10">
        <f>188*D19</f>
        <v>18800</v>
      </c>
      <c r="H19" s="2"/>
      <c r="I19" s="13">
        <f>195*D19</f>
        <v>19500</v>
      </c>
      <c r="J19" s="2"/>
      <c r="K19" s="2"/>
    </row>
    <row r="20" spans="1:11" x14ac:dyDescent="0.25">
      <c r="A20" s="2">
        <v>10</v>
      </c>
      <c r="B20" s="12" t="s">
        <v>33</v>
      </c>
      <c r="C20" s="2" t="s">
        <v>23</v>
      </c>
      <c r="D20" s="2">
        <v>100</v>
      </c>
      <c r="E20" s="2">
        <v>200</v>
      </c>
      <c r="F20" s="2">
        <v>20000</v>
      </c>
      <c r="G20" s="2"/>
      <c r="H20" s="2"/>
      <c r="I20" s="2"/>
      <c r="J20" s="2"/>
      <c r="K20" s="2"/>
    </row>
    <row r="21" spans="1:11" x14ac:dyDescent="0.25">
      <c r="A21" s="2">
        <v>11</v>
      </c>
      <c r="B21" s="12" t="s">
        <v>34</v>
      </c>
      <c r="C21" s="2" t="s">
        <v>23</v>
      </c>
      <c r="D21" s="2">
        <v>100</v>
      </c>
      <c r="E21" s="2">
        <v>500</v>
      </c>
      <c r="F21" s="2">
        <v>50000</v>
      </c>
      <c r="G21" s="2"/>
      <c r="H21" s="2"/>
      <c r="I21" s="2"/>
      <c r="J21" s="2"/>
      <c r="K21" s="2"/>
    </row>
    <row r="22" spans="1:11" x14ac:dyDescent="0.25">
      <c r="A22" s="2">
        <v>12</v>
      </c>
      <c r="B22" s="12" t="s">
        <v>35</v>
      </c>
      <c r="C22" s="2" t="s">
        <v>23</v>
      </c>
      <c r="D22" s="2">
        <v>100</v>
      </c>
      <c r="E22" s="2">
        <v>250</v>
      </c>
      <c r="F22" s="2">
        <v>25000</v>
      </c>
      <c r="G22" s="2"/>
      <c r="H22" s="2">
        <v>24980</v>
      </c>
      <c r="I22" s="10">
        <f>221*D22</f>
        <v>22100</v>
      </c>
      <c r="J22" s="2"/>
      <c r="K22" s="2"/>
    </row>
    <row r="23" spans="1:11" x14ac:dyDescent="0.25">
      <c r="A23" s="2"/>
      <c r="B23" s="12" t="s">
        <v>36</v>
      </c>
      <c r="C23" s="2"/>
      <c r="D23" s="2"/>
      <c r="E23" s="2"/>
      <c r="F23" s="2">
        <v>1348000</v>
      </c>
      <c r="G23" s="2"/>
      <c r="H23" s="2"/>
      <c r="I23" s="2"/>
      <c r="J23" s="2"/>
      <c r="K23" s="2"/>
    </row>
    <row r="25" spans="1:11" x14ac:dyDescent="0.25">
      <c r="A25" s="7">
        <v>1</v>
      </c>
      <c r="B25" s="8" t="s">
        <v>38</v>
      </c>
      <c r="C25" s="9"/>
      <c r="D25" s="9"/>
      <c r="E25" s="9"/>
      <c r="F25" s="9"/>
    </row>
    <row r="26" spans="1:11" x14ac:dyDescent="0.25">
      <c r="A26" s="7">
        <v>2</v>
      </c>
      <c r="B26" s="8" t="s">
        <v>39</v>
      </c>
      <c r="C26" s="7"/>
      <c r="D26" s="7"/>
      <c r="E26" s="7"/>
      <c r="F26" s="7"/>
    </row>
    <row r="27" spans="1:11" x14ac:dyDescent="0.25">
      <c r="A27" s="7">
        <v>3</v>
      </c>
      <c r="B27" s="7" t="s">
        <v>40</v>
      </c>
      <c r="C27" s="7"/>
      <c r="D27" s="7"/>
      <c r="E27" s="7"/>
      <c r="F27" s="7"/>
    </row>
    <row r="28" spans="1:11" x14ac:dyDescent="0.25">
      <c r="A28" s="7"/>
      <c r="B28" s="7"/>
      <c r="C28" s="7"/>
      <c r="D28" s="7"/>
      <c r="E28" s="7"/>
      <c r="F28" s="7"/>
    </row>
    <row r="29" spans="1:11" x14ac:dyDescent="0.25">
      <c r="A29" s="7"/>
      <c r="B29" s="7" t="s">
        <v>41</v>
      </c>
      <c r="C29" s="7"/>
      <c r="D29" s="7"/>
      <c r="E29" s="7"/>
      <c r="F29" s="7"/>
    </row>
    <row r="30" spans="1:11" x14ac:dyDescent="0.25">
      <c r="A30" s="7"/>
      <c r="B30" s="7"/>
      <c r="C30" s="7"/>
      <c r="D30" s="7"/>
      <c r="E30" s="7"/>
      <c r="F30" s="7"/>
    </row>
    <row r="33" spans="2:2" x14ac:dyDescent="0.25">
      <c r="B33" s="1" t="s">
        <v>7</v>
      </c>
    </row>
    <row r="97" ht="32.25" customHeight="1" x14ac:dyDescent="0.25"/>
    <row r="98" ht="16.5" customHeight="1" x14ac:dyDescent="0.25"/>
  </sheetData>
  <mergeCells count="13">
    <mergeCell ref="B1:H1"/>
    <mergeCell ref="E5:F5"/>
    <mergeCell ref="E6:F6"/>
    <mergeCell ref="E7:F7"/>
    <mergeCell ref="C2:D2"/>
    <mergeCell ref="E2:F2"/>
    <mergeCell ref="C3:D3"/>
    <mergeCell ref="C4:D4"/>
    <mergeCell ref="C5:D5"/>
    <mergeCell ref="C6:D6"/>
    <mergeCell ref="C7:D7"/>
    <mergeCell ref="E3:F3"/>
    <mergeCell ref="E4:F4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2020-02-06T10:26:54Z</dcterms:modified>
</cp:coreProperties>
</file>