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30" i="2" l="1"/>
  <c r="H24" i="2"/>
  <c r="H18" i="2"/>
  <c r="H10" i="2"/>
  <c r="I30" i="2"/>
  <c r="I27" i="2"/>
  <c r="G30" i="2"/>
  <c r="G29" i="2"/>
  <c r="G25" i="2"/>
  <c r="G18" i="2"/>
  <c r="G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0" i="2"/>
</calcChain>
</file>

<file path=xl/sharedStrings.xml><?xml version="1.0" encoding="utf-8"?>
<sst xmlns="http://schemas.openxmlformats.org/spreadsheetml/2006/main" count="70" uniqueCount="47">
  <si>
    <t>Наименование потенциального поставщика</t>
  </si>
  <si>
    <t>№</t>
  </si>
  <si>
    <t>Наименование</t>
  </si>
  <si>
    <t>Ед.изм.</t>
  </si>
  <si>
    <t>Цена</t>
  </si>
  <si>
    <t>№п/п</t>
  </si>
  <si>
    <t>дата и время поданной заявки</t>
  </si>
  <si>
    <t xml:space="preserve">БИН </t>
  </si>
  <si>
    <t>шт</t>
  </si>
  <si>
    <t>Итого</t>
  </si>
  <si>
    <t>ТОО Медика KZ</t>
  </si>
  <si>
    <t>ТОО Медсервис ПВЛ</t>
  </si>
  <si>
    <t>030640003909</t>
  </si>
  <si>
    <t>020240005932</t>
  </si>
  <si>
    <t>151040023457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</si>
  <si>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№11 от 22 апреля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16 апреля 2020 года до 09-00 часов, 22 апреля 2020 года
5) Дата, время и место вскрытия конвертов: 15-00 часов, 22 апреля 2020 года, по адресу с. Иртышск, ул. Кожаберген батыра, 15, КГП на ПХВ «Иртышская РБ»
</t>
    </r>
  </si>
  <si>
    <t>20.04.2020 09.00</t>
  </si>
  <si>
    <t>Кол-во</t>
  </si>
  <si>
    <t>Банка полимерная с крышкой 100мл</t>
  </si>
  <si>
    <t>Игла бабочка G21</t>
  </si>
  <si>
    <t>Игла спинальная  G25</t>
  </si>
  <si>
    <t>Игла спинальная  G27</t>
  </si>
  <si>
    <t>Игла спинальная  G22</t>
  </si>
  <si>
    <t>Лента липкая для паровой стерилизации 2мм</t>
  </si>
  <si>
    <t xml:space="preserve">Марля медицинская отбеленная </t>
  </si>
  <si>
    <t>метр</t>
  </si>
  <si>
    <t>Маска 3-х слойная одноразовая на резинке</t>
  </si>
  <si>
    <t>Пробирка полимерная конусообразная с крышкой 50мл</t>
  </si>
  <si>
    <t>Пакет "Стерит" 150*280мм самоклеющий голубой</t>
  </si>
  <si>
    <t>Пакет "Стерит" 170*200мм самоклеющий голубой</t>
  </si>
  <si>
    <t>Пакет "Стерит" 300*450мм самоклеющий голубой</t>
  </si>
  <si>
    <t>Пакет кл А черный 500*600</t>
  </si>
  <si>
    <t>Пакет кл Б жклтый 700*800</t>
  </si>
  <si>
    <t>Пакет кл В красный 700*800</t>
  </si>
  <si>
    <t>Салфетка 30*40 н/с спанлейс</t>
  </si>
  <si>
    <t>Система в/в одноразовая для инфузий</t>
  </si>
  <si>
    <t>Спиртовая салфетка 65*56</t>
  </si>
  <si>
    <t>Маска респиратор с клапаном</t>
  </si>
  <si>
    <t>Термоиндикатор Тип-132 №500</t>
  </si>
  <si>
    <t>Шприц 5,0</t>
  </si>
  <si>
    <t xml:space="preserve">сумма </t>
  </si>
  <si>
    <t>ТОО Медиус</t>
  </si>
  <si>
    <t>ТОО "Медсервис ПВЛ" победитель закупок по лотам №1,16,20</t>
  </si>
  <si>
    <t>ТОО "Медиус" победитель закупок по лотам №9,15</t>
  </si>
  <si>
    <t>Медика KZ</t>
  </si>
  <si>
    <t>ТОО Медика KZ победитель закупок по лотам №21,18</t>
  </si>
  <si>
    <t>Лот №2,3,4,5,6,7,8,10,11,12,13,14,17,19 признать несостоявшимися в связи с отсутствием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</si>
</sst>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/>
    <xf numFmtId="2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1" fillId="0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2" borderId="1" xfId="0" applyFont="1" applyFill="1" applyBorder="1"/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85" zoomScaleNormal="85" workbookViewId="0">
      <selection activeCell="E36" sqref="E36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21.7109375" style="1" customWidth="1"/>
    <col min="4" max="4" width="11" style="1" customWidth="1"/>
    <col min="5" max="5" width="10" style="1" customWidth="1"/>
    <col min="6" max="6" width="12.85546875" style="1" customWidth="1"/>
    <col min="7" max="7" width="12.7109375" style="1" customWidth="1"/>
    <col min="8" max="8" width="11.42578125" style="1" customWidth="1"/>
    <col min="9" max="9" width="15" style="1" customWidth="1"/>
    <col min="10" max="16384" width="9.140625" style="1"/>
  </cols>
  <sheetData>
    <row r="1" spans="1:9" ht="303.75" customHeight="1" x14ac:dyDescent="0.25">
      <c r="B1" s="16" t="s">
        <v>15</v>
      </c>
      <c r="C1" s="16"/>
      <c r="D1" s="16"/>
      <c r="E1" s="16"/>
      <c r="F1" s="16"/>
    </row>
    <row r="2" spans="1:9" ht="27.75" customHeight="1" x14ac:dyDescent="0.25">
      <c r="A2" s="2" t="s">
        <v>5</v>
      </c>
      <c r="B2" s="2" t="s">
        <v>0</v>
      </c>
      <c r="C2" s="17" t="s">
        <v>6</v>
      </c>
      <c r="D2" s="17"/>
      <c r="E2" s="18" t="s">
        <v>7</v>
      </c>
      <c r="F2" s="18"/>
    </row>
    <row r="3" spans="1:9" x14ac:dyDescent="0.25">
      <c r="A3" s="2">
        <v>1</v>
      </c>
      <c r="B3" s="8" t="s">
        <v>10</v>
      </c>
      <c r="C3" s="19" t="s">
        <v>16</v>
      </c>
      <c r="D3" s="20"/>
      <c r="E3" s="21" t="s">
        <v>14</v>
      </c>
      <c r="F3" s="20"/>
    </row>
    <row r="4" spans="1:9" x14ac:dyDescent="0.25">
      <c r="A4" s="2">
        <v>2</v>
      </c>
      <c r="B4" s="8" t="s">
        <v>11</v>
      </c>
      <c r="C4" s="12" t="s">
        <v>16</v>
      </c>
      <c r="D4" s="13"/>
      <c r="E4" s="12" t="s">
        <v>13</v>
      </c>
      <c r="F4" s="15"/>
    </row>
    <row r="5" spans="1:9" x14ac:dyDescent="0.25">
      <c r="A5" s="2">
        <v>3</v>
      </c>
      <c r="B5" s="8" t="s">
        <v>41</v>
      </c>
      <c r="C5" s="14" t="s">
        <v>16</v>
      </c>
      <c r="D5" s="15"/>
      <c r="E5" s="12" t="s">
        <v>12</v>
      </c>
      <c r="F5" s="15"/>
    </row>
    <row r="6" spans="1:9" x14ac:dyDescent="0.25">
      <c r="A6" s="3"/>
      <c r="B6" s="4"/>
      <c r="C6" s="5"/>
      <c r="D6" s="6"/>
      <c r="E6" s="7"/>
      <c r="F6" s="6"/>
    </row>
    <row r="7" spans="1:9" x14ac:dyDescent="0.25">
      <c r="A7" s="3"/>
      <c r="B7" s="4"/>
      <c r="C7" s="5"/>
      <c r="D7" s="6"/>
      <c r="E7" s="7"/>
      <c r="F7" s="6"/>
    </row>
    <row r="8" spans="1:9" ht="16.5" thickBot="1" x14ac:dyDescent="0.3"/>
    <row r="9" spans="1:9" ht="61.5" customHeight="1" thickBot="1" x14ac:dyDescent="0.3">
      <c r="A9" s="22" t="s">
        <v>1</v>
      </c>
      <c r="B9" s="23" t="s">
        <v>2</v>
      </c>
      <c r="C9" s="22" t="s">
        <v>3</v>
      </c>
      <c r="D9" s="22" t="s">
        <v>17</v>
      </c>
      <c r="E9" s="22" t="s">
        <v>4</v>
      </c>
      <c r="F9" s="24" t="s">
        <v>40</v>
      </c>
      <c r="G9" s="10" t="s">
        <v>11</v>
      </c>
      <c r="H9" s="10" t="s">
        <v>41</v>
      </c>
      <c r="I9" s="2" t="s">
        <v>44</v>
      </c>
    </row>
    <row r="10" spans="1:9" x14ac:dyDescent="0.25">
      <c r="A10" s="25">
        <v>1</v>
      </c>
      <c r="B10" s="26" t="s">
        <v>18</v>
      </c>
      <c r="C10" s="25" t="s">
        <v>8</v>
      </c>
      <c r="D10" s="25">
        <v>300</v>
      </c>
      <c r="E10" s="25">
        <v>85</v>
      </c>
      <c r="F10" s="25">
        <f t="shared" ref="F10:F30" si="0">D10*E10</f>
        <v>25500</v>
      </c>
      <c r="G10" s="29">
        <f>54*300</f>
        <v>16200</v>
      </c>
      <c r="H10" s="11">
        <f>59*300</f>
        <v>17700</v>
      </c>
      <c r="I10" s="2"/>
    </row>
    <row r="11" spans="1:9" x14ac:dyDescent="0.25">
      <c r="A11" s="25">
        <v>2</v>
      </c>
      <c r="B11" s="26" t="s">
        <v>19</v>
      </c>
      <c r="C11" s="25" t="s">
        <v>8</v>
      </c>
      <c r="D11" s="25">
        <v>100</v>
      </c>
      <c r="E11" s="25">
        <v>50</v>
      </c>
      <c r="F11" s="25">
        <f t="shared" si="0"/>
        <v>5000</v>
      </c>
      <c r="G11" s="11"/>
      <c r="H11" s="11"/>
      <c r="I11" s="2"/>
    </row>
    <row r="12" spans="1:9" x14ac:dyDescent="0.25">
      <c r="A12" s="25">
        <v>3</v>
      </c>
      <c r="B12" s="25" t="s">
        <v>20</v>
      </c>
      <c r="C12" s="25" t="s">
        <v>8</v>
      </c>
      <c r="D12" s="25">
        <v>20</v>
      </c>
      <c r="E12" s="25">
        <v>500</v>
      </c>
      <c r="F12" s="25">
        <f t="shared" si="0"/>
        <v>10000</v>
      </c>
      <c r="G12" s="30"/>
      <c r="H12" s="11"/>
      <c r="I12" s="2"/>
    </row>
    <row r="13" spans="1:9" x14ac:dyDescent="0.25">
      <c r="A13" s="25">
        <v>4</v>
      </c>
      <c r="B13" s="25" t="s">
        <v>21</v>
      </c>
      <c r="C13" s="25" t="s">
        <v>8</v>
      </c>
      <c r="D13" s="25">
        <v>20</v>
      </c>
      <c r="E13" s="25">
        <v>500</v>
      </c>
      <c r="F13" s="25">
        <f t="shared" si="0"/>
        <v>10000</v>
      </c>
      <c r="G13" s="30"/>
      <c r="H13" s="11"/>
      <c r="I13" s="2"/>
    </row>
    <row r="14" spans="1:9" x14ac:dyDescent="0.25">
      <c r="A14" s="25">
        <v>5</v>
      </c>
      <c r="B14" s="25" t="s">
        <v>22</v>
      </c>
      <c r="C14" s="25" t="s">
        <v>8</v>
      </c>
      <c r="D14" s="25">
        <v>20</v>
      </c>
      <c r="E14" s="25">
        <v>500</v>
      </c>
      <c r="F14" s="25">
        <f t="shared" si="0"/>
        <v>10000</v>
      </c>
      <c r="G14" s="30"/>
      <c r="H14" s="30"/>
      <c r="I14" s="2"/>
    </row>
    <row r="15" spans="1:9" x14ac:dyDescent="0.25">
      <c r="A15" s="25">
        <v>6</v>
      </c>
      <c r="B15" s="25" t="s">
        <v>23</v>
      </c>
      <c r="C15" s="25" t="s">
        <v>8</v>
      </c>
      <c r="D15" s="25">
        <v>1</v>
      </c>
      <c r="E15" s="25">
        <v>7000</v>
      </c>
      <c r="F15" s="25">
        <f t="shared" si="0"/>
        <v>7000</v>
      </c>
      <c r="G15" s="30"/>
      <c r="H15" s="11"/>
      <c r="I15" s="2"/>
    </row>
    <row r="16" spans="1:9" x14ac:dyDescent="0.25">
      <c r="A16" s="25">
        <v>7</v>
      </c>
      <c r="B16" s="25" t="s">
        <v>24</v>
      </c>
      <c r="C16" s="25" t="s">
        <v>25</v>
      </c>
      <c r="D16" s="25">
        <v>1000</v>
      </c>
      <c r="E16" s="25">
        <v>46</v>
      </c>
      <c r="F16" s="25">
        <f t="shared" si="0"/>
        <v>46000</v>
      </c>
      <c r="G16" s="30"/>
      <c r="H16" s="11"/>
      <c r="I16" s="2"/>
    </row>
    <row r="17" spans="1:9" x14ac:dyDescent="0.25">
      <c r="A17" s="25">
        <v>8</v>
      </c>
      <c r="B17" s="27" t="s">
        <v>26</v>
      </c>
      <c r="C17" s="25" t="s">
        <v>8</v>
      </c>
      <c r="D17" s="25">
        <v>10000</v>
      </c>
      <c r="E17" s="25">
        <v>250</v>
      </c>
      <c r="F17" s="25">
        <f t="shared" si="0"/>
        <v>2500000</v>
      </c>
      <c r="G17" s="30"/>
      <c r="H17" s="11"/>
      <c r="I17" s="2"/>
    </row>
    <row r="18" spans="1:9" x14ac:dyDescent="0.25">
      <c r="A18" s="25">
        <v>9</v>
      </c>
      <c r="B18" s="25" t="s">
        <v>27</v>
      </c>
      <c r="C18" s="25" t="s">
        <v>8</v>
      </c>
      <c r="D18" s="25">
        <v>100</v>
      </c>
      <c r="E18" s="25">
        <v>85</v>
      </c>
      <c r="F18" s="25">
        <f t="shared" si="0"/>
        <v>8500</v>
      </c>
      <c r="G18" s="11">
        <f>81*100</f>
        <v>8100</v>
      </c>
      <c r="H18" s="29">
        <f>77*100</f>
        <v>7700</v>
      </c>
      <c r="I18" s="2"/>
    </row>
    <row r="19" spans="1:9" x14ac:dyDescent="0.25">
      <c r="A19" s="25">
        <v>10</v>
      </c>
      <c r="B19" s="25" t="s">
        <v>28</v>
      </c>
      <c r="C19" s="25" t="s">
        <v>8</v>
      </c>
      <c r="D19" s="25">
        <v>100</v>
      </c>
      <c r="E19" s="25">
        <v>60</v>
      </c>
      <c r="F19" s="25">
        <f t="shared" si="0"/>
        <v>6000</v>
      </c>
      <c r="G19" s="11"/>
      <c r="H19" s="11"/>
      <c r="I19" s="2"/>
    </row>
    <row r="20" spans="1:9" x14ac:dyDescent="0.25">
      <c r="A20" s="25">
        <v>11</v>
      </c>
      <c r="B20" s="25" t="s">
        <v>29</v>
      </c>
      <c r="C20" s="25" t="s">
        <v>8</v>
      </c>
      <c r="D20" s="25">
        <v>100</v>
      </c>
      <c r="E20" s="25">
        <v>150</v>
      </c>
      <c r="F20" s="25">
        <f t="shared" si="0"/>
        <v>15000</v>
      </c>
      <c r="G20" s="11"/>
      <c r="H20" s="11"/>
      <c r="I20" s="2"/>
    </row>
    <row r="21" spans="1:9" x14ac:dyDescent="0.25">
      <c r="A21" s="25">
        <v>12</v>
      </c>
      <c r="B21" s="25" t="s">
        <v>30</v>
      </c>
      <c r="C21" s="25" t="s">
        <v>8</v>
      </c>
      <c r="D21" s="25">
        <v>100</v>
      </c>
      <c r="E21" s="25">
        <v>100</v>
      </c>
      <c r="F21" s="25">
        <f t="shared" si="0"/>
        <v>10000</v>
      </c>
      <c r="G21" s="11"/>
      <c r="H21" s="11"/>
      <c r="I21" s="2"/>
    </row>
    <row r="22" spans="1:9" x14ac:dyDescent="0.25">
      <c r="A22" s="28">
        <v>13</v>
      </c>
      <c r="B22" s="28" t="s">
        <v>31</v>
      </c>
      <c r="C22" s="28" t="s">
        <v>8</v>
      </c>
      <c r="D22" s="28">
        <v>1000</v>
      </c>
      <c r="E22" s="28">
        <v>10</v>
      </c>
      <c r="F22" s="25">
        <f t="shared" si="0"/>
        <v>10000</v>
      </c>
      <c r="G22" s="11"/>
      <c r="H22" s="11"/>
      <c r="I22" s="2"/>
    </row>
    <row r="23" spans="1:9" x14ac:dyDescent="0.25">
      <c r="A23" s="28">
        <v>14</v>
      </c>
      <c r="B23" s="28" t="s">
        <v>32</v>
      </c>
      <c r="C23" s="28" t="s">
        <v>8</v>
      </c>
      <c r="D23" s="28">
        <v>1000</v>
      </c>
      <c r="E23" s="28">
        <v>20</v>
      </c>
      <c r="F23" s="25">
        <f t="shared" si="0"/>
        <v>20000</v>
      </c>
      <c r="G23" s="11"/>
      <c r="H23" s="11"/>
      <c r="I23" s="2"/>
    </row>
    <row r="24" spans="1:9" x14ac:dyDescent="0.25">
      <c r="A24" s="28">
        <v>15</v>
      </c>
      <c r="B24" s="28" t="s">
        <v>33</v>
      </c>
      <c r="C24" s="28" t="s">
        <v>8</v>
      </c>
      <c r="D24" s="28">
        <v>200</v>
      </c>
      <c r="E24" s="28">
        <v>45</v>
      </c>
      <c r="F24" s="25">
        <f t="shared" si="0"/>
        <v>9000</v>
      </c>
      <c r="G24" s="11"/>
      <c r="H24" s="29">
        <f>40*200</f>
        <v>8000</v>
      </c>
      <c r="I24" s="2"/>
    </row>
    <row r="25" spans="1:9" x14ac:dyDescent="0.25">
      <c r="A25" s="28">
        <v>16</v>
      </c>
      <c r="B25" s="28" t="s">
        <v>34</v>
      </c>
      <c r="C25" s="28" t="s">
        <v>8</v>
      </c>
      <c r="D25" s="28">
        <v>3000</v>
      </c>
      <c r="E25" s="28">
        <v>20</v>
      </c>
      <c r="F25" s="25">
        <f t="shared" si="0"/>
        <v>60000</v>
      </c>
      <c r="G25" s="29">
        <f>15*3000</f>
        <v>45000</v>
      </c>
      <c r="H25" s="11"/>
      <c r="I25" s="2"/>
    </row>
    <row r="26" spans="1:9" x14ac:dyDescent="0.25">
      <c r="A26" s="28">
        <v>17</v>
      </c>
      <c r="B26" s="28" t="s">
        <v>35</v>
      </c>
      <c r="C26" s="28" t="s">
        <v>8</v>
      </c>
      <c r="D26" s="28">
        <v>5000</v>
      </c>
      <c r="E26" s="28">
        <v>50</v>
      </c>
      <c r="F26" s="25">
        <f t="shared" si="0"/>
        <v>250000</v>
      </c>
      <c r="G26" s="11"/>
      <c r="H26" s="11"/>
      <c r="I26" s="2"/>
    </row>
    <row r="27" spans="1:9" x14ac:dyDescent="0.25">
      <c r="A27" s="28">
        <v>18</v>
      </c>
      <c r="B27" s="28" t="s">
        <v>36</v>
      </c>
      <c r="C27" s="28" t="s">
        <v>8</v>
      </c>
      <c r="D27" s="28">
        <v>30000</v>
      </c>
      <c r="E27" s="28">
        <v>5</v>
      </c>
      <c r="F27" s="25">
        <f t="shared" si="0"/>
        <v>150000</v>
      </c>
      <c r="G27" s="11"/>
      <c r="H27" s="11"/>
      <c r="I27" s="9">
        <f>4.5*30000</f>
        <v>135000</v>
      </c>
    </row>
    <row r="28" spans="1:9" x14ac:dyDescent="0.25">
      <c r="A28" s="28">
        <v>19</v>
      </c>
      <c r="B28" s="28" t="s">
        <v>37</v>
      </c>
      <c r="C28" s="28" t="s">
        <v>8</v>
      </c>
      <c r="D28" s="28">
        <v>200</v>
      </c>
      <c r="E28" s="28">
        <v>2000</v>
      </c>
      <c r="F28" s="25">
        <f t="shared" si="0"/>
        <v>400000</v>
      </c>
      <c r="G28" s="11"/>
      <c r="H28" s="11"/>
      <c r="I28" s="2"/>
    </row>
    <row r="29" spans="1:9" x14ac:dyDescent="0.25">
      <c r="A29" s="28">
        <v>20</v>
      </c>
      <c r="B29" s="28" t="s">
        <v>38</v>
      </c>
      <c r="C29" s="28" t="s">
        <v>8</v>
      </c>
      <c r="D29" s="28">
        <v>20</v>
      </c>
      <c r="E29" s="28">
        <v>2100</v>
      </c>
      <c r="F29" s="25">
        <f t="shared" si="0"/>
        <v>42000</v>
      </c>
      <c r="G29" s="29">
        <f>2080*20</f>
        <v>41600</v>
      </c>
      <c r="H29" s="11"/>
      <c r="I29" s="2"/>
    </row>
    <row r="30" spans="1:9" x14ac:dyDescent="0.25">
      <c r="A30" s="28">
        <v>21</v>
      </c>
      <c r="B30" s="28" t="s">
        <v>39</v>
      </c>
      <c r="C30" s="28" t="s">
        <v>8</v>
      </c>
      <c r="D30" s="28">
        <v>15000</v>
      </c>
      <c r="E30" s="28">
        <v>20</v>
      </c>
      <c r="F30" s="25">
        <f t="shared" si="0"/>
        <v>300000</v>
      </c>
      <c r="G30" s="2">
        <f>18*15000</f>
        <v>270000</v>
      </c>
      <c r="H30" s="2">
        <f>18.9*15000</f>
        <v>283500</v>
      </c>
      <c r="I30" s="9">
        <f>13.23*15000</f>
        <v>198450</v>
      </c>
    </row>
    <row r="31" spans="1:9" x14ac:dyDescent="0.25">
      <c r="A31" s="25"/>
      <c r="B31" s="25" t="s">
        <v>9</v>
      </c>
      <c r="C31" s="25"/>
      <c r="D31" s="25"/>
      <c r="E31" s="25"/>
      <c r="F31" s="25"/>
      <c r="G31" s="2"/>
      <c r="H31" s="2"/>
      <c r="I31" s="2"/>
    </row>
    <row r="32" spans="1:9" x14ac:dyDescent="0.25">
      <c r="A32"/>
      <c r="B32"/>
      <c r="C32"/>
      <c r="D32"/>
      <c r="E32"/>
      <c r="F32"/>
    </row>
    <row r="34" spans="1:2" x14ac:dyDescent="0.25">
      <c r="A34" s="1">
        <v>1</v>
      </c>
      <c r="B34" s="1" t="s">
        <v>42</v>
      </c>
    </row>
    <row r="35" spans="1:2" x14ac:dyDescent="0.25">
      <c r="A35" s="1">
        <v>2</v>
      </c>
      <c r="B35" s="1" t="s">
        <v>43</v>
      </c>
    </row>
    <row r="36" spans="1:2" x14ac:dyDescent="0.25">
      <c r="A36" s="1">
        <v>3</v>
      </c>
      <c r="B36" s="1" t="s">
        <v>45</v>
      </c>
    </row>
    <row r="37" spans="1:2" x14ac:dyDescent="0.25">
      <c r="B37" s="1" t="s">
        <v>46</v>
      </c>
    </row>
    <row r="65" ht="32.25" customHeight="1" x14ac:dyDescent="0.25"/>
    <row r="66" ht="16.5" customHeight="1" x14ac:dyDescent="0.25"/>
  </sheetData>
  <mergeCells count="9">
    <mergeCell ref="C4:D4"/>
    <mergeCell ref="C5:D5"/>
    <mergeCell ref="E4:F4"/>
    <mergeCell ref="E5:F5"/>
    <mergeCell ref="B1:F1"/>
    <mergeCell ref="C2:D2"/>
    <mergeCell ref="E2:F2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2020-04-22T10:22:05Z</dcterms:modified>
</cp:coreProperties>
</file>