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5576" windowHeight="7716" tabRatio="601" activeTab="4"/>
  </bookViews>
  <sheets>
    <sheet name="001" sheetId="51" r:id="rId1"/>
    <sheet name="003" sheetId="25" r:id="rId2"/>
    <sheet name="006" sheetId="18" r:id="rId3"/>
    <sheet name="007" sheetId="45" r:id="rId4"/>
    <sheet name="008 " sheetId="54" r:id="rId5"/>
    <sheet name="016." sheetId="26" r:id="rId6"/>
    <sheet name="018" sheetId="27" r:id="rId7"/>
    <sheet name="027" sheetId="42" r:id="rId8"/>
    <sheet name="029" sheetId="19" r:id="rId9"/>
    <sheet name="033" sheetId="49" r:id="rId10"/>
    <sheet name="041" sheetId="1" r:id="rId11"/>
    <sheet name="042 " sheetId="53" r:id="rId12"/>
    <sheet name="043" sheetId="21" r:id="rId13"/>
    <sheet name="057" sheetId="47" r:id="rId14"/>
    <sheet name="058" sheetId="52" r:id="rId15"/>
    <sheet name="096" sheetId="48" r:id="rId16"/>
  </sheets>
  <definedNames>
    <definedName name="_xlnm._FilterDatabase" localSheetId="3" hidden="1">'007'!$A$24:$E$71</definedName>
    <definedName name="_xlnm._FilterDatabase" localSheetId="4" hidden="1">'008 '!$A$24:$E$77</definedName>
    <definedName name="_xlnm._FilterDatabase" localSheetId="7" hidden="1">'027'!$A$21:$E$60</definedName>
    <definedName name="_xlnm._FilterDatabase" localSheetId="9" hidden="1">'033'!$A$24:$E$72</definedName>
    <definedName name="_xlnm._FilterDatabase" localSheetId="10" hidden="1">'041'!$A$18:$E$58</definedName>
    <definedName name="_xlnm._FilterDatabase" localSheetId="11" hidden="1">'042 '!$A$23:$E$64</definedName>
    <definedName name="_xlnm._FilterDatabase" localSheetId="15" hidden="1">'096'!$A$16:$E$37</definedName>
    <definedName name="sub1004444843" localSheetId="15">'096'!#REF!</definedName>
    <definedName name="_xlnm.Print_Area" localSheetId="0">'001'!$A$1:$G$81</definedName>
    <definedName name="_xlnm.Print_Area" localSheetId="9">'033'!$A$1:$N$89</definedName>
    <definedName name="_xlnm.Print_Area" localSheetId="11">'042 '!$A$1:$L$78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6" i="54" l="1"/>
  <c r="F136" i="54"/>
  <c r="E136" i="54"/>
  <c r="D136" i="54"/>
  <c r="D135" i="54"/>
  <c r="G127" i="54"/>
  <c r="F127" i="54"/>
  <c r="E127" i="54"/>
  <c r="D127" i="54"/>
  <c r="C127" i="54"/>
  <c r="G112" i="54"/>
  <c r="F112" i="54"/>
  <c r="E112" i="54"/>
  <c r="D112" i="54"/>
  <c r="C112" i="54"/>
  <c r="D111" i="54"/>
  <c r="G87" i="54"/>
  <c r="F87" i="54"/>
  <c r="E87" i="54"/>
  <c r="D87" i="54"/>
  <c r="C87" i="54"/>
  <c r="G72" i="54"/>
  <c r="F72" i="54"/>
  <c r="E72" i="54"/>
  <c r="D72" i="54"/>
  <c r="C72" i="54"/>
  <c r="C71" i="54"/>
  <c r="D63" i="54"/>
  <c r="G48" i="54"/>
  <c r="F48" i="54"/>
  <c r="E48" i="54"/>
  <c r="D48" i="54"/>
  <c r="C47" i="54"/>
  <c r="C135" i="54" s="1"/>
  <c r="C136" i="54" s="1"/>
  <c r="C45" i="54"/>
  <c r="C48" i="54" s="1"/>
  <c r="E63" i="42" l="1"/>
  <c r="E34" i="1" l="1"/>
  <c r="E66" i="49"/>
  <c r="E43" i="49"/>
  <c r="E32" i="19"/>
  <c r="E40" i="42"/>
  <c r="E32" i="18"/>
  <c r="E81" i="51"/>
  <c r="E80" i="51"/>
  <c r="E39" i="51"/>
  <c r="E35" i="48" l="1"/>
  <c r="E30" i="48"/>
  <c r="E67" i="53" l="1"/>
  <c r="F47" i="47" l="1"/>
  <c r="M53" i="21" l="1"/>
  <c r="M54" i="21"/>
  <c r="M55" i="21"/>
  <c r="M52" i="21"/>
  <c r="K53" i="21" l="1"/>
  <c r="K54" i="21"/>
  <c r="K55" i="21"/>
  <c r="K52" i="21"/>
  <c r="E75" i="49" l="1"/>
  <c r="E79" i="49"/>
  <c r="E36" i="47" l="1"/>
  <c r="E33" i="1"/>
  <c r="E65" i="42"/>
  <c r="I65" i="42"/>
  <c r="E64" i="42"/>
  <c r="I64" i="42"/>
  <c r="E41" i="42"/>
  <c r="E36" i="26" l="1"/>
  <c r="E45" i="26"/>
  <c r="E38" i="51"/>
  <c r="E71" i="53" l="1"/>
  <c r="E45" i="53" l="1"/>
  <c r="E72" i="53" s="1"/>
  <c r="E48" i="53" l="1"/>
  <c r="E40" i="45"/>
  <c r="E64" i="1" l="1"/>
  <c r="F46" i="47" l="1"/>
  <c r="E71" i="52" l="1"/>
  <c r="E53" i="52"/>
  <c r="E35" i="52"/>
  <c r="E36" i="52"/>
  <c r="E41" i="21" l="1"/>
  <c r="E65" i="1"/>
  <c r="E77" i="49" l="1"/>
  <c r="E44" i="49" l="1"/>
  <c r="E36" i="25"/>
  <c r="D41" i="21" l="1"/>
  <c r="C41" i="21"/>
  <c r="E40" i="21"/>
  <c r="D33" i="1"/>
  <c r="D33" i="19"/>
  <c r="G72" i="53" l="1"/>
  <c r="F72" i="53"/>
  <c r="C72" i="53"/>
  <c r="D71" i="53"/>
  <c r="D67" i="53"/>
  <c r="G59" i="53"/>
  <c r="F59" i="53"/>
  <c r="E59" i="53"/>
  <c r="D59" i="53"/>
  <c r="C59" i="53"/>
  <c r="G41" i="53"/>
  <c r="F41" i="53"/>
  <c r="E41" i="53"/>
  <c r="C41" i="53"/>
  <c r="F66" i="52" l="1"/>
  <c r="F65" i="52"/>
  <c r="F48" i="52"/>
  <c r="F47" i="52"/>
  <c r="E37" i="52" l="1"/>
  <c r="G72" i="52"/>
  <c r="F72" i="52"/>
  <c r="E72" i="52"/>
  <c r="D72" i="52"/>
  <c r="C72" i="52"/>
  <c r="C71" i="52"/>
  <c r="G54" i="52" l="1"/>
  <c r="F54" i="52"/>
  <c r="E54" i="52"/>
  <c r="D54" i="52"/>
  <c r="C53" i="52"/>
  <c r="C54" i="52" s="1"/>
  <c r="G37" i="52"/>
  <c r="F37" i="52"/>
  <c r="D37" i="52"/>
  <c r="C37" i="52"/>
  <c r="F63" i="51" l="1"/>
  <c r="G63" i="51"/>
  <c r="E63" i="51"/>
  <c r="G40" i="51"/>
  <c r="F40" i="51"/>
  <c r="D40" i="51"/>
  <c r="C40" i="51"/>
  <c r="E40" i="51" l="1"/>
  <c r="E62" i="1" l="1"/>
  <c r="E61" i="1"/>
  <c r="D59" i="21" l="1"/>
  <c r="E59" i="21"/>
  <c r="F59" i="21"/>
  <c r="G59" i="21"/>
  <c r="C59" i="21"/>
  <c r="F35" i="1" l="1"/>
  <c r="G35" i="1"/>
  <c r="C35" i="1"/>
  <c r="E35" i="1"/>
  <c r="G62" i="1" l="1"/>
  <c r="F62" i="1"/>
  <c r="G61" i="1"/>
  <c r="F61" i="1"/>
  <c r="H55" i="21" l="1"/>
  <c r="H54" i="21"/>
  <c r="H53" i="21"/>
  <c r="H52" i="21"/>
  <c r="G55" i="21"/>
  <c r="G54" i="21"/>
  <c r="G53" i="21"/>
  <c r="G52" i="21"/>
  <c r="H46" i="25" l="1"/>
  <c r="G46" i="25"/>
  <c r="G31" i="48" l="1"/>
  <c r="G36" i="48" s="1"/>
  <c r="F31" i="48"/>
  <c r="F36" i="48" s="1"/>
  <c r="E31" i="48"/>
  <c r="E36" i="48" s="1"/>
  <c r="D30" i="48"/>
  <c r="D64" i="1" l="1"/>
  <c r="D62" i="1"/>
  <c r="D61" i="1"/>
  <c r="F63" i="1" l="1"/>
  <c r="G63" i="1"/>
  <c r="E63" i="1"/>
  <c r="G69" i="1"/>
  <c r="G70" i="1" s="1"/>
  <c r="F69" i="1"/>
  <c r="F70" i="1" s="1"/>
  <c r="E69" i="1"/>
  <c r="E70" i="1" s="1"/>
  <c r="D35" i="1"/>
  <c r="D69" i="1" l="1"/>
  <c r="D70" i="1" s="1"/>
  <c r="E67" i="49"/>
  <c r="E58" i="49"/>
  <c r="F58" i="49"/>
  <c r="E61" i="49"/>
  <c r="F61" i="49"/>
  <c r="D48" i="19"/>
  <c r="E34" i="19"/>
  <c r="D47" i="19"/>
  <c r="D34" i="19"/>
  <c r="G54" i="42" l="1"/>
  <c r="G55" i="42" s="1"/>
  <c r="F54" i="42"/>
  <c r="F55" i="42" s="1"/>
  <c r="E54" i="42"/>
  <c r="E55" i="42" s="1"/>
  <c r="G42" i="42"/>
  <c r="F42" i="42"/>
  <c r="E42" i="42"/>
  <c r="D50" i="26" l="1"/>
  <c r="F50" i="26"/>
  <c r="G42" i="45" l="1"/>
  <c r="G70" i="45"/>
  <c r="G71" i="45" s="1"/>
  <c r="D33" i="18"/>
  <c r="D47" i="18"/>
  <c r="E46" i="25" l="1"/>
  <c r="E37" i="47" l="1"/>
  <c r="F37" i="47"/>
  <c r="G37" i="47"/>
  <c r="D37" i="47"/>
  <c r="G53" i="47"/>
  <c r="G54" i="47" s="1"/>
  <c r="G42" i="21"/>
  <c r="G60" i="21" s="1"/>
  <c r="G47" i="19" l="1"/>
  <c r="G48" i="19" s="1"/>
  <c r="G34" i="19"/>
  <c r="G70" i="42"/>
  <c r="G71" i="42" s="1"/>
  <c r="G46" i="27"/>
  <c r="G47" i="27" s="1"/>
  <c r="G34" i="27"/>
  <c r="G49" i="26"/>
  <c r="G50" i="26" s="1"/>
  <c r="G37" i="26"/>
  <c r="F47" i="18"/>
  <c r="F48" i="18" s="1"/>
  <c r="G47" i="18"/>
  <c r="G48" i="18" s="1"/>
  <c r="F34" i="18"/>
  <c r="G34" i="18"/>
  <c r="C33" i="18" l="1"/>
  <c r="G37" i="25" l="1"/>
  <c r="G51" i="25" s="1"/>
  <c r="G52" i="25" l="1"/>
  <c r="C37" i="25"/>
  <c r="C52" i="25" l="1"/>
  <c r="C51" i="25"/>
  <c r="D35" i="48" l="1"/>
  <c r="D36" i="25"/>
  <c r="D33" i="27"/>
  <c r="F88" i="49" l="1"/>
  <c r="E88" i="49"/>
  <c r="E89" i="49" s="1"/>
  <c r="D88" i="49"/>
  <c r="D89" i="49" s="1"/>
  <c r="F66" i="49"/>
  <c r="F67" i="49" s="1"/>
  <c r="C88" i="49"/>
  <c r="C89" i="49" s="1"/>
  <c r="E45" i="49"/>
  <c r="D43" i="49"/>
  <c r="D45" i="49" s="1"/>
  <c r="C43" i="49"/>
  <c r="C45" i="49" s="1"/>
  <c r="D31" i="48" l="1"/>
  <c r="D36" i="48" s="1"/>
  <c r="C31" i="48"/>
  <c r="C36" i="48" s="1"/>
  <c r="D53" i="47" l="1"/>
  <c r="D54" i="47" s="1"/>
  <c r="E53" i="47"/>
  <c r="E54" i="47" s="1"/>
  <c r="F53" i="47"/>
  <c r="F54" i="47" s="1"/>
  <c r="C53" i="47"/>
  <c r="C54" i="47" s="1"/>
  <c r="C37" i="47"/>
  <c r="G82" i="45" l="1"/>
  <c r="F82" i="45"/>
  <c r="E82" i="45"/>
  <c r="D82" i="45"/>
  <c r="F70" i="45"/>
  <c r="F71" i="45" s="1"/>
  <c r="E70" i="45"/>
  <c r="D70" i="45"/>
  <c r="D71" i="45" s="1"/>
  <c r="C70" i="45"/>
  <c r="C71" i="45" s="1"/>
  <c r="F42" i="45"/>
  <c r="E42" i="45"/>
  <c r="D42" i="45"/>
  <c r="C42" i="45"/>
  <c r="D54" i="42" l="1"/>
  <c r="C70" i="42"/>
  <c r="D70" i="42"/>
  <c r="E70" i="42"/>
  <c r="F70" i="42"/>
  <c r="F71" i="42" s="1"/>
  <c r="C71" i="42" l="1"/>
  <c r="E71" i="42"/>
  <c r="D71" i="42"/>
  <c r="D55" i="42"/>
  <c r="D42" i="42"/>
  <c r="C54" i="42" l="1"/>
  <c r="C55" i="42" s="1"/>
  <c r="C42" i="42"/>
  <c r="E46" i="27" l="1"/>
  <c r="F46" i="27"/>
  <c r="D46" i="27"/>
  <c r="E49" i="26"/>
  <c r="E50" i="26" s="1"/>
  <c r="E47" i="19"/>
  <c r="F47" i="19"/>
  <c r="E47" i="18"/>
  <c r="C47" i="18"/>
  <c r="E48" i="19" l="1"/>
  <c r="F48" i="19"/>
  <c r="C48" i="19"/>
  <c r="C47" i="27"/>
  <c r="D47" i="27"/>
  <c r="E47" i="27"/>
  <c r="F47" i="27"/>
  <c r="C50" i="26"/>
  <c r="C48" i="18" l="1"/>
  <c r="D48" i="18"/>
  <c r="E48" i="18"/>
  <c r="F42" i="21" l="1"/>
  <c r="F60" i="21" s="1"/>
  <c r="F34" i="19"/>
  <c r="F34" i="27"/>
  <c r="F37" i="26"/>
  <c r="E34" i="18" l="1"/>
  <c r="F37" i="25"/>
  <c r="F51" i="25" l="1"/>
  <c r="F52" i="25"/>
  <c r="E34" i="27"/>
  <c r="D34" i="27"/>
  <c r="C34" i="27"/>
  <c r="E37" i="26"/>
  <c r="D37" i="26"/>
  <c r="C37" i="26"/>
  <c r="E37" i="25"/>
  <c r="D37" i="25"/>
  <c r="D51" i="25" l="1"/>
  <c r="D52" i="25"/>
  <c r="E51" i="25"/>
  <c r="E52" i="25"/>
  <c r="C69" i="1" l="1"/>
  <c r="C70" i="1" s="1"/>
  <c r="E42" i="21" l="1"/>
  <c r="E60" i="21" s="1"/>
  <c r="D42" i="21"/>
  <c r="D60" i="21" s="1"/>
  <c r="C42" i="21"/>
  <c r="C60" i="21" s="1"/>
  <c r="C34" i="19"/>
  <c r="D34" i="18"/>
  <c r="C34" i="18"/>
  <c r="G53" i="1" l="1"/>
  <c r="F53" i="1"/>
  <c r="D53" i="1"/>
  <c r="C53" i="1"/>
  <c r="E53" i="1"/>
</calcChain>
</file>

<file path=xl/sharedStrings.xml><?xml version="1.0" encoding="utf-8"?>
<sst xmlns="http://schemas.openxmlformats.org/spreadsheetml/2006/main" count="1654" uniqueCount="357">
  <si>
    <t>БЮДЖЕТНАЯ ПРОГРАММА</t>
  </si>
  <si>
    <t>код и наименование администратора бюджетной  программы</t>
  </si>
  <si>
    <r>
      <rPr>
        <b/>
        <sz val="12"/>
        <color theme="1"/>
        <rFont val="Times New Roman"/>
        <family val="1"/>
        <charset val="204"/>
      </rPr>
      <t>Вид бюджетной программы</t>
    </r>
    <r>
      <rPr>
        <sz val="12"/>
        <color theme="1"/>
        <rFont val="Times New Roman"/>
        <family val="1"/>
        <charset val="204"/>
      </rPr>
      <t xml:space="preserve">: </t>
    </r>
  </si>
  <si>
    <t>Расходы по бюджетной программе, всего</t>
  </si>
  <si>
    <t>Расходы по бюджетной программе</t>
  </si>
  <si>
    <t>Единица измерения</t>
  </si>
  <si>
    <t>отчетный год</t>
  </si>
  <si>
    <t>план текущего года</t>
  </si>
  <si>
    <t>плановый период</t>
  </si>
  <si>
    <t>2015 год</t>
  </si>
  <si>
    <t>2016 год</t>
  </si>
  <si>
    <t>2017 год</t>
  </si>
  <si>
    <t>2018 год</t>
  </si>
  <si>
    <t>За счет трансфертов из республиканского бюджета</t>
  </si>
  <si>
    <t>тыс.тенге</t>
  </si>
  <si>
    <t>За счет средств местного бюджета</t>
  </si>
  <si>
    <t>Итого расходы по бюджетной программе</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</si>
  <si>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011 "За счет трансфертов из республиканского бюджета"</t>
    </r>
  </si>
  <si>
    <r>
      <rPr>
        <b/>
        <sz val="12"/>
        <color theme="1"/>
        <rFont val="Times New Roman"/>
        <family val="1"/>
        <charset val="204"/>
      </rPr>
      <t>Вид бюджетной подпрограммы</t>
    </r>
    <r>
      <rPr>
        <sz val="12"/>
        <color theme="1"/>
        <rFont val="Times New Roman"/>
        <family val="1"/>
        <charset val="204"/>
      </rPr>
      <t xml:space="preserve">: </t>
    </r>
  </si>
  <si>
    <t>Показатели прямого результата</t>
  </si>
  <si>
    <t>Расходы по бюджетной подпрограмме</t>
  </si>
  <si>
    <t>Итого расходы по бюджетной подпрограмме</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</si>
  <si>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015 "За счет средств местного бюджета"</t>
    </r>
  </si>
  <si>
    <t xml:space="preserve">Вид бюджетной подпрограммы: </t>
  </si>
  <si>
    <t>2019 год</t>
  </si>
  <si>
    <t>Количество койко-дней по стационарной помощи</t>
  </si>
  <si>
    <t>Количество пролеченных больных по стационарной помощи</t>
  </si>
  <si>
    <t>Количество койко-дней по стационарзамещающей помощи</t>
  </si>
  <si>
    <t>Количество пролеченных больных по стационарзамещающей помощи</t>
  </si>
  <si>
    <t>Количество посещений по амбулаторно-поликлинической помощи</t>
  </si>
  <si>
    <t>ед.</t>
  </si>
  <si>
    <r>
      <rPr>
        <sz val="12"/>
        <rFont val="Times New Roman"/>
        <family val="1"/>
        <charset val="204"/>
      </rPr>
      <t>в зависимости от содержания:</t>
    </r>
    <r>
      <rPr>
        <b/>
        <sz val="12"/>
        <rFont val="Times New Roman"/>
        <family val="1"/>
        <charset val="204"/>
      </rPr>
      <t xml:space="preserve"> </t>
    </r>
    <r>
      <rPr>
        <i/>
        <sz val="12"/>
        <rFont val="Times New Roman"/>
        <family val="1"/>
        <charset val="204"/>
      </rPr>
      <t>___________</t>
    </r>
  </si>
  <si>
    <r>
      <t xml:space="preserve">текущая/развитие: </t>
    </r>
    <r>
      <rPr>
        <i/>
        <sz val="12"/>
        <rFont val="Times New Roman"/>
        <family val="1"/>
        <charset val="204"/>
      </rPr>
      <t>__________</t>
    </r>
  </si>
  <si>
    <r>
      <t xml:space="preserve">Описание (обоснование) бюджетной подпрограммы: </t>
    </r>
    <r>
      <rPr>
        <i/>
        <sz val="12"/>
        <rFont val="Times New Roman"/>
        <family val="1"/>
        <charset val="204"/>
      </rPr>
      <t>____________________</t>
    </r>
  </si>
  <si>
    <t>………….</t>
  </si>
  <si>
    <t>……</t>
  </si>
  <si>
    <t xml:space="preserve">Показатели конечного результата </t>
  </si>
  <si>
    <t>Плановый период</t>
  </si>
  <si>
    <t>%</t>
  </si>
  <si>
    <t>чел.</t>
  </si>
  <si>
    <t>Количество коек</t>
  </si>
  <si>
    <t>чел</t>
  </si>
  <si>
    <r>
      <t xml:space="preserve">в зависимости от содержания: </t>
    </r>
    <r>
      <rPr>
        <i/>
        <sz val="12"/>
        <color theme="1"/>
        <rFont val="Times New Roman"/>
        <family val="1"/>
        <charset val="204"/>
      </rPr>
      <t xml:space="preserve"> предоставление трансфертов и бюджетных субсидий</t>
    </r>
  </si>
  <si>
    <r>
      <t xml:space="preserve">в зависимости от способа реализации: </t>
    </r>
    <r>
      <rPr>
        <i/>
        <sz val="12"/>
        <color theme="1"/>
        <rFont val="Times New Roman"/>
        <family val="1"/>
        <charset val="204"/>
      </rPr>
      <t>индивидуальная</t>
    </r>
  </si>
  <si>
    <r>
      <t xml:space="preserve">текущая/развитие: </t>
    </r>
    <r>
      <rPr>
        <i/>
        <sz val="12"/>
        <color theme="1"/>
        <rFont val="Times New Roman"/>
        <family val="1"/>
        <charset val="204"/>
      </rPr>
      <t>текущая</t>
    </r>
  </si>
  <si>
    <r>
      <t xml:space="preserve">Описание (обоснование) бюджетной подпрограммы: </t>
    </r>
    <r>
      <rPr>
        <i/>
        <sz val="12"/>
        <rFont val="Times New Roman"/>
        <family val="1"/>
        <charset val="204"/>
      </rPr>
      <t xml:space="preserve">Оказание медицинской реабилитации и восстановительного лечения, за исключением восстановительного лечения и медицинской реабилитации возмещение затрат по которым осуществляется за счет средств республиканского бюджета в порядке, определенном согласно приказа исполняющего обязанности Министра здравоохранения и социального развития Республики Казахстан от 28 июля 2015 года № 627 «Об утверждении Правил возмещения затрат организациям здравоохранения за счет бюджетных средств», оказание сестринского ухода, паллиативной помощи лицам, за исключением паллитивной помощи лицам, страдающим злокачественными новообразованиями, возмещение затрат по которым осуществляется за счет средств республиканского бюджета  </t>
    </r>
  </si>
  <si>
    <t>253 ГУ "Управление здравоохранения Павлодарской области"</t>
  </si>
  <si>
    <r>
      <t>в зависимости от уровня государственного управления:</t>
    </r>
    <r>
      <rPr>
        <i/>
        <sz val="12"/>
        <rFont val="Times New Roman"/>
        <family val="1"/>
        <charset val="204"/>
      </rPr>
      <t xml:space="preserve"> областная </t>
    </r>
  </si>
  <si>
    <t xml:space="preserve"> </t>
  </si>
  <si>
    <t xml:space="preserve">Приложение 2         
к Правилам разработки и   
утверждения (переутверждения)
бюджетных программ (подпрограмм)
и требованиям к их содержанию 
</t>
  </si>
  <si>
    <r>
      <rPr>
        <b/>
        <sz val="12"/>
        <rFont val="Times New Roman"/>
        <family val="1"/>
        <charset val="204"/>
      </rPr>
      <t>Код и наименование бюджетной программы:</t>
    </r>
    <r>
      <rPr>
        <i/>
        <sz val="12"/>
        <rFont val="Times New Roman"/>
        <family val="1"/>
        <charset val="204"/>
      </rPr>
      <t xml:space="preserve">    05.2.253 006  "Услуги по  охране материнства  и  детства"</t>
    </r>
  </si>
  <si>
    <r>
      <rPr>
        <b/>
        <sz val="12"/>
        <color indexed="8"/>
        <rFont val="Times New Roman"/>
        <family val="1"/>
        <charset val="204"/>
      </rPr>
      <t>Вид бюджетной программы</t>
    </r>
    <r>
      <rPr>
        <sz val="12"/>
        <color indexed="8"/>
        <rFont val="Times New Roman"/>
        <family val="1"/>
        <charset val="204"/>
      </rPr>
      <t>:</t>
    </r>
  </si>
  <si>
    <r>
      <t xml:space="preserve">в зависимости от уровня государственного управления:  </t>
    </r>
    <r>
      <rPr>
        <i/>
        <sz val="12"/>
        <rFont val="Times New Roman"/>
        <family val="1"/>
        <charset val="204"/>
      </rPr>
      <t>областной  бюджет</t>
    </r>
  </si>
  <si>
    <t>в зависимости от содержания:Осуществление государственных функций, полномочий и оказание вытекающих из них государственных услуг</t>
  </si>
  <si>
    <r>
      <t xml:space="preserve">в зависимости от способа реализации: </t>
    </r>
    <r>
      <rPr>
        <i/>
        <sz val="12"/>
        <color indexed="8"/>
        <rFont val="Times New Roman"/>
        <family val="1"/>
        <charset val="204"/>
      </rPr>
      <t>индивидуальная</t>
    </r>
  </si>
  <si>
    <r>
      <t xml:space="preserve">текущая/развития:  </t>
    </r>
    <r>
      <rPr>
        <i/>
        <sz val="12"/>
        <color indexed="8"/>
        <rFont val="Times New Roman"/>
        <family val="1"/>
        <charset val="204"/>
      </rPr>
      <t>текущая</t>
    </r>
  </si>
  <si>
    <r>
      <t xml:space="preserve">Описание (обоснование) бюджетной программы: </t>
    </r>
    <r>
      <rPr>
        <sz val="12"/>
        <rFont val="Times New Roman"/>
        <family val="1"/>
        <charset val="204"/>
      </rPr>
      <t>Содержание, педагогическое воспитание, оказание профилактической, лечебно-оздоровительной, реабилитационной помощи детям – сиротам, детям, оставшимся без попечения  родителей; детям с нервно - психическими  расстройствами</t>
    </r>
  </si>
  <si>
    <t xml:space="preserve">Расходы по бюджетной подпрограмме </t>
  </si>
  <si>
    <t>тысяч тенге</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</si>
  <si>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015 "За счет средств местного бюджета"</t>
    </r>
  </si>
  <si>
    <r>
      <rPr>
        <b/>
        <sz val="12"/>
        <color indexed="8"/>
        <rFont val="Times New Roman"/>
        <family val="1"/>
        <charset val="204"/>
      </rPr>
      <t>Вид бюджетной программы</t>
    </r>
    <r>
      <rPr>
        <sz val="12"/>
        <color indexed="8"/>
        <rFont val="Times New Roman"/>
        <family val="1"/>
        <charset val="204"/>
      </rPr>
      <t xml:space="preserve">: </t>
    </r>
  </si>
  <si>
    <t>Х</t>
  </si>
  <si>
    <r>
      <rPr>
        <b/>
        <sz val="12"/>
        <rFont val="Times New Roman"/>
        <family val="1"/>
        <charset val="204"/>
      </rPr>
      <t>Код и наименование бюджетной программы:</t>
    </r>
    <r>
      <rPr>
        <i/>
        <sz val="12"/>
        <rFont val="Times New Roman"/>
        <family val="1"/>
        <charset val="204"/>
      </rPr>
      <t xml:space="preserve"> 029 "Областные  базы спецмедснабжения"</t>
    </r>
  </si>
  <si>
    <r>
      <rPr>
        <b/>
        <sz val="12"/>
        <color theme="1"/>
        <rFont val="Times New Roman"/>
        <family val="1"/>
        <charset val="204"/>
      </rPr>
      <t>Вид бюджетной программы</t>
    </r>
    <r>
      <rPr>
        <sz val="12"/>
        <color theme="1"/>
        <rFont val="Times New Roman"/>
        <family val="1"/>
        <charset val="204"/>
      </rPr>
      <t>:</t>
    </r>
  </si>
  <si>
    <r>
      <t xml:space="preserve">текущая/развития:  </t>
    </r>
    <r>
      <rPr>
        <i/>
        <sz val="12"/>
        <color theme="1"/>
        <rFont val="Times New Roman"/>
        <family val="1"/>
        <charset val="204"/>
      </rPr>
      <t>текущая</t>
    </r>
  </si>
  <si>
    <r>
      <t xml:space="preserve">Цель бюджетной программы: </t>
    </r>
    <r>
      <rPr>
        <sz val="12"/>
        <rFont val="Times New Roman"/>
        <family val="1"/>
        <charset val="204"/>
      </rPr>
      <t xml:space="preserve">Обеспечение  сохранности и своевременное обновление медицинского имущества резерва </t>
    </r>
  </si>
  <si>
    <r>
      <t xml:space="preserve">Конечные результаты бюджетной программы: </t>
    </r>
    <r>
      <rPr>
        <sz val="12"/>
        <rFont val="Times New Roman"/>
        <family val="1"/>
        <charset val="204"/>
      </rPr>
      <t xml:space="preserve">100% -ое </t>
    </r>
    <r>
      <rPr>
        <b/>
        <sz val="12"/>
        <rFont val="Times New Roman"/>
        <family val="1"/>
        <charset val="204"/>
      </rPr>
      <t>о</t>
    </r>
    <r>
      <rPr>
        <sz val="12"/>
        <rFont val="Times New Roman"/>
        <family val="1"/>
        <charset val="204"/>
      </rPr>
      <t>беспечение резерва лекарственными средствами и изделиями медицинского назначения при чрезвычайных ситуациях.</t>
    </r>
  </si>
  <si>
    <r>
      <t xml:space="preserve">Описание (обоснование) бюджетной программы: </t>
    </r>
    <r>
      <rPr>
        <i/>
        <sz val="12"/>
        <rFont val="Times New Roman"/>
        <family val="1"/>
        <charset val="204"/>
      </rPr>
      <t>Накопление, обновление и замена медикаментов для экстренной медицинской  помощи</t>
    </r>
  </si>
  <si>
    <t>Содержание государственного  учреждения «Областная  база спецмедснабжения» для  выполнения возложенных на  учреждение  функций</t>
  </si>
  <si>
    <t>Шт.ед</t>
  </si>
  <si>
    <t xml:space="preserve">   </t>
  </si>
  <si>
    <t>Приложение 2</t>
  </si>
  <si>
    <t>к Правилам разработки и</t>
  </si>
  <si>
    <t>утверждения (переутверждения)</t>
  </si>
  <si>
    <t>бюджетных программ (подпрограмм)</t>
  </si>
  <si>
    <t>и требованиям к их содержанию</t>
  </si>
  <si>
    <t>"Согласовано"</t>
  </si>
  <si>
    <t xml:space="preserve"> Министерство здравоохранения и социального развития Республики Казахстан</t>
  </si>
  <si>
    <t>Руководитель бюджетной программы вышестоящего бюджета, выделяющего целевые трансферты</t>
  </si>
  <si>
    <t>_________________________________Цой А.В.</t>
  </si>
  <si>
    <t>(подпись, фамилия, имя, отчество)</t>
  </si>
  <si>
    <t>"________"___________________20_____г.</t>
  </si>
  <si>
    <t>М.П.</t>
  </si>
  <si>
    <r>
      <t xml:space="preserve">в зависимости от содержания: </t>
    </r>
    <r>
      <rPr>
        <i/>
        <sz val="12"/>
        <color indexed="8"/>
        <rFont val="Times New Roman"/>
        <family val="1"/>
        <charset val="204"/>
      </rPr>
      <t>осуществление государственных функций, полномочий и оказание     вытекающих из них государственных услуг</t>
    </r>
  </si>
  <si>
    <r>
      <t xml:space="preserve">текущая/развития:  </t>
    </r>
    <r>
      <rPr>
        <i/>
        <sz val="12"/>
        <color indexed="8"/>
        <rFont val="Times New Roman"/>
        <family val="1"/>
        <charset val="204"/>
      </rPr>
      <t xml:space="preserve">текущая бюджетная программа </t>
    </r>
  </si>
  <si>
    <r>
      <t xml:space="preserve">Описание (обоснование) бюджетной программы: </t>
    </r>
    <r>
      <rPr>
        <sz val="12"/>
        <rFont val="Times New Roman"/>
        <family val="1"/>
        <charset val="204"/>
      </rPr>
      <t>Программа  предусмотрена для  качественной подготовки медицинских специалистов  среднего звена в рамках государственного  заказа</t>
    </r>
  </si>
  <si>
    <t>011 За счет трансфертов из республиканского бюджета</t>
  </si>
  <si>
    <t>015 За счет средств местного бюджета</t>
  </si>
  <si>
    <r>
      <t xml:space="preserve">текущая/развития:  </t>
    </r>
    <r>
      <rPr>
        <i/>
        <sz val="12"/>
        <color indexed="8"/>
        <rFont val="Times New Roman"/>
        <family val="1"/>
        <charset val="204"/>
      </rPr>
      <t>текущая бюджетная программа</t>
    </r>
  </si>
  <si>
    <t>Прием учащихся</t>
  </si>
  <si>
    <t xml:space="preserve">Количество выпускников </t>
  </si>
  <si>
    <t>Среднегодовой контингент стипендиатов в колледжах</t>
  </si>
  <si>
    <t>Среднегодовой контингент учащихся в колледжах</t>
  </si>
  <si>
    <r>
      <t xml:space="preserve">Цель бюджетной программы: </t>
    </r>
    <r>
      <rPr>
        <sz val="12"/>
        <rFont val="Times New Roman"/>
        <family val="1"/>
        <charset val="204"/>
      </rPr>
      <t>Улучшение здоровья населения области</t>
    </r>
  </si>
  <si>
    <r>
      <t>Конечные результаты бюджетной программы:</t>
    </r>
    <r>
      <rPr>
        <sz val="12"/>
        <rFont val="Times New Roman"/>
        <family val="1"/>
        <charset val="204"/>
      </rPr>
      <t xml:space="preserve"> Создание эффективной системы профессиональной подготовки, обеспечение медицинских организаций квалифицированными кадрами. Процент трудоустройства -82%, знанятости выпускников - 100%. </t>
    </r>
  </si>
  <si>
    <r>
      <t xml:space="preserve">Конечные результаты бюджетной программы: </t>
    </r>
    <r>
      <rPr>
        <sz val="12"/>
        <rFont val="Times New Roman"/>
        <family val="1"/>
        <charset val="204"/>
      </rPr>
      <t xml:space="preserve"> определение потребности в медицинских и фармацевтических кадрах, планирование подготовки и повышения квалификации специалистов с высшим и средним образованием.обеспечение отрасли квалифицированными кадрами, отвечающими потребностям общества.По результатам итогового контроля успеваемость слушателей-100%.</t>
    </r>
  </si>
  <si>
    <r>
      <t xml:space="preserve">Описание (обоснование) бюджетной программы: </t>
    </r>
    <r>
      <rPr>
        <sz val="12"/>
        <rFont val="Times New Roman"/>
        <family val="1"/>
        <charset val="204"/>
      </rPr>
      <t>Услуги по повышению квалификации и переподготовке работников организаций здравоохранения области по профилям в соответствии с потребностями отрасли</t>
    </r>
  </si>
  <si>
    <t>в зависимости от содержания: Осуществление государственных функций, полномочий и оказание вытекающих из них государственных услуг</t>
  </si>
  <si>
    <t>Количество среднего медицинского персонала, прошедших курсы усовершенствования за 5 лет</t>
  </si>
  <si>
    <r>
      <t xml:space="preserve">Цель бюджетной программы: </t>
    </r>
    <r>
      <rPr>
        <sz val="12"/>
        <rFont val="Times New Roman"/>
        <family val="1"/>
        <charset val="204"/>
      </rPr>
      <t>Возмещение транспортных  расходов гражданам для получения высокоспециализированной  медицинской помощи за пределами населенного пункта</t>
    </r>
  </si>
  <si>
    <r>
      <t>Конечные результаты бюджетной программы:</t>
    </r>
    <r>
      <rPr>
        <sz val="12"/>
        <rFont val="Times New Roman"/>
        <family val="1"/>
        <charset val="204"/>
      </rPr>
      <t xml:space="preserve"> Обеспечение больных бесплатным или льготным проездом в республиканские медицинские организации в рамках выделенных бюджетных средств-100%.</t>
    </r>
  </si>
  <si>
    <r>
      <t xml:space="preserve">Описание (обоснование) бюджетной программы: </t>
    </r>
    <r>
      <rPr>
        <sz val="12"/>
        <rFont val="Times New Roman"/>
        <family val="1"/>
        <charset val="204"/>
      </rPr>
      <t>Обеспечение больных бесплатным или льготным проездом для получения высококвалифицированной медицинской помощи в республиканских медицинских организациях</t>
    </r>
  </si>
  <si>
    <r>
      <t xml:space="preserve">Описание (обоснование) бюджетной программы: </t>
    </r>
    <r>
      <rPr>
        <i/>
        <sz val="12"/>
        <rFont val="Times New Roman"/>
        <family val="1"/>
        <charset val="204"/>
      </rPr>
      <t>Обеспечение больных бесплатным или льготным проездом для получения высококвалифицированной медицинской помощи в республиканских медицинских организациях</t>
    </r>
  </si>
  <si>
    <t>Количество  больных, обеспеченных бесплатным или льготным проездом</t>
  </si>
  <si>
    <r>
      <t xml:space="preserve">Цель бюджетной программы: </t>
    </r>
    <r>
      <rPr>
        <sz val="12"/>
        <rFont val="Times New Roman"/>
        <family val="1"/>
        <charset val="204"/>
      </rPr>
      <t>Содействие развитию системы здравоохранения путем совершенствования информационной инфраструктуры системы здравоохранения (электронного здравоохранения), медицинской статистики, реализации информационных программ</t>
    </r>
  </si>
  <si>
    <r>
      <t xml:space="preserve">Описание (обоснование) бюджетной программы: </t>
    </r>
    <r>
      <rPr>
        <sz val="12"/>
        <rFont val="Times New Roman"/>
        <family val="1"/>
        <charset val="204"/>
      </rPr>
      <t>Организация сбора, обработки и анализа медицинских статистических данных о сети, кадрах, деятельности организаций здравоохранения, состоянии здоровья населения  Павлодарской области</t>
    </r>
  </si>
  <si>
    <t>Количество выданных аналитических справок</t>
  </si>
  <si>
    <t>шт</t>
  </si>
  <si>
    <r>
      <rPr>
        <b/>
        <sz val="12"/>
        <rFont val="Times New Roman"/>
        <family val="1"/>
        <charset val="204"/>
      </rPr>
      <t xml:space="preserve">Код и наименование бюджетной программы:  </t>
    </r>
    <r>
      <rPr>
        <i/>
        <sz val="12"/>
        <rFont val="Times New Roman"/>
        <family val="1"/>
        <charset val="204"/>
      </rPr>
      <t>008 «Реализация мероприятий по профилактике и борьбе со СПИД в Республике Казахстан»</t>
    </r>
  </si>
  <si>
    <r>
      <t>Описание (обоснование) бюджетной программы:</t>
    </r>
    <r>
      <rPr>
        <sz val="12"/>
        <rFont val="Times New Roman"/>
        <family val="1"/>
        <charset val="204"/>
      </rPr>
      <t xml:space="preserve"> Оказание медико-социальной помощи ВИЧ-инфицированным и больным СПИД, а также на проведение мероприятий по борьбе со СПИДом, за исключением оказываемой республиканской организацией. </t>
    </r>
  </si>
  <si>
    <t>Прием врачей</t>
  </si>
  <si>
    <t>Консультация специалистов</t>
  </si>
  <si>
    <t>Лабораторные исследование</t>
  </si>
  <si>
    <t>исл.</t>
  </si>
  <si>
    <t>Мероприятия по борьбе по со СПИД</t>
  </si>
  <si>
    <t>Мероприятия по проведению дозорного эпидемиологического надзора</t>
  </si>
  <si>
    <t>Мероприятия по эпидемиологическому слежению за ВИЧ-инфекцией</t>
  </si>
  <si>
    <t>Прочие организационные и методические работы</t>
  </si>
  <si>
    <t>Обеспечение антиретровирусными препаратами (лечение ВИЧ инфекции)</t>
  </si>
  <si>
    <t xml:space="preserve">Обеспеченые лекарственными средствами и специализированными продуктами детского и лечебного питания отдельных категорий населения на амбулаторном уровне </t>
  </si>
  <si>
    <t>2020 год</t>
  </si>
  <si>
    <t>Отчет на 2016 год</t>
  </si>
  <si>
    <t>Уточненный план на 2017 год</t>
  </si>
  <si>
    <r>
      <t xml:space="preserve">в зависимости от уровня государственного управления:  </t>
    </r>
    <r>
      <rPr>
        <i/>
        <sz val="12"/>
        <rFont val="Times New Roman"/>
        <family val="1"/>
        <charset val="204"/>
      </rPr>
      <t>областная</t>
    </r>
  </si>
  <si>
    <t>шт.ед</t>
  </si>
  <si>
    <t>Описание (обоснование) бюджетной подпрограммы:  На выплату заработной платы дополнительно введенных 2,25 штатных единиц в КГКП «Павлодарский областной центр по профилактике и борьбе со СПИДом»</t>
  </si>
  <si>
    <t>количество штатных единиц (врач-инфекционист)</t>
  </si>
  <si>
    <t xml:space="preserve">             2533001 Управление здравоохранения акимата Павлодарской области</t>
  </si>
  <si>
    <r>
      <rPr>
        <b/>
        <sz val="12"/>
        <rFont val="Times New Roman"/>
        <family val="1"/>
        <charset val="204"/>
      </rPr>
      <t xml:space="preserve">Код и наименование бюджетной программы: </t>
    </r>
    <r>
      <rPr>
        <sz val="12"/>
        <rFont val="Times New Roman"/>
        <family val="1"/>
        <charset val="204"/>
      </rPr>
      <t>096</t>
    </r>
    <r>
      <rPr>
        <i/>
        <sz val="12"/>
        <rFont val="Times New Roman"/>
        <family val="1"/>
        <charset val="204"/>
      </rPr>
      <t xml:space="preserve"> «Выполнение государственных обязательств по проектам государственно-частного партнерства»</t>
    </r>
  </si>
  <si>
    <r>
      <t xml:space="preserve">в зависимости от содержания: </t>
    </r>
    <r>
      <rPr>
        <i/>
        <sz val="12"/>
        <color theme="1"/>
        <rFont val="Times New Roman"/>
        <family val="1"/>
        <charset val="204"/>
      </rPr>
      <t>осуществление государственных функций, полномочий и оказание     вытекающих из них государственных услуг</t>
    </r>
  </si>
  <si>
    <r>
      <t xml:space="preserve">текущая/развития:  </t>
    </r>
    <r>
      <rPr>
        <i/>
        <sz val="12"/>
        <color theme="1"/>
        <rFont val="Times New Roman"/>
        <family val="1"/>
        <charset val="204"/>
      </rPr>
      <t xml:space="preserve">текущая бюджетная программа </t>
    </r>
  </si>
  <si>
    <r>
      <t xml:space="preserve">Цель бюджетной программы: </t>
    </r>
    <r>
      <rPr>
        <sz val="12"/>
        <rFont val="Times New Roman"/>
        <family val="1"/>
        <charset val="204"/>
      </rPr>
      <t xml:space="preserve">Стимулирование притока инвестиций в экономику региона и активизация инновационного развития региона </t>
    </r>
  </si>
  <si>
    <r>
      <t xml:space="preserve">Описание (обоснование) бюджетной программы: </t>
    </r>
    <r>
      <rPr>
        <i/>
        <sz val="12"/>
        <rFont val="Times New Roman"/>
        <family val="1"/>
        <charset val="204"/>
      </rPr>
      <t>Погашение государственных обязательств по проектам государственно-частного партнерства</t>
    </r>
  </si>
  <si>
    <t>096 «Выполнение государственных обязательств по проектам государственно-частного партнерства»</t>
  </si>
  <si>
    <t xml:space="preserve">Количество проектов по которым приняты государственные обязательства по проекту государственно-частного партнерства </t>
  </si>
  <si>
    <t>шт.</t>
  </si>
  <si>
    <t>Утверждена         </t>
  </si>
  <si>
    <t>управления здравоохранения Павлодарской области</t>
  </si>
  <si>
    <t>от "_____" _______________  201___ года №________     </t>
  </si>
  <si>
    <r>
      <rPr>
        <b/>
        <sz val="12"/>
        <rFont val="Times New Roman"/>
        <family val="1"/>
        <charset val="204"/>
      </rPr>
      <t xml:space="preserve">Код и наименование бюджетной программы:  </t>
    </r>
    <r>
      <rPr>
        <i/>
        <sz val="12"/>
        <rFont val="Times New Roman"/>
        <family val="1"/>
        <charset val="204"/>
      </rPr>
      <t>033 «Капитальные расходы медицинских организаций здравоохранения»</t>
    </r>
  </si>
  <si>
    <r>
      <t xml:space="preserve">Цель бюджетной программы: </t>
    </r>
    <r>
      <rPr>
        <sz val="12"/>
        <rFont val="Times New Roman"/>
        <family val="1"/>
        <charset val="204"/>
      </rPr>
      <t>Улучшение материально-технического состояния организаций здравоохранения с целью создания условий для повышения качества оказания медицинских услуг</t>
    </r>
  </si>
  <si>
    <t>Конечные результаты бюджетной программы:</t>
  </si>
  <si>
    <t>Уровень оснащенности медицинских организаций</t>
  </si>
  <si>
    <r>
      <t>Описание (обоснование) бюджетной программы:</t>
    </r>
    <r>
      <rPr>
        <sz val="12"/>
        <rFont val="Times New Roman"/>
        <family val="1"/>
        <charset val="204"/>
      </rPr>
      <t xml:space="preserve"> укрепление материально-технической базы объектов здравоохранения</t>
    </r>
  </si>
  <si>
    <r>
      <t xml:space="preserve">Описание (обоснование) бюджетной подпрограммы: </t>
    </r>
    <r>
      <rPr>
        <i/>
        <sz val="12"/>
        <rFont val="Times New Roman"/>
        <family val="1"/>
        <charset val="204"/>
      </rPr>
      <t>укрепление материально-технической базы  объектов здравоохранения</t>
    </r>
  </si>
  <si>
    <t>Количество оснащаемых организаций за счет целевых текущих трансфертов</t>
  </si>
  <si>
    <t>Материально-техническое оснащение онкологических диспансеров</t>
  </si>
  <si>
    <t>Материально-техническое оснащение организаций здравоохранения оказывающие кардиологическую и кардиохирургическую медицинскую помощь</t>
  </si>
  <si>
    <t>Материально-техническое оснащение организаций здравоохранения оказывающие медицинскую помощь при инсульте</t>
  </si>
  <si>
    <t>Материально-техническое оснащение организаций детства</t>
  </si>
  <si>
    <t>Оснащение КТ МРТ</t>
  </si>
  <si>
    <t>Материально-техническое оснащение организаций родовспоможения</t>
  </si>
  <si>
    <t>Оснащение районных городских и областных больниц медицинской техникой</t>
  </si>
  <si>
    <t>Оснащение службы скорой медицинской помощи санитарным автотранспортом</t>
  </si>
  <si>
    <t xml:space="preserve">Оснащение районных и городских поликлиник медицинской техникой </t>
  </si>
  <si>
    <t>Количество объектов здравоохранения, подлежащих капитальному ремонту</t>
  </si>
  <si>
    <t>Приложение __</t>
  </si>
  <si>
    <t>Управление здравоохранения Павлодарской области</t>
  </si>
  <si>
    <t>от "____" _____________ 201___ года № _______</t>
  </si>
  <si>
    <t>«Согласована»        </t>
  </si>
  <si>
    <t xml:space="preserve">Вице-министр </t>
  </si>
  <si>
    <t xml:space="preserve">Министерства здравоохранения </t>
  </si>
  <si>
    <t>Республики Казахстан</t>
  </si>
  <si>
    <t>МП</t>
  </si>
  <si>
    <r>
      <rPr>
        <b/>
        <sz val="12"/>
        <rFont val="Times New Roman"/>
        <family val="1"/>
        <charset val="204"/>
      </rPr>
      <t xml:space="preserve">Код и наименование бюджетной программы:  </t>
    </r>
    <r>
      <rPr>
        <i/>
        <sz val="12"/>
        <rFont val="Times New Roman"/>
        <family val="1"/>
        <charset val="204"/>
      </rPr>
      <t>027 «Централизованный закуп и хранение вакцин и других медицинских иммунобиологических препаратов для проведения иммунопрофилактики населения»</t>
    </r>
  </si>
  <si>
    <t xml:space="preserve">Охват вакцинацией детей до года </t>
  </si>
  <si>
    <t>не менее 95%</t>
  </si>
  <si>
    <r>
      <t>Описание (обоснование) бюджетной программы:</t>
    </r>
    <r>
      <rPr>
        <sz val="12"/>
        <rFont val="Times New Roman"/>
        <family val="1"/>
        <charset val="204"/>
      </rPr>
      <t xml:space="preserve"> Централизованный закуп вакцин и других медицинских иммунобиологических препаратов для проведения иммунопрофилактики населения</t>
    </r>
  </si>
  <si>
    <r>
      <t xml:space="preserve">Описание (обоснование) бюджетной подпрограммы: </t>
    </r>
    <r>
      <rPr>
        <i/>
        <sz val="12"/>
        <rFont val="Times New Roman"/>
        <family val="1"/>
        <charset val="204"/>
      </rPr>
      <t>Централизованный закуп вакцин и других медицинских иммунобиологических препаратов для проведения иммунопрофилактики населения</t>
    </r>
  </si>
  <si>
    <t xml:space="preserve">Количество  получателей вакцин </t>
  </si>
  <si>
    <t>Планируемое количество провакцинированых доз/вакцин (грипп) из средств местного бюджета</t>
  </si>
  <si>
    <t>Контингент, подлежащий вакцинации против сибирской язвы</t>
  </si>
  <si>
    <r>
      <rPr>
        <b/>
        <sz val="12"/>
        <rFont val="Times New Roman"/>
        <family val="1"/>
        <charset val="204"/>
      </rPr>
      <t xml:space="preserve">Код и наименование бюджетной программы:  </t>
    </r>
    <r>
      <rPr>
        <i/>
        <sz val="12"/>
        <rFont val="Times New Roman"/>
        <family val="1"/>
        <charset val="204"/>
      </rPr>
      <t>007 «Пропаганда здорового образа жизни»</t>
    </r>
  </si>
  <si>
    <r>
      <t>Описание (обоснование) бюджетной программы:</t>
    </r>
    <r>
      <rPr>
        <sz val="12"/>
        <rFont val="Times New Roman"/>
        <family val="1"/>
        <charset val="204"/>
      </rPr>
      <t xml:space="preserve">  Проведение мероприятий по вопросам формирования здорового образа жизни (организация и проведение мероприятий по формированию ЗОЖ и профилактике заболеваний, выступления на местном телевидении и радиостанции, публикаций статей в периодической печати (газеты, журналы), прокат аудио (видеороликов), выпуск региональной газеты, производство и трансляцию телепередач, тиражирование ИОМ, подготовку и проведения анкетирований, выпуск наружной рекламы, информирование через радиорубки, обеспечение деятельности веб-сайта с постоянным размещением информации, мониторинг профилактических (скрининговых) осмотров, мониторинг деятельности формирования ЗОЖ, размещение государственного социального заказа по пропаганде ЗОЖ, функционирование районных, молодежных центров здоровья, антитабачных центров).</t>
    </r>
  </si>
  <si>
    <r>
      <t xml:space="preserve">Описание (обоснование) бюджетной подпрограммы: </t>
    </r>
    <r>
      <rPr>
        <i/>
        <sz val="12"/>
        <rFont val="Times New Roman"/>
        <family val="1"/>
        <charset val="204"/>
      </rPr>
      <t>Проведение мероприятий по вопросам формирования здорового образа жизни (организация и проведение мероприятий по формированию ЗОЖ и профилактике заболеваний, выступления на местном телевидении и радиостанции, публикаций статей в периодической печати (газеты, журналы), прокат аудио (видеороликов), выпуск региональной газеты, производство и трансляцию телепередач, тиражирование ИОМ, подготовку и проведения анкетирований, выпуск наружной рекламы, информирование через радиорубки, обеспечение деятельности веб-сайта с постоянным размещением информации, мониторинг профилактических (скрининговых) осмотров, мониторинг деятельности формирования ЗОЖ, размещение государственного социального заказа по пропаганде ЗОЖ, функционирование районных, молодежных центров здоровья, антитабачных центров).</t>
    </r>
  </si>
  <si>
    <t>Выступления на местном телевидении и  радиостанции</t>
  </si>
  <si>
    <t>Публикаций статей в периодической печати (газеты, журналы);</t>
  </si>
  <si>
    <t>Прокат аудио/видеороликов</t>
  </si>
  <si>
    <t>Выпуск региональной газеты;</t>
  </si>
  <si>
    <t>Производство и трансляция телепередач</t>
  </si>
  <si>
    <t>Тиражирование информационно-образовательных материалов</t>
  </si>
  <si>
    <t>Подготовка и проведение анкетирований</t>
  </si>
  <si>
    <t>Выпуск наружной рекламы</t>
  </si>
  <si>
    <t>Информирование через радиорубки</t>
  </si>
  <si>
    <t>Обеспечение деятельности веб-сайта с постоянным размещением информации</t>
  </si>
  <si>
    <t>Мониторинг профилактических (скрининговых) осмотров</t>
  </si>
  <si>
    <t>Мониторинг деятельности формирования здорового образа жизни</t>
  </si>
  <si>
    <t xml:space="preserve"> Государственный социальный заказ по пропаганде ЗОЖ</t>
  </si>
  <si>
    <t>функционирование районных, молодежных центров здоровья, антитабачных центров</t>
  </si>
  <si>
    <t>Описание (обоснование) бюджетной подпрограммы:  мероприятия по проведению информационно-разъяснительной работы с населением по внедрению обязательного социального медицинского страхования.</t>
  </si>
  <si>
    <t>Отчет на 2015 год</t>
  </si>
  <si>
    <t>Количество абонентов</t>
  </si>
  <si>
    <r>
      <t>Конечные результаты бюджетной программы:</t>
    </r>
    <r>
      <rPr>
        <sz val="12"/>
        <rFont val="Times New Roman"/>
        <family val="1"/>
        <charset val="204"/>
      </rPr>
      <t xml:space="preserve"> Осуществление ведомственных статистических наблюдений в области здравоохранения  с соблюдением требований статистической методологии и 100 % обработка поступающей информации от медицинских организаций.</t>
    </r>
  </si>
  <si>
    <t xml:space="preserve">Уточненный план </t>
  </si>
  <si>
    <r>
      <rPr>
        <b/>
        <sz val="12"/>
        <rFont val="Times New Roman"/>
        <family val="1"/>
        <charset val="204"/>
      </rPr>
      <t xml:space="preserve">Конечные результаты бюджетной программы: </t>
    </r>
    <r>
      <rPr>
        <sz val="12"/>
        <rFont val="Times New Roman"/>
        <family val="1"/>
        <charset val="204"/>
      </rPr>
      <t xml:space="preserve"> </t>
    </r>
    <r>
      <rPr>
        <i/>
        <sz val="12"/>
        <rFont val="Times New Roman"/>
        <family val="1"/>
        <charset val="204"/>
      </rPr>
      <t>(Конечный результат)</t>
    </r>
  </si>
  <si>
    <r>
      <t xml:space="preserve">Описание (обоснование) бюджетной подпрограммы: </t>
    </r>
    <r>
      <rPr>
        <i/>
        <sz val="12"/>
        <rFont val="Times New Roman"/>
        <family val="1"/>
        <charset val="204"/>
      </rPr>
      <t xml:space="preserve">Оказание медико-социальной помощи ВИЧ-инфицированным и больным СПИД, а также на проведение мероприятий по борьбе со СПИДом, за исключением оказываемой республиканской организацией. </t>
    </r>
  </si>
  <si>
    <t>Размещение публикации в интернет порталах (например Tengrinew.kz, Zakon.kz, Nur.kz)</t>
  </si>
  <si>
    <t>Тест-системы иммуноферментная для одновременного выявления  антител к вирусу иммунодефицита человека ВИЧ1(группы М и О) и ВИЧ2, и антигена p24 ВИЧ1;                            Набор реагентов полной комплектации для количественного определения РНК ВИЧА; Наборы для определения иммунного статуса у людей живущих с ВИЧ инфекцией и растворы к ним.</t>
  </si>
  <si>
    <t>наборы</t>
  </si>
  <si>
    <r>
      <rPr>
        <b/>
        <sz val="12"/>
        <rFont val="Times New Roman"/>
        <family val="1"/>
        <charset val="204"/>
      </rPr>
      <t xml:space="preserve">Код и наименование бюджетной программы:  </t>
    </r>
    <r>
      <rPr>
        <i/>
        <sz val="12"/>
        <rFont val="Times New Roman"/>
        <family val="1"/>
        <charset val="204"/>
      </rPr>
      <t>042 «Проведение медицинской организацией мероприятий, снижающих половое влечение, осуществляемые на основании решения суда»</t>
    </r>
  </si>
  <si>
    <r>
      <t>Описание (обоснование) бюджетной программы:</t>
    </r>
    <r>
      <rPr>
        <sz val="12"/>
        <rFont val="Times New Roman"/>
        <family val="1"/>
        <charset val="204"/>
      </rPr>
      <t xml:space="preserve"> Обеспечение антиандрогенными препаратами для проведения химической кастрации</t>
    </r>
  </si>
  <si>
    <t xml:space="preserve">Описание (обоснование) бюджетной подпрограммы: </t>
  </si>
  <si>
    <r>
      <t xml:space="preserve">Конечные результаты бюджетной программы: </t>
    </r>
    <r>
      <rPr>
        <sz val="12"/>
        <rFont val="Times New Roman"/>
        <family val="1"/>
        <charset val="204"/>
      </rPr>
      <t>100% обеспечение препаратами для химической кастрации в целях предупреждения состояния декомпенсации у лиц, страдающих расстройством сексуального предпочтения</t>
    </r>
  </si>
  <si>
    <r>
      <t xml:space="preserve">Цель бюджетной программы: </t>
    </r>
    <r>
      <rPr>
        <sz val="12"/>
        <rFont val="Times New Roman"/>
        <family val="1"/>
        <charset val="204"/>
      </rPr>
      <t>Снижение преступления против половой неприкосновенности несовершеннолетних</t>
    </r>
  </si>
  <si>
    <r>
      <rPr>
        <b/>
        <sz val="12"/>
        <rFont val="Times New Roman"/>
        <family val="1"/>
        <charset val="204"/>
      </rPr>
      <t xml:space="preserve">Код и наименование бюджетной программы:  </t>
    </r>
    <r>
      <rPr>
        <i/>
        <sz val="12"/>
        <rFont val="Times New Roman"/>
        <family val="1"/>
        <charset val="204"/>
      </rPr>
      <t>041 «Дополнительное обеспечение гарантированного объема бесплатной медицинской помощи по решению местных представительных органов областей»</t>
    </r>
  </si>
  <si>
    <t>Количество объектов здравоохранения, на разработку проектно-сметной документации</t>
  </si>
  <si>
    <t>Количество штатных единиц на содержание вновь введенных бригад скорой медицинской помощи</t>
  </si>
  <si>
    <r>
      <t xml:space="preserve">Цель бюджетной программы: </t>
    </r>
    <r>
      <rPr>
        <sz val="12"/>
        <rFont val="Times New Roman"/>
        <family val="1"/>
        <charset val="204"/>
      </rPr>
      <t>Улучшение доступности и качества медицинской помощи. Обеспечение эффективной системы диагностики, лечения и реабилитации заболеваний.Оказание круглосуточной скорой медицинской помощи взрослому и детскому населению.Улучшение здоровья отдельных категорий граждан с редкими орфанными заболеваниями на амбулаторном уровне; улучшение здоровья детей путем обеспечения качественным, лечебным питанием.</t>
    </r>
  </si>
  <si>
    <r>
      <t>Описание (обоснование) бюджетной программы:</t>
    </r>
    <r>
      <rPr>
        <sz val="12"/>
        <rFont val="Times New Roman"/>
        <family val="1"/>
        <charset val="204"/>
      </rPr>
      <t xml:space="preserve">  Оказание медицинской реабилитации и восстановительного лечения, за исключением оказываемых на республиканском уровне, оказание паллиативной помощи лицам, за исключением паллиативной помощи лицам, страдающим злокачественными новообразованиями  и сестринского ухода лицам. Оказание скорой медицинской помощи населению, за исключением оказываемой на  республиканском уровне, запланированные расходы по программе предусмотрены  на содержание вновь введенных бригад скорой медицинской помощи.Осуществление государственных гарантий в получении лекарственной помощи, особенно незащищенных слоев населения, равный доступ больных по видам заболеваний к  бесплатному получению медикаментов. </t>
    </r>
  </si>
  <si>
    <r>
      <rPr>
        <b/>
        <sz val="12"/>
        <rFont val="Times New Roman"/>
        <family val="1"/>
        <charset val="204"/>
      </rPr>
      <t>Код и наименование бюджетной программы:</t>
    </r>
    <r>
      <rPr>
        <sz val="12"/>
        <rFont val="Times New Roman"/>
        <family val="1"/>
        <charset val="204"/>
      </rPr>
      <t xml:space="preserve"> 057 "Подготовка специалистов с высшим, послевузовским образованием и оказание социальной поддержки обучающимся "</t>
    </r>
  </si>
  <si>
    <r>
      <t xml:space="preserve">Описание (обоснование) бюджетной программы: </t>
    </r>
    <r>
      <rPr>
        <sz val="12"/>
        <rFont val="Times New Roman"/>
        <family val="1"/>
        <charset val="204"/>
      </rPr>
      <t>Укомплектование медицинскими работниками организаций здравоохранения по профилям в соответствии с потребностями отрасли</t>
    </r>
  </si>
  <si>
    <t>Приобретение автомобилей и санитарного автотранспорта</t>
  </si>
  <si>
    <t xml:space="preserve">  </t>
  </si>
  <si>
    <t>Освещение на телевидении и радиостанции, в том числе на Республиканских телеканалах (включая 1 канал Евразия, Хабар, Казахстан и др)</t>
  </si>
  <si>
    <t>Количество заключенных, подлежащих кастрации</t>
  </si>
  <si>
    <t>Приобретение медицинской техники и оборудования за счет МБ</t>
  </si>
  <si>
    <t>Приобретение лифтов</t>
  </si>
  <si>
    <t>Приобретение оргтехники</t>
  </si>
  <si>
    <t>Прочее приобретение по ГУ</t>
  </si>
  <si>
    <t>Присуждение образовательных грантов для оплаты высшего образования, в т.ч</t>
  </si>
  <si>
    <t>Среднегодовое количество  детей в областном доме  ребенка</t>
  </si>
  <si>
    <t>на подготовку специалистов с высшим образованием</t>
  </si>
  <si>
    <t>на подготовку специалистов с послевузовским образованием (резидентура)</t>
  </si>
  <si>
    <t xml:space="preserve">приказом Руководителя государственного учреждения </t>
  </si>
  <si>
    <r>
      <rPr>
        <b/>
        <sz val="11"/>
        <rFont val="Times New Roman"/>
        <family val="1"/>
        <charset val="204"/>
      </rPr>
      <t>Код и наименование бюджетной подпрограммы:</t>
    </r>
    <r>
      <rPr>
        <sz val="11"/>
        <rFont val="Times New Roman"/>
        <family val="1"/>
        <charset val="204"/>
      </rPr>
      <t xml:space="preserve"> </t>
    </r>
    <r>
      <rPr>
        <i/>
        <sz val="11"/>
        <rFont val="Times New Roman"/>
        <family val="1"/>
        <charset val="204"/>
      </rPr>
      <t>015 "За счет средств местного бюджета"</t>
    </r>
  </si>
  <si>
    <r>
      <rPr>
        <sz val="11"/>
        <rFont val="Times New Roman"/>
        <family val="1"/>
        <charset val="204"/>
      </rPr>
      <t>в зависимости от содержания:</t>
    </r>
    <r>
      <rPr>
        <b/>
        <sz val="11"/>
        <rFont val="Times New Roman"/>
        <family val="1"/>
        <charset val="204"/>
      </rPr>
      <t xml:space="preserve"> </t>
    </r>
    <r>
      <rPr>
        <i/>
        <sz val="11"/>
        <rFont val="Times New Roman"/>
        <family val="1"/>
        <charset val="204"/>
      </rPr>
      <t>___________</t>
    </r>
  </si>
  <si>
    <r>
      <t xml:space="preserve">текущая/развитие: </t>
    </r>
    <r>
      <rPr>
        <i/>
        <sz val="11"/>
        <rFont val="Times New Roman"/>
        <family val="1"/>
        <charset val="204"/>
      </rPr>
      <t>__________</t>
    </r>
  </si>
  <si>
    <r>
      <t xml:space="preserve">Описание (обоснование) бюджетной подпрограммы: </t>
    </r>
    <r>
      <rPr>
        <i/>
        <sz val="11"/>
        <rFont val="Times New Roman"/>
        <family val="1"/>
        <charset val="204"/>
      </rPr>
      <t>____________________</t>
    </r>
  </si>
  <si>
    <t>на 2019-2021 годы</t>
  </si>
  <si>
    <t>Уточненный план на 2018 год</t>
  </si>
  <si>
    <t>Отчет на 2017 год</t>
  </si>
  <si>
    <t>2021 год</t>
  </si>
  <si>
    <r>
      <t xml:space="preserve">Цель бюджетной программы: </t>
    </r>
    <r>
      <rPr>
        <sz val="12"/>
        <rFont val="Times New Roman"/>
        <family val="1"/>
        <charset val="204"/>
      </rPr>
      <t xml:space="preserve"> Улучшение здоровья населения Павлодарской области</t>
    </r>
  </si>
  <si>
    <r>
      <t xml:space="preserve">Цель бюджетной программы: </t>
    </r>
    <r>
      <rPr>
        <i/>
        <sz val="12"/>
        <rFont val="Times New Roman"/>
        <family val="1"/>
        <charset val="204"/>
      </rPr>
      <t>Улучшение здоровья населения Павлодарской области, снижение и недопущение вспышек вакциноуправляемых инфекций.</t>
    </r>
  </si>
  <si>
    <r>
      <t xml:space="preserve">Цель бюджетной программы: </t>
    </r>
    <r>
      <rPr>
        <sz val="12"/>
        <rFont val="Times New Roman"/>
        <family val="1"/>
        <charset val="204"/>
      </rPr>
      <t>Улучшение здоровья населения Павлодарской области</t>
    </r>
  </si>
  <si>
    <r>
      <t xml:space="preserve">Конечные результаты бюджетной программы: </t>
    </r>
    <r>
      <rPr>
        <sz val="12"/>
        <rFont val="Times New Roman"/>
        <family val="1"/>
        <charset val="204"/>
      </rPr>
      <t xml:space="preserve"> Обеспечение медицинской помощью и педагогическим воспитанием среднегодового числа детей-сирот -100%.</t>
    </r>
  </si>
  <si>
    <t>Удержание Вич-инфекции распространенности ВИЧ-инфекции в возрастной группе 15-49 лет в пределах 0,2-0,6%</t>
  </si>
  <si>
    <t>Удержание распространенности ВИЧ-инфекции среди молодежи в возрасте 15-24 лет в пределах 0,2-0,6%</t>
  </si>
  <si>
    <r>
      <rPr>
        <b/>
        <sz val="12"/>
        <rFont val="Times New Roman"/>
        <family val="1"/>
        <charset val="204"/>
      </rPr>
      <t xml:space="preserve">Руководитель бюджетной программы: </t>
    </r>
    <r>
      <rPr>
        <i/>
        <sz val="12"/>
        <rFont val="Times New Roman"/>
        <family val="1"/>
        <charset val="204"/>
      </rPr>
      <t>Арыстанова С.Е. - заместитель руководителя управления здравоохранения Павлодарской области</t>
    </r>
  </si>
  <si>
    <r>
      <rPr>
        <b/>
        <sz val="12"/>
        <rFont val="Times New Roman"/>
        <family val="1"/>
        <charset val="204"/>
      </rPr>
      <t>Код и наименование бюджетной программы:</t>
    </r>
    <r>
      <rPr>
        <i/>
        <sz val="12"/>
        <rFont val="Times New Roman"/>
        <family val="1"/>
        <charset val="204"/>
      </rPr>
      <t xml:space="preserve"> 003 "Повышение квалификации и переподготовка кадров "</t>
    </r>
  </si>
  <si>
    <r>
      <rPr>
        <b/>
        <sz val="12"/>
        <color theme="1"/>
        <rFont val="Times New Roman"/>
        <family val="1"/>
        <charset val="204"/>
      </rPr>
      <t xml:space="preserve">Конечные результаты бюджетной программы: </t>
    </r>
    <r>
      <rPr>
        <sz val="12"/>
        <color theme="1"/>
        <rFont val="Times New Roman"/>
        <family val="1"/>
        <charset val="204"/>
      </rPr>
      <t>Снижение распрастраненности табакокурения в 2019 г - 17,1% (процент курения табака в возрасте старше 12 лет). Снижение распрастраненности употребления алкоголя в 2019 г - 12,2% (процент употребления алкоголя в возрасте старше 12 лет)</t>
    </r>
  </si>
  <si>
    <t>Код и наименование бюджетной программы:  018  "Информационно-аналитические услуги в области здравоохранения "</t>
  </si>
  <si>
    <r>
      <rPr>
        <b/>
        <sz val="12"/>
        <rFont val="Times New Roman"/>
        <family val="1"/>
        <charset val="204"/>
      </rPr>
      <t xml:space="preserve">Конечные результаты бюджетной программы: </t>
    </r>
    <r>
      <rPr>
        <sz val="12"/>
        <rFont val="Times New Roman"/>
        <family val="1"/>
        <charset val="204"/>
      </rPr>
      <t>Обеспечение реализации гражданами права на гарантированный объем бесплатной медицинской помощи-100%.Своевременное лекарственное обеспечение-100%.Соблюдение времени от момента передачи вызова скорой медицинской помощи и прибытия к месту вызова в 2019г.-не менее 90,4%; 2020г.-,90,4%; 2021г.-90,4%.</t>
    </r>
  </si>
  <si>
    <r>
      <t>Конечные результаты бюджетной программы:</t>
    </r>
    <r>
      <rPr>
        <sz val="12"/>
        <rFont val="Times New Roman"/>
        <family val="1"/>
        <charset val="204"/>
      </rPr>
      <t xml:space="preserve"> Снижение смертности от болезней системы кровообращения на 2019г.-237,6 на 100 тыс.населения, на 2020 г.-233,5 на 100 тыс.населения, на 2021г.-230,1 на 100 тыс.населения</t>
    </r>
  </si>
  <si>
    <t>Код и наименование бюджетной программы: 016 "Обеспечение граждан бесплатным или льготным проездом за пределы населенного пункта на лечение"</t>
  </si>
  <si>
    <r>
      <t xml:space="preserve">Код и наименование бюджетной программы:    </t>
    </r>
    <r>
      <rPr>
        <sz val="12"/>
        <rFont val="Times New Roman"/>
        <family val="1"/>
        <charset val="204"/>
      </rPr>
      <t xml:space="preserve">043 "Оказание социальной поддержки обучающимся по программам технического и профессионального, послесреднего образования"  </t>
    </r>
  </si>
  <si>
    <r>
      <t xml:space="preserve">Цель бюджетной программы: </t>
    </r>
    <r>
      <rPr>
        <sz val="12"/>
        <rFont val="Times New Roman"/>
        <family val="1"/>
        <charset val="204"/>
      </rPr>
      <t>Решение социальных задач, выполнение программ охраны здоровья детского населения области. Осуществление лечебно-оздоровительной работы с детьми, имеющими дефекты в психическом и физическом развитии в возрасте от рождения до четырех лет.</t>
    </r>
  </si>
  <si>
    <t xml:space="preserve">Мероприятия  по профилактике ВИЧ/СПИД  для уязвимых групп с повышенным риском инфицирования </t>
  </si>
  <si>
    <t>Мероприятия по эпидемиологическому слежению за ВИЧ-инфекцией и проведению дозорного эпидемиологического надзора</t>
  </si>
  <si>
    <t>Мероприятия  по профилактике ВИЧ/СПИД среди населения</t>
  </si>
  <si>
    <t>Мероприятия по борьбе  со СПИД</t>
  </si>
  <si>
    <r>
      <t xml:space="preserve">Цель бюджетной программы: </t>
    </r>
    <r>
      <rPr>
        <i/>
        <sz val="12"/>
        <rFont val="Times New Roman"/>
        <family val="1"/>
        <charset val="204"/>
      </rPr>
      <t>Улучшение здоровья населения области, совершенствование системы управления и финансирования, снижение темпов распространения ВИЧ-инфекции и СПИДа</t>
    </r>
  </si>
  <si>
    <r>
      <t>Контингент, подлежащий вакцинации против вирусного гепатита "А"                           (</t>
    </r>
    <r>
      <rPr>
        <i/>
        <sz val="12"/>
        <rFont val="Times New Roman"/>
        <family val="1"/>
        <charset val="204"/>
      </rPr>
      <t xml:space="preserve">количество доз -2-х кратная) </t>
    </r>
  </si>
  <si>
    <t>доз</t>
  </si>
  <si>
    <r>
      <t xml:space="preserve">Конечные результаты бюджетной программы: </t>
    </r>
    <r>
      <rPr>
        <sz val="12"/>
        <rFont val="Times New Roman"/>
        <family val="1"/>
        <charset val="204"/>
      </rPr>
      <t xml:space="preserve"> Получение на конкусной основе образовательных грантов абитуриентами для обучения в ВУЗах-100%, обеспечение специализированными кадрами  медизинские организации области</t>
    </r>
  </si>
  <si>
    <t xml:space="preserve">Количество работников прошедших курсы переподготовки кадров </t>
  </si>
  <si>
    <t>Количество работников, направленных на курсы повышения квалификации</t>
  </si>
  <si>
    <r>
      <t>человек</t>
    </r>
    <r>
      <rPr>
        <b/>
        <sz val="12"/>
        <color rgb="FF000000"/>
        <rFont val="Times New Roman"/>
        <family val="1"/>
        <charset val="204"/>
      </rPr>
      <t xml:space="preserve"> </t>
    </r>
  </si>
  <si>
    <t>Количество работников, направленных на обучение государственному языку</t>
  </si>
  <si>
    <t>человек</t>
  </si>
  <si>
    <t>Количество работников, направленных на обучение английскому языку</t>
  </si>
  <si>
    <t>Разработка и утверждение регламентов государственных услуг  (НПА)</t>
  </si>
  <si>
    <t>Выдача лицензии на фармацевтическую и медицинскую деятельность</t>
  </si>
  <si>
    <t>Аттестация руководителей государственных предприятий</t>
  </si>
  <si>
    <t xml:space="preserve">Проведение конкурсов на замещение вакантных должностей  руководителей государственных предприятий </t>
  </si>
  <si>
    <r>
      <rPr>
        <b/>
        <sz val="12"/>
        <rFont val="Times New Roman"/>
        <family val="1"/>
        <charset val="204"/>
      </rPr>
      <t xml:space="preserve">Нормативная правовая основа бюджетной программы: </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Ст.88,89 Кодекса Республики Казахстан от 18 сентября 2009 года "О здоровье народа и системе здравоохранения". 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Решение сессии Павлодарского областного маслихата (ХХVI сессия, VI созыв) от 13 декабря 2018 года № 288/26 «Об областном бюджете на 2019-2021 годы». 
</t>
    </r>
  </si>
  <si>
    <t xml:space="preserve">_____________________________ </t>
  </si>
  <si>
    <t>к Правилам разработки и утверждения (переутверждения)</t>
  </si>
  <si>
    <t>форма</t>
  </si>
  <si>
    <t>Утверждена</t>
  </si>
  <si>
    <t>приказом (распоряжением) руководителя администратора бюджетной программы (председателя ревизионной комиссии области, города республиканского значения, столицы, района (города областного значения))</t>
  </si>
  <si>
    <t>от ________________ 20____ года № ______________</t>
  </si>
  <si>
    <t>«Согласована»</t>
  </si>
  <si>
    <t>________________________________________________</t>
  </si>
  <si>
    <t>«____» ______________ 20____ года.</t>
  </si>
  <si>
    <t>место печати</t>
  </si>
  <si>
    <t>код и наименование администратора бюджетной программы</t>
  </si>
  <si>
    <t>на 2019 - 2021 годы</t>
  </si>
  <si>
    <r>
      <t>Код и наименование бюджетной программы:</t>
    </r>
    <r>
      <rPr>
        <sz val="12"/>
        <color theme="1"/>
        <rFont val="Times New Roman"/>
        <family val="1"/>
        <charset val="204"/>
      </rPr>
      <t xml:space="preserve"> 05.09.253.001. «Услуги по реализации государственной политики на местном уроне в области здравоохранения»</t>
    </r>
  </si>
  <si>
    <r>
      <t xml:space="preserve">Руководитель бюджетной программы: </t>
    </r>
    <r>
      <rPr>
        <sz val="12"/>
        <color theme="1"/>
        <rFont val="Times New Roman"/>
        <family val="1"/>
        <charset val="204"/>
      </rPr>
      <t>Арыстанова С.Е. - заместитель руководителя управления здравоохранения Павлодарской области</t>
    </r>
  </si>
  <si>
    <t>Вид бюджетной программы:</t>
  </si>
  <si>
    <r>
      <t xml:space="preserve">в зависимости от уровня государственного управления: </t>
    </r>
    <r>
      <rPr>
        <u/>
        <sz val="12"/>
        <color theme="1"/>
        <rFont val="Times New Roman"/>
        <family val="1"/>
        <charset val="204"/>
      </rPr>
      <t>областная</t>
    </r>
  </si>
  <si>
    <r>
      <t xml:space="preserve">в зависимости от содержания: </t>
    </r>
    <r>
      <rPr>
        <u/>
        <sz val="12"/>
        <color theme="1"/>
        <rFont val="Times New Roman"/>
        <family val="1"/>
        <charset val="204"/>
      </rPr>
      <t>Осуществление государственных функций, полномочий и оказание вытекающих из них государственных услуг</t>
    </r>
  </si>
  <si>
    <r>
      <t xml:space="preserve">в зависимости от способа реализации: </t>
    </r>
    <r>
      <rPr>
        <u/>
        <sz val="12"/>
        <color theme="1"/>
        <rFont val="Times New Roman"/>
        <family val="1"/>
        <charset val="204"/>
      </rPr>
      <t>индивидуальные бюджетные программы</t>
    </r>
  </si>
  <si>
    <r>
      <t xml:space="preserve">текущая/развитие: </t>
    </r>
    <r>
      <rPr>
        <u/>
        <sz val="12"/>
        <color theme="1"/>
        <rFont val="Times New Roman"/>
        <family val="1"/>
        <charset val="204"/>
      </rPr>
      <t>текущая</t>
    </r>
  </si>
  <si>
    <r>
      <t xml:space="preserve">Цель бюджетной программы: </t>
    </r>
    <r>
      <rPr>
        <sz val="12"/>
        <color theme="1"/>
        <rFont val="Times New Roman"/>
        <family val="1"/>
        <charset val="204"/>
      </rPr>
      <t>Реализация на областном уровне мероприятий по охране здоровья и формирования здорового образа жизни граждан, оказания лекарственной помощи населению Павлодарской области</t>
    </r>
  </si>
  <si>
    <r>
      <t>Конечные результаты бюджетной программы:</t>
    </r>
    <r>
      <rPr>
        <sz val="12"/>
        <color theme="1"/>
        <rFont val="Times New Roman"/>
        <family val="1"/>
        <charset val="204"/>
      </rPr>
      <t xml:space="preserve"> -</t>
    </r>
  </si>
  <si>
    <r>
      <t xml:space="preserve">Описание (обоснование) бюджетной программы: </t>
    </r>
    <r>
      <rPr>
        <sz val="12"/>
        <color theme="1"/>
        <rFont val="Times New Roman"/>
        <family val="1"/>
        <charset val="204"/>
      </rPr>
      <t>Обеспечение деятельности  аппарата управления здравоохранения Павлодарской области для достижения максимально эффективного выполнения возложенных на него функций,  в т.ч. расходы направлены на содержание и выплату заработной платы со штатной численностью 49 единиц,  на командировочные расходы,  услуги связи,  расходы на ГСМ и аренду автотранспорта.</t>
    </r>
  </si>
  <si>
    <t>Отчетный год</t>
  </si>
  <si>
    <t>План текущего года</t>
  </si>
  <si>
    <r>
      <t>Код и наименование бюджетной программы:</t>
    </r>
    <r>
      <rPr>
        <sz val="12"/>
        <color theme="1"/>
        <rFont val="Times New Roman"/>
        <family val="1"/>
        <charset val="204"/>
      </rPr>
      <t xml:space="preserve"> 253001015 За счет средств местного бюджета</t>
    </r>
  </si>
  <si>
    <t>Вид бюджетной подпрограммы:</t>
  </si>
  <si>
    <r>
      <t xml:space="preserve">текущая/развития: </t>
    </r>
    <r>
      <rPr>
        <u/>
        <sz val="12"/>
        <color theme="1"/>
        <rFont val="Times New Roman"/>
        <family val="1"/>
        <charset val="204"/>
      </rPr>
      <t>текущая</t>
    </r>
  </si>
  <si>
    <r>
      <t xml:space="preserve">Описание (обоснование) бюджетной программы: </t>
    </r>
    <r>
      <rPr>
        <sz val="12"/>
        <rFont val="Times New Roman"/>
        <family val="1"/>
        <charset val="204"/>
      </rPr>
      <t xml:space="preserve">Услуги по повышению квалификации и переподготовке работников организаций здравоохранения области по профилям в соответствии с потребностями отрасли </t>
    </r>
  </si>
  <si>
    <t>Количество штатных единиц</t>
  </si>
  <si>
    <t>Уточненный план</t>
  </si>
  <si>
    <r>
      <t>Код и наименование бюджетной программы:</t>
    </r>
    <r>
      <rPr>
        <sz val="12"/>
        <color theme="1"/>
        <rFont val="Times New Roman"/>
        <family val="1"/>
        <charset val="204"/>
      </rPr>
      <t xml:space="preserve"> 253001011 За счет трансфертов из республиканского бюджета</t>
    </r>
  </si>
  <si>
    <r>
      <t xml:space="preserve">в зависимости от содержания: </t>
    </r>
    <r>
      <rPr>
        <u/>
        <sz val="12"/>
        <color theme="1"/>
        <rFont val="Times New Roman"/>
        <family val="1"/>
        <charset val="204"/>
      </rPr>
      <t>областной бюджет, бюджеты города республиканского значения, столицы</t>
    </r>
  </si>
  <si>
    <r>
      <t>Описание (обоснование) бюджетной подпрограммы:</t>
    </r>
    <r>
      <rPr>
        <sz val="12"/>
        <color theme="1"/>
        <rFont val="Times New Roman"/>
        <family val="1"/>
        <charset val="204"/>
      </rPr>
      <t xml:space="preserve"> Повышение заработной платы сотрудникам управления</t>
    </r>
  </si>
  <si>
    <t>Повышение заработной платы, в т.ч.</t>
  </si>
  <si>
    <t>количество работников</t>
  </si>
  <si>
    <t>государственные служащие</t>
  </si>
  <si>
    <t>внештатные работники</t>
  </si>
  <si>
    <r>
      <rPr>
        <b/>
        <sz val="12"/>
        <rFont val="Times New Roman"/>
        <family val="1"/>
        <charset val="204"/>
      </rPr>
      <t>Код и наименование бюджетной программы:</t>
    </r>
    <r>
      <rPr>
        <sz val="12"/>
        <rFont val="Times New Roman"/>
        <family val="1"/>
        <charset val="204"/>
      </rPr>
      <t xml:space="preserve"> 058 "Реализация мероприятий по социальной и инженерной инфраструктуре в сельских населенных пунктах в рамках проекта «Ауыл-Ел бесігі"</t>
    </r>
  </si>
  <si>
    <r>
      <t xml:space="preserve">Цель бюджетной программы: </t>
    </r>
    <r>
      <rPr>
        <sz val="12"/>
        <rFont val="Times New Roman"/>
        <family val="1"/>
        <charset val="204"/>
      </rPr>
      <t xml:space="preserve"> Улучшение материально-технического состояния организаций здравоохранения с целью создания условий для повышения качества оказания медицинских услуг</t>
    </r>
  </si>
  <si>
    <r>
      <t xml:space="preserve">Описание (обоснование) бюджетной программы: </t>
    </r>
    <r>
      <rPr>
        <sz val="12"/>
        <rFont val="Times New Roman"/>
        <family val="1"/>
        <charset val="204"/>
      </rPr>
      <t>Проведение капитального  ремонта медицинских организаций здравоохранения за счет целевых текущих трансфертов из республиканского бюджета  в рамках  реализации специального проекта «Ауыл – ел бесігі»</t>
    </r>
  </si>
  <si>
    <t>Количество инфраструктурных проектов</t>
  </si>
  <si>
    <t>Количество  рабочих мест, в том числе</t>
  </si>
  <si>
    <t>через Центры занятости</t>
  </si>
  <si>
    <r>
      <t>Описание (обоснование) бюджетной программы:</t>
    </r>
    <r>
      <rPr>
        <sz val="12"/>
        <rFont val="Times New Roman"/>
        <family val="1"/>
        <charset val="204"/>
      </rPr>
      <t xml:space="preserve"> Проведение капитального  ремонта медицинских организаций здравоохранения  в рамках  реализации специального проекта «Ауыл – ел бесігі»</t>
    </r>
  </si>
  <si>
    <r>
      <t xml:space="preserve">Код и наименование бюджетной подпрограммы </t>
    </r>
    <r>
      <rPr>
        <sz val="12"/>
        <rFont val="Times New Roman"/>
        <family val="1"/>
        <charset val="204"/>
      </rPr>
      <t>015 "За счет средств местного бюджета"</t>
    </r>
  </si>
  <si>
    <r>
      <t xml:space="preserve">в зависимости от содержания: </t>
    </r>
    <r>
      <rPr>
        <i/>
        <sz val="12"/>
        <color indexed="8"/>
        <rFont val="Times New Roman"/>
        <family val="1"/>
        <charset val="204"/>
      </rPr>
      <t>осуществление государственных функций, полномочий и оказание  вытекающих из них государственных услуг</t>
    </r>
  </si>
  <si>
    <r>
      <t xml:space="preserve">Описание (обоснование) бюджетной программы: </t>
    </r>
    <r>
      <rPr>
        <sz val="12"/>
        <rFont val="Times New Roman"/>
        <family val="1"/>
        <charset val="204"/>
      </rPr>
      <t>Проведение капитального  ремонта медицинских организаций здравоохранения за счет средств областного бюджета  в рамках  реализации специального проекта «Ауыл – ел бесігі»</t>
    </r>
  </si>
  <si>
    <t xml:space="preserve">Конечные результаты бюджетной программы: Предусмотрены расходы на проведение капитального  ремонта внутренних помещений 1-го этажа здания, внутреннего водопровода здания КГП на ПХВ "Иртышская ЦРБ"а также капитальный ремонт Баянаульской ЦРБ в рамках реализации спецпроекта «Ауыл – ел бесігі»,  создание рабочих мест. Реализация инфраструктурных проектов в 2019г.-100%. 
</t>
  </si>
  <si>
    <r>
      <t>За счет трансфертов из республиканского бюджета (</t>
    </r>
    <r>
      <rPr>
        <i/>
        <sz val="12"/>
        <color theme="1"/>
        <rFont val="Times New Roman"/>
        <family val="1"/>
        <charset val="204"/>
      </rPr>
      <t xml:space="preserve">повышение оплаты труда </t>
    </r>
    <r>
      <rPr>
        <sz val="12"/>
        <color theme="1"/>
        <rFont val="Times New Roman"/>
        <family val="1"/>
        <charset val="204"/>
      </rPr>
      <t>-136,75 шт.ед., в т.ч. на низкооплачиваемых должностей 85,2 шт.ед)</t>
    </r>
  </si>
  <si>
    <r>
      <t>За счет трансфертов из республиканского бюджета (</t>
    </r>
    <r>
      <rPr>
        <i/>
        <sz val="12"/>
        <color theme="1"/>
        <rFont val="Times New Roman"/>
        <family val="1"/>
        <charset val="204"/>
      </rPr>
      <t xml:space="preserve">повышение оплаты труда </t>
    </r>
    <r>
      <rPr>
        <sz val="12"/>
        <color theme="1"/>
        <rFont val="Times New Roman"/>
        <family val="1"/>
        <charset val="204"/>
      </rPr>
      <t>-62,0 шт.ед., в т.ч. на низкооплачиваемых должностей 54,5 шт.ед)</t>
    </r>
  </si>
  <si>
    <r>
      <t>За счет трансфертов из республиканского бюджета (</t>
    </r>
    <r>
      <rPr>
        <i/>
        <sz val="12"/>
        <color theme="1"/>
        <rFont val="Times New Roman"/>
        <family val="1"/>
        <charset val="204"/>
      </rPr>
      <t xml:space="preserve">повышение оплаты труда </t>
    </r>
    <r>
      <rPr>
        <sz val="12"/>
        <color theme="1"/>
        <rFont val="Times New Roman"/>
        <family val="1"/>
        <charset val="204"/>
      </rPr>
      <t>-48,5 шт.ед., в т.ч. на низкооплачиваемых должностей 42,0 шт.ед)</t>
    </r>
  </si>
  <si>
    <r>
      <t>За счет трансфертов из республиканского бюджета (</t>
    </r>
    <r>
      <rPr>
        <i/>
        <sz val="12"/>
        <color theme="1"/>
        <rFont val="Times New Roman"/>
        <family val="1"/>
        <charset val="204"/>
      </rPr>
      <t xml:space="preserve">повышение оплаты труда </t>
    </r>
    <r>
      <rPr>
        <sz val="12"/>
        <color theme="1"/>
        <rFont val="Times New Roman"/>
        <family val="1"/>
        <charset val="204"/>
      </rPr>
      <t>-41,0 шт.ед.)</t>
    </r>
  </si>
  <si>
    <t>Приобретение прочего оборудования (процессоры, мониторы МФУ)</t>
  </si>
  <si>
    <t>Приобретение нематериальных активов (антивирус, програмное обеспечение)</t>
  </si>
  <si>
    <t>Специализированное питание для больных с диагнозом "Целиакия"</t>
  </si>
  <si>
    <t>Специализированное питание для больных детей  из многодетных семей, в том числе приобретение универсальных аптечек</t>
  </si>
  <si>
    <r>
      <rPr>
        <b/>
        <sz val="12"/>
        <rFont val="Times New Roman"/>
        <family val="1"/>
        <charset val="204"/>
      </rPr>
      <t>Нормативная правовая основа бюджетной программы:</t>
    </r>
    <r>
      <rPr>
        <sz val="12"/>
        <rFont val="Times New Roman"/>
        <family val="1"/>
        <charset val="204"/>
      </rPr>
      <t xml:space="preserve"> 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Ст.175 Кодекса Республики Казахстан от 18 сентября 2009 года "О здоровье народа и системе здравоохранения". Решение сессии Павлодарского областного маслихата (ХХVI сессия, VI созыв) от 13 декабря 2018 года № 288/26 «Об областном бюджете на 2019-2021 годы».  Решение областного маслихата (XXXI сессия, VI созыв) от 14 июня 2019 года № 345/31 «О внесении изменений в решение областного маслихата (XXVI сессия, VI созыв) от 13 декабря 2018 года  № 288/26 «Об областном бюджете на 2019-2021 годы». Решение Павлодарского областного маслихата (XXXIV сессия, VI созыв) от 27 сентября 2019 года № 378/34 «О внесении изменений и дополнений в решение областного маслихата (XXVI сессия, VI созыв) от 13 декабря 2018 года № 288/26 «Об областном бюджете на 2019-2021 годы».</t>
    </r>
  </si>
  <si>
    <r>
      <rPr>
        <b/>
        <sz val="12"/>
        <rFont val="Times New Roman"/>
        <family val="1"/>
        <charset val="204"/>
      </rPr>
      <t xml:space="preserve">                                                                                                                                                                                                                                                                                                               Нормативная правовая основа бюджетной программы:</t>
    </r>
    <r>
      <rPr>
        <sz val="12"/>
        <rFont val="Times New Roman"/>
        <family val="1"/>
        <charset val="204"/>
      </rPr>
      <t xml:space="preserve"> 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Ст.175 Кодекса Республики Казахстан от 18 сентября 2009 года "О здоровье народа и системе здравоохранения", 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ППРК от 22 сентября 2000 года №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Решение сессии Павлодарского областного маслихата (ХХVI сессия, VI созыв) от 13 декабря 2018 года № 288/26 «Об областном бюджете на 2019-2021 годы».Решение областного маслихата (XXIX сессия, VI созыв) от 15 марта 2019 года № 328/29 «О внесении изменений в решение областного маслихата (XXVI сессия, VI созыв) от 13 декабря 2018 года № 288/26«Об областном бюджете на 2019-2021 годы».  Решение областного маслихата (XXXI сессия, VI созыв) от 14 июня 2019 года № 345/31 «О внесении изменений в решение областного маслихата (XXVI сессия, VI созыв) от 13 декабря 2018 года  № 288/26 «Об областном бюджете на 2019-2021 годы».Решение Павлодарского областного маслихата (XXXIV сессия, VI созыв) от 27 сентября 2019 года № 378/34 «О внесении изменений и дополнений в решение областного маслихата (XXVI сессия, VI созыв) от 13 декабря 2018 года № 288/26 «Об областном бюджете на 2019-2021 годы».</t>
    </r>
  </si>
  <si>
    <r>
      <rPr>
        <b/>
        <sz val="12"/>
        <rFont val="Times New Roman"/>
        <family val="1"/>
        <charset val="204"/>
      </rPr>
      <t xml:space="preserve">Нормативная правовая основа бюджетной программы: </t>
    </r>
    <r>
      <rPr>
        <sz val="12"/>
        <rFont val="Times New Roman"/>
        <family val="1"/>
        <charset val="204"/>
      </rPr>
      <t>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Постановление акимата области от 26 апреля 2019 года №129/2 О коректировке показателей областного бюджета на 2019 год и внесение изменений и дополнений в постановление акимата Павлодарской области от 20 декабря 2018 года №443/7 "О реализации решения Павлодарского  областного маслихата (XXVI сессия, VI созыв) от 13 декабря 2018 года № 288/26 «Об областном бюджете на 2019-2021 годы». Решение областного маслихата (XXXI сессия, VI созыв) от 14 июня 2019 года № 345/31 «О внесении изменений в решение областного маслихата (XXVI сессия, VI созыв) от 13 декабря 2018 года  № 288/26 «Об областном бюджете на 2019-2021 годы».Решение Павлодарского областного маслихата (XXXIV сессия, VI созыв) от 27 сентября 2019 года № 378/34 «О внесении изменений и дополнений в решение областного маслихата (XXVI сессия, VI созыв) от 13 декабря 2018 года № 288/26 «Об областном бюджете на 2019-2021 годы».</t>
    </r>
  </si>
  <si>
    <t>11730</t>
  </si>
  <si>
    <t>надо поменять в октябре  колич-во на 2019г!!!</t>
  </si>
  <si>
    <t>=55506+7030=63536</t>
  </si>
  <si>
    <t>23460</t>
  </si>
  <si>
    <t>Проведение мероприятий по Плану мероприятий по формированию здорового образа жизни и профилактике заболеваний на   2019 год</t>
  </si>
  <si>
    <r>
      <t xml:space="preserve">Нормативная правовая основа бюджетной программы: </t>
    </r>
    <r>
      <rPr>
        <sz val="12"/>
        <rFont val="Times New Roman"/>
        <family val="1"/>
        <charset val="204"/>
      </rPr>
      <t>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РК от 7 декабря 2018 года № 808 "О реализации Закона Республики Казахстан "О республиканском бюджете на 2019 - 2021 годы". Постановление Правительства РК от 28 октября 2019 года №803 "О внесении изменений и дополнений в постановление Правительства Республики Казахстан от 7 декабря 2018 года №808 "О реализации Закона Республики Казахстан "О республиканском бюджете на 2019 - 2021 годы". Постановление акимата Павлодарской области от 31 октября 2019 года №315/2 «О корректировке показателей областного бюджета на 2019 год и внесении изменений в постановление акимата Павлодарской области от 20 декабря 2018 года № 443/7 «О реализации решения Павлодарского областного маслихата (XХVI сессия, VI созыв) от 13 декабря 2018 года № 288/26 «Об областном бюджете на 2019-2021 годы».</t>
    </r>
  </si>
  <si>
    <t>павл</t>
  </si>
  <si>
    <t>экиб</t>
  </si>
  <si>
    <r>
      <rPr>
        <b/>
        <sz val="12"/>
        <rFont val="Times New Roman"/>
        <family val="1"/>
        <charset val="204"/>
      </rPr>
      <t>Нормативная правовая основа бюджетной программы:</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годы.Ст. 89 Кодекса Республики Казахстан от 18 сентября 2009 года "О здоровье народа и системе здравоохранения".ППРК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ППРК от 22 сентября 2000 года №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ППРК от 26 января 2002 года №128 Об утверждении натуральных норм на питание и минимальных норм оснащения мягким инвентарем государственных организаций здравоохранения республики. Решение сессии Павлодарского областного маслихата (ХХVI сессия, VI созыв) от 13 декабря 2018 года № 288/26 «Об областном бюджете на 2019-2021 годы». Постановление акимата области от 26 апреля 2019 года №129/2 О коректировке показателей областного бюджета на 2019 год и внесение изменений и дополнений в постановление акимата Павлодарской области от 20 декабря 2018 года  №443/7 "О реализации решения Павлодарского  областного маслихата (XXVI сессия, VI созыв) от 13 декабря 2018 года № 288/26«Об областном бюджете на 2019-2021 годы». Решение областного маслихата (XXXI сессия, VI созыв) от 14 июня 2019 года № 345/31 «О внесении изменений в решение областного маслихата (XXVI сессия, VI созыв) от 13 декабря 2018 года № 288/26 «Об областном бюджете на 2019-2021 годы». Решение Павлодарского областного маслихата (XXXV (внеочередная) сессия, VI созыв) от 8 ноября 2019 года № 406/35 «О внесении изменений и дополнения в решение областного маслихата от 13 декабря 2018 года № 288/26 «Об областном бюджете на 2019-2021 годы».
</t>
    </r>
  </si>
  <si>
    <r>
      <rPr>
        <b/>
        <sz val="12"/>
        <rFont val="Times New Roman"/>
        <family val="1"/>
        <charset val="204"/>
      </rPr>
      <t xml:space="preserve">Нормативная правовая основа бюджетной программы: </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Закон РК "Об образовании" от 9 апреля 2016 года № 501-V. Ст. 54 Бюджетного Кодекса РК  от 2 февраля 2010 года № 263- IV. Ст.175 Кодекса Республики Казахстан от 18 сентября 2009 года "О здоровье народа и системе здравоохранения".Постановление Правительства Республики Казахстан от 23 января 2008 года № 58 "Об утверждении Правил присуждения образовательного гранта для оплаты высшего образования".Решение сессии Павлодарского областного маслихата (ХХVI сессия, VI созыв) от 13 декабря 2018 года № 288/26 «Об областном бюджете на 2019-2021 годы». Решение Павлодарского областного маслихата (XXXIV сессия, VI созыв) от 27 сентября 2019 года № 378/34 «О внесении изменений и дополнений в решение областного маслихата (XXVI сессия, VI созыв) от 13 декабря 2018 года № 288/26 «Об областном бюджете на 2019-2021 годы».  Решение Павлодарского областного маслихата (XXXV (внеочередная) сессия, VI созыв) от 8 ноября 2019 года № 406/35 «О внесении изменений и дополнения в решение областного маслихата от 13 декабря 2018 года № 288/26 «Об областном бюджете на 2019-2021 годы».
</t>
    </r>
  </si>
  <si>
    <t>было в утв</t>
  </si>
  <si>
    <t>свод</t>
  </si>
  <si>
    <r>
      <t xml:space="preserve">Нормативная правовая основа бюджетной программы: </t>
    </r>
    <r>
      <rPr>
        <sz val="12"/>
        <rFont val="Times New Roman"/>
        <family val="1"/>
        <charset val="204"/>
      </rPr>
      <t xml:space="preserve">Бюджетный кодекс РК;
Закон Республики Казахстан от 31.10.2015 года № 379-V  ЗРК «О государственно-частном партнерстве»;  
 Приказ Министерства национальной экономики Республики Казахстан №725 от 25.11.2015 года «О некоторых вопросах планирования и реализации проектов государственно-частного партнерства»;  
 Приказ Министерства национальной экономики Республики Казахстан №195 от 30.12.2014 года «Об утверждении Правил разработки и утверждения (переутверждения) бюджетных программ (подпрограмм) и требований  к  их содержанию»;
  Решение маслихата Павлодарской области от 10 декабря 2015 года №398/46 «Программа развития территории Павлодарской области на 2016-2020 годы »; Решение сессии областного маслихата (XIII внеочередная сессия, VI созыв) от 3 мая 2017 года № 117/13 «О принятии государственных обязательств по проетам государственно-частного партнерства на 2017-2021 годы»; Решение Павлодарского областного маслихата от 25 августа 2017 года № 139/15 «О принятии государственных обязательств по проектам государственно-частного партнерства на 2018-2024 годы».Решение Павлодарского областного маслихата от 16 октября 2017 года № 152/16 «О принятии государственных обязательств по проектам государственно-частного партнерства на 2018-2022 годы».  Решение сессии Павлодарского областного маслихата (ХVIII сессия, VI созыв) от 14 декабря 2017 года №175/18 «Об областном бюджете на 2018-2020 годы».Решение Павлодарского областного маслихата от 14 декабря 2017 года № 176/18 «О принятии государственных обязательств по проектам государственно-частного партнерства на 2018-2022 годы». Решение Павлодарского областного маслихата (ХХV внеочередная сессия, V созыв) от 21 ноября 2018 года № 273/25 «О внесении изменения в решение областного маслихата от 25 августа 2017 года № 139/15 «О принятии государственных обязательств по проектам государственно-частного партнерства на 2018-2024 годы. Решение Павлодарского областного маслихата (ХХV внеочередная сессия, VI  созыв) от 21 ноября 2018 года № 274/25 «О принятии государственных обязательств по проектам государственно-частного партнерства на 2019-2023 годы. Решение сессии Павлодарского областного маслихата (ХХVI сессия, VI созыв) от 13 декабря 2018 года № 288/26 «Об областном бюджете на 2019-2021 годы». Решением Павлодарского областного  маслихата (XXIX (очередная) сессия, VI созыва) от 15 марта 2019 года № 330/29  «О принятии  государственных обязательств по проектам государственного - частного партнерства «Модернизация и сервисное обслуживания аппарата ангиографического рентгеновского. Решение Павлодарского областного маслихата (XXXV (внеочередная) сессия, VI созыв) от 8 ноября 2019 года № 406/35 «О внесении изменений и дополнения в решение областного маслихата от 13 декабря 2018 года № 288/26 «Об областном бюджете на 2019-2021 годы».
</t>
    </r>
  </si>
  <si>
    <t xml:space="preserve">приказом И.о.руководителя государственного учреждения </t>
  </si>
  <si>
    <t>к приказу и.о.руководителя государственного учреждения</t>
  </si>
  <si>
    <r>
      <rPr>
        <b/>
        <sz val="12"/>
        <rFont val="Times New Roman"/>
        <family val="1"/>
        <charset val="204"/>
      </rPr>
      <t>Нормативная правовая основа бюджетной программы:</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годы.Ст. 89 Кодекса Республики Казахстан от 18 сентября 2009 года "О здоровье народа и системе здравоохранения".ППРК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ППРК от 22 сентября 2000 года №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ППРК от 26 января 2002 года №128 Об утверждении натуральных норм на питание и минимальных норм оснащения мягким инвентарем государственных организаций здравоохранения республики. Решение сессии Павлодарского областного маслихата (ХХVI сессия, VI созыв) от 13 декабря 2018 года № 288/26 «Об областном бюджете на 2019-2021 годы». Постановление акимата области от 26 апреля 2019 года №129/2 О коректировке показателей областного бюджета на 2019 год и внесение изменений и дополнений в постановление акимата Павлодарской области от 20 декабря 2018 года  №443/7 "О реализации решения Павлодарского  областного маслихата (XXVI сессия, VI созыв) от 13 декабря 2018 года № 288/26 «Об областном бюджете на 2019-2021 годы». Постановление акимата Павлодарской области от 18 декабря 2019 года №350/3 «О корректировке показателей областного бюджета на 2019 год и внесении изменений в постановление акимата Павлодарской области от 20 декабря 2018 года № 443/7 «О реализации решения Павлодарского областного маслихата (XХVI сессия, VI созыв) от 13 декабря 2018 года № 288/26 «Об областном бюджете на 2019-2021 годы».
</t>
    </r>
  </si>
  <si>
    <r>
      <t xml:space="preserve">Нормативная правовая основа бюджетной программы: </t>
    </r>
    <r>
      <rPr>
        <sz val="12"/>
        <rFont val="Times New Roman"/>
        <family val="1"/>
        <charset val="204"/>
      </rPr>
      <t>Кодекс РК от 18 сентября 2009 года «О здоровье народа и системе здравоохранения», Закон РК от 29 ноября 2016 года № 24-VI ЗРК «Об объемах трансфертов общего характера между республиканским и областными бюджетами, бюджетами города республиканского значения, столицы на 2017-2019 годы». Постановление Правительства РК от 7 декабря 2018 года №808 "О реализации Закона Республики Казахстан "О республиканском бюджете на 2019 - 2021 годы".Решение сессии Павлодарского областного маслихата (ХХVI сессия, VI созыв) от 13 декабря 2018 года № 288/26 «Об областном бюджете на 2019-2021 годы». Решение Павлодарского областного маслихата (XXXIV сессия, VI созыв) от 27 сентября 2019 года № 378/34 «О внесении изменений и дополнений в решение областного маслихата (XXVI сессия, VI созыв) от 13 декабря 2018 года № 288/26 «Об областном бюджете на 2019-2021 годы».Постановление Правительства РК от 13 декабря 2019 года №920 "О внесении изменений и дополнений в постановление Правительства Республики Казахстан от 7 декабря 2018 года №808 "О реализации Закона Республики Казахстан "О республиканском бюджете на 2019 - 2021 годы".Постановление акимата области от 26 апреля 2019 года №129/2 О коректировке показателей областного бюджета на 2019 год и внесение изменений и дополнений в постановление акимата Павлодарской области от 20 декабря 2018 года  №443/7 "О реализации решения Павлодарского  областного маслихата (XXVI сессия, VI созыв) от 13 декабря 2018 года № 288/26 «Об областном бюджете на 2019-2021 годы». Постановление акимата Павлодарской области от 18 декабря 2019 года №350/3 «О корректировке показателей областного бюджета на 2019 год и внесении изменений в постановление акимата Павлодарской области от 20 декабря 2018 года № 443/7 «О реализации решения Павлодарского областного маслихата (XХVI сессия, VI созыв) от 13 декабря 2018 года № 288/26 «Об областном бюджете на 2019-2021 годы».</t>
    </r>
  </si>
  <si>
    <r>
      <t xml:space="preserve">Нормативная правовая основа бюджетной программы: </t>
    </r>
    <r>
      <rPr>
        <sz val="12"/>
        <rFont val="Times New Roman"/>
        <family val="1"/>
        <charset val="204"/>
      </rPr>
      <t>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Приказ Министерства здравоохранения Республики Казахстан от 15 июня 2017 года №423 "Об утверждении Правил применения химической кастрации".  Постановление Правительства РК от 7 декабря 2018 года №808 "О реализации Закона Республики Казахстан "О республиканском бюджете на 2019 - 2021 годы". Решение сессии Павлодарского областного маслихата (ХХVI сессия, VI созыв) от 13 декабря 2018 года          № 288/26 «Об областном бюджете на 2019-2021 годы». Постановление Правительства РК от 17 апреля 2019 года №203 "О внесении изменений и дополнений в постановление Правительства Республики Казахстан от 7 декабря 2018 года №808 "О реализации Закона Республики Казахстан "О республиканском бюджете на 2019 - 2021 годы".Постановление акимата области от 26 апреля 2019 года №129/2 О коректировке показателей областного бюджета на 2019 год и внесение изменений и дополнений в постановление акимата Павлодарской области от 20 декабря 2018 года № 443/7 "О реализации решения Павлодарского  областного маслихата (XXVI сессия, VI созыв) от 13 декабря 2018 года № 288/26 «Об областном бюджете на 2019-2021 годы». Постановление Правительства РК от 28 октября 2019 года №803 "О внесении изменений и дополнений в постановление Правительства Республики Казахстан от 7 декабря 2018 года №808 "О реализации Закона Республики Казахстан "О республиканском бюджете на 2019 - 2021 годы". Постановление акимата Павлодарской области от 31 октября 2019 года №315/2 «О корректировке показателей областного бюджета на 2019 год и внесении изменений в постановление акимата Павлодарской области от 20 декабря 2018 года № 443/7 «О реализации решения Павлодарского областного маслихата (XХVI сессия, VI созыв) от 13 декабря 2018 года № 288/26 «Об областном бюджете на 2019-2021 годы».Постановление Правительства РК от 13 декабря 2019 года №920 "О внесении изменений и дополнений в постановление Правительства Республики Казахстан от 7 декабря 2018 года №808 "О реализации Закона Республики Казахстан "О республиканском бюджете на 2019 - 2021 годы".  Постановление акимата Павлодарской области от 18 декабря 2019 года №350/3 «О корректировке показателей областного бюджета на 2019 год и внесении изменений в постановление акимата Павлодарской области от 20 декабря 2018 года № 443/7 «О реализации решения Павлодарского областного маслихата (XХVI сессия, VI созыв) от 13 декабря 2018 года № 288/26 «Об областном бюджете на 2019-2021 годы».</t>
    </r>
  </si>
  <si>
    <r>
      <t xml:space="preserve">Нормативная правовая основа бюджетной программы: </t>
    </r>
    <r>
      <rPr>
        <sz val="12"/>
        <rFont val="Times New Roman"/>
        <family val="1"/>
        <charset val="204"/>
      </rPr>
      <t xml:space="preserve">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Республики Казахстан от 30 декабря 2009 года № 2295 "Об утверждении перечня заболеваний, против которых проводятся профилактические прививки, Правил их проведения и групп населения, подлежащих плановым прививкам".  Постановление Правительства РК от 7 декабря 2018 года №808 "О реализации Закона Республики Казахстан "О республиканском бюджете на 2019 - 2021 годы". Решение сессии Павлодарского областного маслихата (ХХVI сессия, VI созыв) от 13 декабря 2018 года № 288/26 «Об областном бюджете на 2019-2021 годы».Решение областного маслихата (XXIX сессия, VI созыв) от 15 марта 2019 года № 328/29 «О внесении изменений в решение областного маслихата (XXVI сессия, VI созыв) от 13 декабря 2018 года № 288/26«Об областном бюджете на 2019-2021 годы». Решение Павлодарского областного маслихата (XXXV (внеочередная) сессия, VI созыв) от 8 ноября 2019 года № 406/35 «О внесении изменений и дополнения в решение областного маслихата от 13 декабря 2018 года № 288/26 «Об областном бюджете на 2019-2021 годы». Постановление Правительства РК от 13 декабря 2019 года №920 "О внесении изменений и дополнений в постановление Правительства Республики Казахстан от 7 декабря 2018 года №808 "О реализации Закона Республики Казахстан "О республиканском бюджете на 2019 - 2021 годы". Постановление акимата Павлодарской области от 18 декабря 2019 года №350/3 «О корректировке показателей областного бюджета на 2019 год и внесении изменений в постановление акимата Павлодарской области от 20 декабря 2018 года № 443/7 «О реализации решения Павлодарского областного маслихата (XХVI сессия, VI созыв) от 13 декабря 2018 года № 288/26 «Об областном бюджете на 2019-2021 годы».
</t>
    </r>
  </si>
  <si>
    <r>
      <t>Нормативная правовая основа бюджетной программы:</t>
    </r>
    <r>
      <rPr>
        <sz val="12"/>
        <color theme="1"/>
        <rFont val="Times New Roman"/>
        <family val="1"/>
        <charset val="204"/>
      </rPr>
      <t xml:space="preserve"> 
Кодекс Республики Казахстан от 18 сентября 2009 года «О здоровье народа и системе здравоохранения»;
О налогах и других обязательных платежах в бюджет (Налоговый кодекс) от 25 декабря 2017 года № 120-VI ЗРК;
Закон Республики Казахстан от 16 ноября 2015 года № 405-V ЗРК "Об обязательном социальном медицинском страховании";
Закон Республики Казахстан от 23 января 2001 года № 148 "О местном государственном управлении и самоуправлении в Республике Казахстан";
Закон Республики Казахстан от 4 декабря 2015 года № 434-V ЗРК "О государственных закупках";
Приказ Министра Финансов от 11 декабря 2015 года № 648 «Об утверждении Правил осуществления государственных закупок»;
Постановление Правительства Республики Казахстан от 16 октября 2017 года № 646 дсп «Об утверждении единой системы оплаты труда работников для всех органов, содержащихся за счет государственного бюджета»;
Постановление Правительства Республики Казахстан от 22 сентября 2000 года N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Закон Республики Казахстан от 11 июля 1997 года «О языках в Республике Казахстан»;
Постановление Правительства Республики Казахстан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Постановление Правительства Республики Казахстан от 11 мая 2018 года № 256 "Об утверждении Правил возмещения расходов на служебные командировки за счет бюджетных средств, в том числе в иностранные государства";
Приказ Министра финансов Республики Казахстан от 17 марта 2015 года № 179 "Об утверждении натуральных норм обеспечения государственных органов служебными и дежурными автомобилями, телефонной связью, офисной мебелью и площадями для размещения аппарата государственных органов";
Постановление акимата Павлодарской области от 22 декабря 2017 года № 419/6 "О внесении изменений в постановление акимата Павлодарской области от 17 февраля 2009 года № 27/3 "О лимитах штатной численности исполнительных органов, финансируемых из местных бюджетов";
Распоряжение акима Павлодарской области "Об упорядочении эксплуатации служебных и держурных автомобилей для транспортного обслуживания государственных органов, финансируемых из местных бюджетов" от 21 декабря 2018 года № 295-р;
Постановление акимата Павлодарской области от 26 апреля 2019 года № 129/2 "О корректировке показателей областного бюджета на 2019 год и внесения изменений и дополнений в постановление акимата Павлодарской области от 20 декабря 2019 года № 443/7 "О реализации решения Павлодарского областного маслихата (XXVI сессия, VI созыв) от 13 декабря 2018 года № 288/26 "Об областном бюджете на 2019 - 2021 годы". Решение областного маслихата (XXXI сессия, VI созыв) от 14 июня 2019 года № 345/31 «О внесении изменений в решение областного маслихата (XXVI сессия, VI созыв) от 13 декабря 2018 года  № 288/26 «Об областном бюджете на 2019-2021 годы»Решение Павлодарского областного маслихата (XXXV (внеочередная) сессия, VI созыв) от 8 ноября 2019 года № 406/35 «О внесении изменений и дополнения в решение областного маслихата от 13 декабря 2018 года № 288/26 «Об областном бюджете на 2019-2021 годы».Постановление акимата Павлодарской области от 18 декабря 2019 года №350/3 «О корректировке показателей областного бюджета на 2019 год и внесении изменений в постановление акимата Павлодарской области от 20 декабря 2018 года № 443/7 «О реализации решения Павлодарского областного маслихата (XХVI сессия, VI созыв) от 13 декабря 2018 года № 288/26 «Об областном бюджете на 2019-2021 годы»</t>
    </r>
  </si>
  <si>
    <r>
      <rPr>
        <b/>
        <sz val="12"/>
        <rFont val="Times New Roman"/>
        <family val="1"/>
        <charset val="204"/>
      </rPr>
      <t>Нормативная правовая основа бюджетной программы</t>
    </r>
    <r>
      <rPr>
        <sz val="12"/>
        <rFont val="Times New Roman"/>
        <family val="1"/>
        <charset val="204"/>
      </rPr>
      <t>:Указ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Ст 51 Кодекса Республики Казахстан от 18 сентября 2009 года "О здоровье народа и системе здравоохранения", 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предприятий»,ППРК от 22 сентября 2000 года №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Решение сессии Павлодарского областного маслихата (ХХVI сессия, VI созыв) от 13 декабря 2018 года № 288/26 «Об областном бюджете на 2019-2021 годы». Постановление акимата области от 26 апреля 2019 года №129/2 О коректировке показателей областного бюджета на 2019 год и внесение изменений и дополнений в постановление акимата Павлодарской области от 20 декабря 2018 года № 443/7 "О реализации решения Павлодарского  областного маслихата (XXVI сессия, VI созыв) от 13 декабря 2018 года № 288/26«Об областном бюджете на 2019-2021 годы». Постановление акимата Павлодарской области от 18 декабря 2019 года №350/3 «О корректировке показателей областного бюджета на 2019 год и внесении изменений в постановление акимата Павлодарской области от 20 декабря 2018 года № 443/7 «О реализации решения Павлодарского областного маслихата (XХVI сессия, VI созыв) от 13 декабря 2018 года № 288/26 «Об областном бюджете на 2019-2021 годы».</t>
    </r>
  </si>
  <si>
    <r>
      <t xml:space="preserve">Нормативная правовая основа бюджетной программы: </t>
    </r>
    <r>
      <rPr>
        <sz val="12"/>
        <rFont val="Times New Roman"/>
        <family val="1"/>
        <charset val="204"/>
      </rPr>
      <t>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Решение сессии Павлодарского областного маслихата (ХХVI сессия, VI созыв) от 13 декабря 2018 года          № 288/26 «Об областном бюджете на 2019-2021 годы». Решение областного маслихата (XXIX сессия, VI созыв) от 15 марта 2019 года № 328/29 «О внесении изменений в решение областного маслихата (XXVI сессия, VI созыв) от 13 декабря 2018 года № 288/26 «Об областном бюджете на 2019-2021 годы». Постановление акимата области от 26 апреля 2019 года №129/2 О коректировке показателей областного бюджета на 2019 год и внесение изменений и дополнений в постановление акимата Павлодарской области от 20 декабря 2018 года  №443/7 "О реализации решения Павлодарского  областного маслихата (XXVI сессия, VI созыв) от 13 декабря 2018 года № 288/26 «Об областном бюджете на 2019-2021 годы».Решение областного маслихата (XXXI сессия, VI созыв) от 14 июня 2019 года № 345/31 «О внесении изменений в решение областного маслихата (XXVI сессия, VI созыв) от 13 декабря 2018 года  № 288/26 «Об областном бюджете на 2019-2021 годы».Решение Павлодарского областного маслихата (XXXIV сессия, VI созыв) от 27 сентября 2019 года № 378/34 «О внесении изменений и дополнений в решение областного маслихата (XXVI сессия, VI созыв) от 13 декабря 2018 года № 288/26 «Об областном бюджете на 2019-2021 годы».  Решение Павлодарского областного маслихата (XXXV (внеочередная) сессия, VI созыв) от 8 ноября 2019 года № 406/35 «О внесении изменений и дополнения в решение областного маслихата от 13 декабря 2018 года № 288/26 «Об областном бюджете на 2019-2021 годы». Постановление акимата Павлодарской области от 18 декабря 2019 года №350/3 «О корректировке показателей областного бюджета на 2019 год и внесении изменений в постановление акимата Павлодарской области от 20 декабря 2018 года № 443/7 «О реализации решения Павлодарского областного маслихата (XХVI сессия, VI созыв) от 13 декабря 2018 года № 288/26 «Об областном бюджете на 2019-2021 годы».</t>
    </r>
  </si>
  <si>
    <t>9</t>
  </si>
  <si>
    <t>14</t>
  </si>
  <si>
    <t>0</t>
  </si>
  <si>
    <t xml:space="preserve">приказом и.о.руководителя государственного учреждения </t>
  </si>
  <si>
    <t>____________________________</t>
  </si>
  <si>
    <t>на 2020-2022 годы</t>
  </si>
  <si>
    <r>
      <t xml:space="preserve">Руководитель бюджетной программы: Кузеков  А.М. </t>
    </r>
    <r>
      <rPr>
        <sz val="12"/>
        <color theme="1"/>
        <rFont val="Times New Roman"/>
        <family val="1"/>
        <charset val="204"/>
      </rPr>
      <t xml:space="preserve"> - И.о.руководителя управления здравоохранения Павлодарской области</t>
    </r>
  </si>
  <si>
    <r>
      <t xml:space="preserve">Нормативная правовая основа бюджетной программы: </t>
    </r>
    <r>
      <rPr>
        <sz val="11"/>
        <rFont val="Times New Roman"/>
        <family val="1"/>
        <charset val="204"/>
      </rPr>
      <t>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РК от 6 декабря 2019 года № 908 "О реализации Закона Республики Казахстан "О республиканском бюджете на 2020 - 2022 годы". Решение сессии Павлодарского областного маслихата (ХХХVІ сессия, VI созыв) от 11 декабря 2019 года № 423/36 «Об областном бюджете на 2020-2022 годы».</t>
    </r>
  </si>
  <si>
    <t>2022 год</t>
  </si>
  <si>
    <r>
      <t>За счет трансфертов из республиканского бюджета через Управление финансов области (</t>
    </r>
    <r>
      <rPr>
        <i/>
        <sz val="12"/>
        <color theme="1"/>
        <rFont val="Times New Roman"/>
        <family val="1"/>
        <charset val="204"/>
      </rPr>
      <t xml:space="preserve">повышение оплаты труда </t>
    </r>
    <r>
      <rPr>
        <sz val="12"/>
        <color theme="1"/>
        <rFont val="Times New Roman"/>
        <family val="1"/>
        <charset val="204"/>
      </rPr>
      <t>-2,25 шт.ед.)</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</si>
</sst>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164" formatCode="_-* #,##0.00&quot;р.&quot;_-;\-* #,##0.00&quot;р.&quot;_-;_-* &quot;-&quot;??&quot;р.&quot;_-;_-@_-"/>
    <numFmt numFmtId="165" formatCode="_-* #,##0.00_р_._-;\-* #,##0.00_р_._-;_-* &quot;-&quot;??_р_._-;_-@_-"/>
    <numFmt numFmtId="166" formatCode="#,##0.0"/>
    <numFmt numFmtId="167" formatCode="0.0"/>
  </numFmts>
  <fonts count="6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name val="Times New Roman"/>
      <family val="1"/>
      <charset val="204"/>
    </font>
    <font>
      <sz val="12"/>
      <color theme="1"/>
      <name val="Times New Roman"/>
      <family val="1"/>
      <charset val="204"/>
    </font>
    <font>
      <b/>
      <sz val="12"/>
      <color rgb="FF000000"/>
      <name val="Times New Roman"/>
      <family val="1"/>
      <charset val="204"/>
    </font>
    <font>
      <sz val="12"/>
      <name val="Times New Roman"/>
      <family val="1"/>
      <charset val="204"/>
    </font>
    <font>
      <i/>
      <sz val="12"/>
      <color rgb="FF000000"/>
      <name val="Times New Roman"/>
      <family val="1"/>
      <charset val="204"/>
    </font>
    <font>
      <sz val="12"/>
      <color rgb="FF000000"/>
      <name val="Times New Roman"/>
      <family val="1"/>
      <charset val="204"/>
    </font>
    <font>
      <b/>
      <sz val="12"/>
      <name val="Times New Roman"/>
      <family val="1"/>
      <charset val="204"/>
    </font>
    <font>
      <i/>
      <sz val="12"/>
      <name val="Times New Roman"/>
      <family val="1"/>
      <charset val="204"/>
    </font>
    <font>
      <b/>
      <sz val="12"/>
      <color theme="1"/>
      <name val="Times New Roman"/>
      <family val="1"/>
      <charset val="204"/>
    </font>
    <font>
      <i/>
      <sz val="12"/>
      <color theme="1"/>
      <name val="Times New Roman"/>
      <family val="1"/>
      <charset val="204"/>
    </font>
    <font>
      <b/>
      <sz val="11"/>
      <name val="Times New Roman"/>
      <family val="1"/>
      <charset val="204"/>
    </font>
    <font>
      <sz val="10"/>
      <name val="Times New Roman"/>
      <family val="1"/>
      <charset val="204"/>
    </font>
    <font>
      <b/>
      <u/>
      <sz val="12"/>
      <name val="Times New Roman"/>
      <family val="1"/>
      <charset val="204"/>
    </font>
    <font>
      <b/>
      <sz val="12"/>
      <color indexed="8"/>
      <name val="Times New Roman"/>
      <family val="1"/>
      <charset val="204"/>
    </font>
    <font>
      <sz val="12"/>
      <color indexed="8"/>
      <name val="Times New Roman"/>
      <family val="1"/>
      <charset val="204"/>
    </font>
    <font>
      <sz val="10"/>
      <name val="Arial Cyr"/>
      <charset val="204"/>
    </font>
    <font>
      <sz val="14"/>
      <color indexed="8"/>
      <name val="Times New Roman"/>
      <family val="1"/>
      <charset val="204"/>
    </font>
    <font>
      <sz val="14"/>
      <name val="Times New Roman"/>
      <family val="1"/>
      <charset val="204"/>
    </font>
    <font>
      <sz val="11"/>
      <color indexed="8"/>
      <name val="Times New Roman"/>
      <family val="1"/>
      <charset val="204"/>
    </font>
    <font>
      <sz val="16"/>
      <name val="Times New Roman"/>
      <family val="1"/>
      <charset val="204"/>
    </font>
    <font>
      <i/>
      <sz val="12"/>
      <color indexed="8"/>
      <name val="Times New Roman"/>
      <family val="1"/>
      <charset val="204"/>
    </font>
    <font>
      <b/>
      <sz val="14"/>
      <name val="Times New Roman"/>
      <family val="1"/>
      <charset val="204"/>
    </font>
    <font>
      <u/>
      <sz val="10"/>
      <color indexed="12"/>
      <name val="Arial Cyr"/>
      <charset val="204"/>
    </font>
    <font>
      <b/>
      <u/>
      <sz val="12"/>
      <name val="Calibri"/>
      <family val="2"/>
      <charset val="204"/>
      <scheme val="minor"/>
    </font>
    <font>
      <sz val="11"/>
      <color theme="1"/>
      <name val="Calibri"/>
      <family val="2"/>
      <scheme val="minor"/>
    </font>
    <font>
      <sz val="12"/>
      <color rgb="FFFF0000"/>
      <name val="Times New Roman"/>
      <family val="1"/>
      <charset val="204"/>
    </font>
    <font>
      <b/>
      <sz val="14"/>
      <color rgb="FF000000"/>
      <name val="Times New Roman"/>
      <family val="1"/>
      <charset val="204"/>
    </font>
    <font>
      <b/>
      <sz val="14"/>
      <color theme="1"/>
      <name val="Calibri"/>
      <family val="2"/>
      <charset val="204"/>
      <scheme val="minor"/>
    </font>
    <font>
      <sz val="11"/>
      <color theme="1"/>
      <name val="Times New Roman"/>
      <family val="1"/>
      <charset val="204"/>
    </font>
    <font>
      <i/>
      <sz val="11"/>
      <name val="Times New Roman"/>
      <family val="1"/>
      <charset val="204"/>
    </font>
    <font>
      <i/>
      <sz val="11"/>
      <color indexed="8"/>
      <name val="Times New Roman"/>
      <family val="1"/>
      <charset val="204"/>
    </font>
    <font>
      <sz val="8"/>
      <color theme="1"/>
      <name val="Times New Roman"/>
      <family val="1"/>
      <charset val="204"/>
    </font>
    <font>
      <b/>
      <sz val="14"/>
      <color theme="1"/>
      <name val="Times New Roman"/>
      <family val="1"/>
      <charset val="204"/>
    </font>
    <font>
      <b/>
      <u/>
      <sz val="14"/>
      <color theme="1"/>
      <name val="Times New Roman"/>
      <family val="1"/>
      <charset val="204"/>
    </font>
    <font>
      <sz val="9"/>
      <color theme="1"/>
      <name val="Times New Roman"/>
      <family val="1"/>
      <charset val="204"/>
    </font>
    <font>
      <u/>
      <sz val="12"/>
      <color theme="1"/>
      <name val="Times New Roman"/>
      <family val="1"/>
      <charset val="204"/>
    </font>
    <font>
      <sz val="11"/>
      <color rgb="FF000000"/>
      <name val="Times New Roman"/>
      <family val="1"/>
      <charset val="204"/>
    </font>
    <font>
      <sz val="11"/>
      <color theme="0"/>
      <name val="Times New Roman"/>
      <family val="1"/>
      <charset val="204"/>
    </font>
    <font>
      <sz val="10"/>
      <color theme="0"/>
      <name val="Times New Roman"/>
      <family val="1"/>
      <charset val="204"/>
    </font>
    <font>
      <sz val="12"/>
      <color theme="0"/>
      <name val="Times New Roman"/>
      <family val="1"/>
      <charset val="204"/>
    </font>
    <font>
      <sz val="11"/>
      <color rgb="FFFF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s>
  <cellStyleXfs count="136">
    <xf numFmtId="0" fontId="0" fillId="0" borderId="0"/>
    <xf numFmtId="0" fontId="20" fillId="0" borderId="0"/>
    <xf numFmtId="44" fontId="19" fillId="0" borderId="0" applyFont="0" applyFill="0" applyBorder="0" applyAlignment="0" applyProtection="0"/>
    <xf numFmtId="0" fontId="36" fillId="0" borderId="0"/>
    <xf numFmtId="0" fontId="18" fillId="0" borderId="0"/>
    <xf numFmtId="0" fontId="17" fillId="0" borderId="0"/>
    <xf numFmtId="44" fontId="17" fillId="0" borderId="0" applyFont="0" applyFill="0" applyBorder="0" applyAlignment="0" applyProtection="0"/>
    <xf numFmtId="0" fontId="36" fillId="0" borderId="0"/>
    <xf numFmtId="0" fontId="36" fillId="0" borderId="0"/>
    <xf numFmtId="165" fontId="36" fillId="0" borderId="0" applyFont="0" applyFill="0" applyBorder="0" applyAlignment="0" applyProtection="0"/>
    <xf numFmtId="164" fontId="36" fillId="0" borderId="0" applyFont="0" applyFill="0" applyBorder="0" applyAlignment="0" applyProtection="0"/>
    <xf numFmtId="0" fontId="43" fillId="0" borderId="0" applyNumberFormat="0" applyFill="0" applyBorder="0" applyAlignment="0" applyProtection="0">
      <alignment vertical="top"/>
      <protection locked="0"/>
    </xf>
    <xf numFmtId="0" fontId="16" fillId="0" borderId="0"/>
    <xf numFmtId="44" fontId="16" fillId="0" borderId="0" applyFont="0" applyFill="0" applyBorder="0" applyAlignment="0" applyProtection="0"/>
    <xf numFmtId="0" fontId="15" fillId="0" borderId="0"/>
    <xf numFmtId="44" fontId="15" fillId="0" borderId="0" applyFont="0" applyFill="0" applyBorder="0" applyAlignment="0" applyProtection="0"/>
    <xf numFmtId="0" fontId="15" fillId="0" borderId="0"/>
    <xf numFmtId="0" fontId="45" fillId="0" borderId="0"/>
    <xf numFmtId="0" fontId="14" fillId="0" borderId="0"/>
    <xf numFmtId="44" fontId="14" fillId="0" borderId="0" applyFont="0" applyFill="0" applyBorder="0" applyAlignment="0" applyProtection="0"/>
    <xf numFmtId="0" fontId="13" fillId="0" borderId="0"/>
    <xf numFmtId="44" fontId="13" fillId="0" borderId="0" applyFont="0" applyFill="0" applyBorder="0" applyAlignment="0" applyProtection="0"/>
    <xf numFmtId="165" fontId="13" fillId="0" borderId="0" applyFont="0" applyFill="0" applyBorder="0" applyAlignment="0" applyProtection="0"/>
    <xf numFmtId="0" fontId="12" fillId="0" borderId="0"/>
    <xf numFmtId="44" fontId="12"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0" fontId="11" fillId="0" borderId="0"/>
    <xf numFmtId="44" fontId="11"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0" fontId="10" fillId="0" borderId="0"/>
    <xf numFmtId="0" fontId="9" fillId="0" borderId="0"/>
    <xf numFmtId="0" fontId="9" fillId="0" borderId="0"/>
    <xf numFmtId="44" fontId="9" fillId="0" borderId="0" applyFont="0" applyFill="0" applyBorder="0" applyAlignment="0" applyProtection="0"/>
    <xf numFmtId="0" fontId="8" fillId="0" borderId="0"/>
    <xf numFmtId="0" fontId="8" fillId="0" borderId="0"/>
    <xf numFmtId="44" fontId="8" fillId="0" borderId="0" applyFont="0" applyFill="0" applyBorder="0" applyAlignment="0" applyProtection="0"/>
    <xf numFmtId="0" fontId="8" fillId="0" borderId="0"/>
    <xf numFmtId="0" fontId="7" fillId="0" borderId="0"/>
    <xf numFmtId="0" fontId="7" fillId="0" borderId="0"/>
    <xf numFmtId="44" fontId="7" fillId="0" borderId="0" applyFont="0" applyFill="0" applyBorder="0" applyAlignment="0" applyProtection="0"/>
    <xf numFmtId="165" fontId="7" fillId="0" borderId="0" applyFont="0" applyFill="0" applyBorder="0" applyAlignment="0" applyProtection="0"/>
    <xf numFmtId="0" fontId="6" fillId="0" borderId="0"/>
    <xf numFmtId="0" fontId="5" fillId="0" borderId="0"/>
    <xf numFmtId="0" fontId="5" fillId="0" borderId="0"/>
    <xf numFmtId="44" fontId="5" fillId="0" borderId="0" applyFont="0" applyFill="0" applyBorder="0" applyAlignment="0" applyProtection="0"/>
    <xf numFmtId="0" fontId="5"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cellStyleXfs>
  <cellXfs count="948">
    <xf numFmtId="0" fontId="0" fillId="0" borderId="0" xfId="0"/>
    <xf numFmtId="0" fontId="21" fillId="0" borderId="0" xfId="1" applyFont="1" applyFill="1" applyAlignment="1">
      <alignment vertical="center" wrapText="1"/>
    </xf>
    <xf numFmtId="0" fontId="21" fillId="0" borderId="0" xfId="1" applyFont="1" applyFill="1" applyAlignment="1">
      <alignment vertical="center"/>
    </xf>
    <xf numFmtId="49" fontId="21" fillId="0" borderId="0" xfId="1" applyNumberFormat="1" applyFont="1" applyFill="1" applyAlignment="1">
      <alignment vertical="center"/>
    </xf>
    <xf numFmtId="0" fontId="22" fillId="0" borderId="0" xfId="1" applyFont="1" applyFill="1" applyAlignment="1">
      <alignment horizontal="left"/>
    </xf>
    <xf numFmtId="0" fontId="23" fillId="0" borderId="0" xfId="1" applyFont="1" applyFill="1" applyAlignment="1"/>
    <xf numFmtId="49" fontId="24" fillId="0" borderId="0" xfId="1" applyNumberFormat="1" applyFont="1" applyFill="1" applyAlignment="1">
      <alignment vertical="center"/>
    </xf>
    <xf numFmtId="0" fontId="24" fillId="0" borderId="0" xfId="1" applyFont="1" applyFill="1" applyAlignment="1">
      <alignment vertical="center"/>
    </xf>
    <xf numFmtId="0" fontId="25" fillId="0" borderId="0" xfId="1" applyFont="1" applyFill="1" applyAlignment="1"/>
    <xf numFmtId="0" fontId="26" fillId="0" borderId="0" xfId="1" applyFont="1" applyFill="1" applyAlignment="1"/>
    <xf numFmtId="0" fontId="24" fillId="0" borderId="0" xfId="1" applyFont="1" applyFill="1" applyBorder="1" applyAlignment="1">
      <alignment vertical="center" wrapText="1"/>
    </xf>
    <xf numFmtId="0" fontId="24" fillId="0" borderId="0" xfId="1" applyFont="1" applyFill="1" applyBorder="1" applyAlignment="1">
      <alignment vertical="center"/>
    </xf>
    <xf numFmtId="0" fontId="21" fillId="0" borderId="0" xfId="1" applyFont="1" applyFill="1" applyBorder="1" applyAlignment="1">
      <alignment vertical="center"/>
    </xf>
    <xf numFmtId="0" fontId="27" fillId="0" borderId="0" xfId="1" applyFont="1" applyFill="1" applyBorder="1" applyAlignment="1">
      <alignment vertical="center" wrapText="1"/>
    </xf>
    <xf numFmtId="0" fontId="22" fillId="0" borderId="0" xfId="1" applyFont="1" applyFill="1"/>
    <xf numFmtId="49" fontId="31" fillId="0" borderId="0" xfId="1" applyNumberFormat="1" applyFont="1" applyFill="1" applyAlignment="1">
      <alignment vertical="center"/>
    </xf>
    <xf numFmtId="0" fontId="31" fillId="0" borderId="0" xfId="1" applyFont="1" applyFill="1" applyAlignment="1">
      <alignment vertical="center"/>
    </xf>
    <xf numFmtId="0" fontId="24" fillId="0" borderId="1" xfId="1" applyFont="1" applyFill="1" applyBorder="1" applyAlignment="1">
      <alignment horizontal="center" vertical="center" wrapText="1"/>
    </xf>
    <xf numFmtId="49" fontId="24" fillId="0" borderId="8" xfId="1" applyNumberFormat="1" applyFont="1" applyFill="1" applyBorder="1" applyAlignment="1">
      <alignment vertical="center" wrapText="1"/>
    </xf>
    <xf numFmtId="0" fontId="27" fillId="0" borderId="1" xfId="1" applyFont="1" applyFill="1" applyBorder="1" applyAlignment="1">
      <alignment vertical="center" wrapText="1"/>
    </xf>
    <xf numFmtId="0" fontId="27" fillId="0" borderId="1" xfId="1" applyFont="1" applyFill="1" applyBorder="1" applyAlignment="1">
      <alignment horizontal="center" vertical="center" wrapText="1"/>
    </xf>
    <xf numFmtId="166" fontId="27" fillId="0" borderId="1" xfId="1" applyNumberFormat="1" applyFont="1" applyFill="1" applyBorder="1" applyAlignment="1">
      <alignment horizontal="center" vertical="center" wrapText="1"/>
    </xf>
    <xf numFmtId="3" fontId="21" fillId="0" borderId="0" xfId="1" applyNumberFormat="1" applyFont="1" applyFill="1" applyAlignment="1">
      <alignment vertical="center"/>
    </xf>
    <xf numFmtId="0" fontId="22" fillId="0" borderId="0" xfId="1" applyFont="1" applyFill="1" applyBorder="1"/>
    <xf numFmtId="0" fontId="32" fillId="0" borderId="1" xfId="1" applyFont="1" applyFill="1" applyBorder="1" applyAlignment="1">
      <alignment horizontal="center" vertical="center" wrapText="1"/>
    </xf>
    <xf numFmtId="49" fontId="21" fillId="0" borderId="0" xfId="1" applyNumberFormat="1" applyFont="1" applyFill="1" applyBorder="1" applyAlignment="1">
      <alignment vertical="center"/>
    </xf>
    <xf numFmtId="0" fontId="21" fillId="0" borderId="1" xfId="1" applyFont="1" applyFill="1" applyBorder="1" applyAlignment="1">
      <alignment vertical="center" wrapText="1"/>
    </xf>
    <xf numFmtId="0" fontId="21" fillId="0" borderId="1" xfId="1" applyFont="1" applyFill="1" applyBorder="1" applyAlignment="1">
      <alignment horizontal="center" vertical="center" wrapText="1"/>
    </xf>
    <xf numFmtId="4" fontId="24" fillId="0" borderId="1" xfId="1" applyNumberFormat="1" applyFont="1" applyFill="1" applyBorder="1" applyAlignment="1">
      <alignment horizontal="center" vertical="center" wrapText="1"/>
    </xf>
    <xf numFmtId="0" fontId="21" fillId="0" borderId="0" xfId="1" applyFont="1" applyFill="1" applyBorder="1" applyAlignment="1">
      <alignment vertical="center" wrapText="1"/>
    </xf>
    <xf numFmtId="0" fontId="21" fillId="0" borderId="0" xfId="1" applyFont="1" applyFill="1" applyBorder="1" applyAlignment="1">
      <alignment horizontal="center" vertical="center" wrapText="1"/>
    </xf>
    <xf numFmtId="3" fontId="21" fillId="0" borderId="0" xfId="1" applyNumberFormat="1" applyFont="1" applyFill="1" applyBorder="1" applyAlignment="1">
      <alignment horizontal="center" vertical="center" wrapText="1"/>
    </xf>
    <xf numFmtId="49" fontId="21" fillId="0" borderId="1" xfId="1" applyNumberFormat="1" applyFont="1" applyFill="1" applyBorder="1" applyAlignment="1">
      <alignment vertical="center" wrapText="1"/>
    </xf>
    <xf numFmtId="166" fontId="21" fillId="0" borderId="0" xfId="1" applyNumberFormat="1" applyFont="1" applyFill="1" applyBorder="1" applyAlignment="1">
      <alignment vertical="center"/>
    </xf>
    <xf numFmtId="166" fontId="21" fillId="0" borderId="0" xfId="1" applyNumberFormat="1" applyFont="1" applyFill="1" applyAlignment="1">
      <alignment vertical="center"/>
    </xf>
    <xf numFmtId="0" fontId="22" fillId="0" borderId="0" xfId="0" applyFont="1" applyAlignment="1">
      <alignment horizontal="left"/>
    </xf>
    <xf numFmtId="0" fontId="22" fillId="0" borderId="0" xfId="0" applyFont="1" applyAlignment="1">
      <alignment horizontal="center"/>
    </xf>
    <xf numFmtId="0" fontId="22" fillId="0" borderId="0" xfId="0" applyFont="1" applyAlignment="1">
      <alignment horizontal="right"/>
    </xf>
    <xf numFmtId="0" fontId="22" fillId="0" borderId="0" xfId="0" applyFont="1"/>
    <xf numFmtId="0" fontId="24" fillId="0" borderId="1" xfId="0" applyFont="1" applyFill="1" applyBorder="1" applyAlignment="1">
      <alignment horizontal="center" vertical="center" wrapText="1"/>
    </xf>
    <xf numFmtId="0" fontId="21" fillId="0" borderId="1" xfId="1" applyFont="1" applyFill="1" applyBorder="1" applyAlignment="1">
      <alignment horizontal="center" vertical="center" wrapText="1"/>
    </xf>
    <xf numFmtId="0" fontId="24" fillId="0" borderId="1" xfId="3" applyFont="1" applyFill="1" applyBorder="1" applyAlignment="1">
      <alignment horizontal="center" vertical="center" wrapText="1"/>
    </xf>
    <xf numFmtId="0" fontId="21" fillId="2" borderId="1" xfId="3" applyFont="1" applyFill="1" applyBorder="1" applyAlignment="1">
      <alignment vertical="center"/>
    </xf>
    <xf numFmtId="166" fontId="24" fillId="0" borderId="1" xfId="3" applyNumberFormat="1" applyFont="1" applyFill="1" applyBorder="1" applyAlignment="1">
      <alignment horizontal="center" vertical="center" wrapText="1"/>
    </xf>
    <xf numFmtId="0" fontId="21" fillId="2" borderId="1" xfId="3" applyFont="1" applyFill="1" applyBorder="1" applyAlignment="1">
      <alignment horizontal="center" vertical="center"/>
    </xf>
    <xf numFmtId="0" fontId="35" fillId="0" borderId="1" xfId="3" applyFont="1" applyFill="1" applyBorder="1" applyAlignment="1">
      <alignment horizontal="center" vertical="center" wrapText="1"/>
    </xf>
    <xf numFmtId="3" fontId="24" fillId="0" borderId="1" xfId="1" applyNumberFormat="1" applyFont="1" applyFill="1" applyBorder="1" applyAlignment="1">
      <alignment horizontal="center" vertical="center" wrapText="1"/>
    </xf>
    <xf numFmtId="0" fontId="38" fillId="0" borderId="1" xfId="3" applyFont="1" applyFill="1" applyBorder="1" applyAlignment="1">
      <alignment horizontal="center" vertical="center" wrapText="1"/>
    </xf>
    <xf numFmtId="166" fontId="38" fillId="0" borderId="1" xfId="3" applyNumberFormat="1" applyFont="1" applyFill="1" applyBorder="1" applyAlignment="1">
      <alignment horizontal="center" vertical="center" wrapText="1"/>
    </xf>
    <xf numFmtId="0" fontId="24" fillId="2" borderId="1" xfId="3" applyFont="1" applyFill="1" applyBorder="1" applyAlignment="1">
      <alignment horizontal="center" vertical="center"/>
    </xf>
    <xf numFmtId="166" fontId="24" fillId="0" borderId="1" xfId="3" applyNumberFormat="1" applyFont="1" applyFill="1" applyBorder="1" applyAlignment="1">
      <alignment horizontal="center" vertical="center"/>
    </xf>
    <xf numFmtId="166" fontId="24" fillId="0" borderId="1" xfId="3" applyNumberFormat="1" applyFont="1" applyFill="1" applyBorder="1" applyAlignment="1">
      <alignment horizontal="center"/>
    </xf>
    <xf numFmtId="49" fontId="24" fillId="0" borderId="0" xfId="3" applyNumberFormat="1" applyFont="1" applyFill="1" applyAlignment="1">
      <alignment vertical="center"/>
    </xf>
    <xf numFmtId="0" fontId="24" fillId="0" borderId="0" xfId="3" applyFont="1" applyFill="1" applyAlignment="1">
      <alignment vertical="center"/>
    </xf>
    <xf numFmtId="0" fontId="21" fillId="2" borderId="0" xfId="3" applyFont="1" applyFill="1" applyAlignment="1">
      <alignment vertical="center"/>
    </xf>
    <xf numFmtId="0" fontId="24" fillId="0" borderId="0" xfId="3" applyFont="1" applyFill="1" applyBorder="1" applyAlignment="1">
      <alignment vertical="center"/>
    </xf>
    <xf numFmtId="166" fontId="24" fillId="0" borderId="0" xfId="3" applyNumberFormat="1" applyFont="1" applyFill="1" applyBorder="1" applyAlignment="1">
      <alignment vertical="center"/>
    </xf>
    <xf numFmtId="0" fontId="22" fillId="0" borderId="0" xfId="0" applyFont="1" applyFill="1"/>
    <xf numFmtId="0" fontId="24" fillId="0" borderId="0" xfId="0" applyFont="1" applyFill="1"/>
    <xf numFmtId="0" fontId="21" fillId="2" borderId="0" xfId="3" applyFont="1" applyFill="1" applyAlignment="1">
      <alignment vertical="center" wrapText="1"/>
    </xf>
    <xf numFmtId="49" fontId="21" fillId="2" borderId="0" xfId="3" applyNumberFormat="1" applyFont="1" applyFill="1" applyAlignment="1">
      <alignment vertical="center"/>
    </xf>
    <xf numFmtId="0" fontId="21" fillId="2" borderId="0" xfId="3" applyFont="1" applyFill="1" applyAlignment="1">
      <alignment horizontal="center" vertical="top" wrapText="1"/>
    </xf>
    <xf numFmtId="0" fontId="21" fillId="2" borderId="0" xfId="5" applyFont="1" applyFill="1" applyAlignment="1">
      <alignment vertical="center" wrapText="1"/>
    </xf>
    <xf numFmtId="0" fontId="21" fillId="2" borderId="0" xfId="5" applyFont="1" applyFill="1" applyAlignment="1">
      <alignment vertical="center"/>
    </xf>
    <xf numFmtId="49" fontId="21" fillId="2" borderId="0" xfId="5" applyNumberFormat="1" applyFont="1" applyFill="1" applyAlignment="1">
      <alignment vertical="center"/>
    </xf>
    <xf numFmtId="0" fontId="38" fillId="3" borderId="0" xfId="3" applyFont="1" applyFill="1"/>
    <xf numFmtId="0" fontId="40" fillId="0" borderId="0" xfId="3" applyFont="1" applyFill="1"/>
    <xf numFmtId="0" fontId="38" fillId="0" borderId="0" xfId="5" applyFont="1" applyFill="1" applyBorder="1"/>
    <xf numFmtId="0" fontId="40" fillId="0" borderId="0" xfId="5" applyFont="1" applyFill="1" applyBorder="1"/>
    <xf numFmtId="0" fontId="27" fillId="0" borderId="0" xfId="5" applyFont="1" applyFill="1" applyBorder="1" applyAlignment="1">
      <alignment horizontal="center"/>
    </xf>
    <xf numFmtId="0" fontId="24" fillId="3" borderId="0" xfId="5" applyFont="1" applyFill="1"/>
    <xf numFmtId="0" fontId="22" fillId="0" borderId="0" xfId="3" applyFont="1" applyAlignment="1">
      <alignment horizontal="left"/>
    </xf>
    <xf numFmtId="0" fontId="22" fillId="0" borderId="0" xfId="3" applyFont="1" applyAlignment="1">
      <alignment horizontal="center"/>
    </xf>
    <xf numFmtId="0" fontId="24" fillId="2" borderId="0" xfId="3" applyFont="1" applyFill="1" applyAlignment="1">
      <alignment vertical="center"/>
    </xf>
    <xf numFmtId="0" fontId="23" fillId="2" borderId="0" xfId="3" applyFont="1" applyFill="1" applyAlignment="1"/>
    <xf numFmtId="49" fontId="24" fillId="2" borderId="0" xfId="3" applyNumberFormat="1" applyFont="1" applyFill="1" applyAlignment="1">
      <alignment vertical="center"/>
    </xf>
    <xf numFmtId="0" fontId="25" fillId="2" borderId="0" xfId="3" applyFont="1" applyFill="1" applyAlignment="1"/>
    <xf numFmtId="0" fontId="26" fillId="2" borderId="0" xfId="3" applyFont="1" applyFill="1" applyAlignment="1"/>
    <xf numFmtId="0" fontId="24" fillId="2" borderId="0" xfId="3" applyFont="1" applyFill="1" applyBorder="1" applyAlignment="1">
      <alignment vertical="center" wrapText="1"/>
    </xf>
    <xf numFmtId="0" fontId="27" fillId="0" borderId="0" xfId="3" applyFont="1" applyFill="1" applyBorder="1" applyAlignment="1"/>
    <xf numFmtId="0" fontId="24" fillId="0" borderId="0" xfId="3" applyFont="1" applyFill="1" applyBorder="1" applyAlignment="1">
      <alignment wrapText="1"/>
    </xf>
    <xf numFmtId="0" fontId="24" fillId="2" borderId="0" xfId="3" applyFont="1" applyFill="1" applyAlignment="1"/>
    <xf numFmtId="0" fontId="22" fillId="0" borderId="0" xfId="3" applyFont="1"/>
    <xf numFmtId="0" fontId="27" fillId="2" borderId="0" xfId="3" applyFont="1" applyFill="1" applyAlignment="1">
      <alignment vertical="center"/>
    </xf>
    <xf numFmtId="0" fontId="27" fillId="0" borderId="0" xfId="3" applyFont="1" applyFill="1" applyBorder="1" applyAlignment="1">
      <alignment vertical="center" wrapText="1"/>
    </xf>
    <xf numFmtId="0" fontId="36" fillId="0" borderId="0" xfId="3" applyFill="1" applyAlignment="1">
      <alignment vertical="center" wrapText="1"/>
    </xf>
    <xf numFmtId="0" fontId="24" fillId="2" borderId="0" xfId="3" applyFont="1" applyFill="1" applyBorder="1" applyAlignment="1">
      <alignment vertical="top" wrapText="1"/>
    </xf>
    <xf numFmtId="0" fontId="22" fillId="0" borderId="0" xfId="3" applyFont="1" applyAlignment="1">
      <alignment vertical="top"/>
    </xf>
    <xf numFmtId="0" fontId="21" fillId="2" borderId="0" xfId="3" applyFont="1" applyFill="1" applyAlignment="1">
      <alignment vertical="top"/>
    </xf>
    <xf numFmtId="0" fontId="22" fillId="0" borderId="1" xfId="3" applyFont="1" applyBorder="1" applyAlignment="1">
      <alignment horizontal="left" wrapText="1"/>
    </xf>
    <xf numFmtId="0" fontId="24" fillId="0" borderId="1" xfId="3" applyFont="1" applyFill="1" applyBorder="1" applyAlignment="1">
      <alignment vertical="center" wrapText="1"/>
    </xf>
    <xf numFmtId="0" fontId="22" fillId="0" borderId="0" xfId="3" applyFont="1" applyBorder="1"/>
    <xf numFmtId="0" fontId="29" fillId="0" borderId="1" xfId="3" applyFont="1" applyBorder="1" applyAlignment="1">
      <alignment horizontal="left" vertical="center" wrapText="1"/>
    </xf>
    <xf numFmtId="0" fontId="27" fillId="2" borderId="1" xfId="3" applyFont="1" applyFill="1" applyBorder="1" applyAlignment="1">
      <alignment horizontal="center" vertical="center" wrapText="1"/>
    </xf>
    <xf numFmtId="166" fontId="42" fillId="0" borderId="1" xfId="3" applyNumberFormat="1" applyFont="1" applyFill="1" applyBorder="1" applyAlignment="1">
      <alignment horizontal="center" vertical="center" wrapText="1"/>
    </xf>
    <xf numFmtId="0" fontId="29" fillId="0" borderId="0" xfId="3" applyFont="1" applyBorder="1"/>
    <xf numFmtId="0" fontId="29" fillId="0" borderId="0" xfId="3" applyFont="1"/>
    <xf numFmtId="0" fontId="24" fillId="2" borderId="0" xfId="3" applyFont="1" applyFill="1" applyBorder="1" applyAlignment="1">
      <alignment vertical="center"/>
    </xf>
    <xf numFmtId="0" fontId="24" fillId="0" borderId="11" xfId="3" applyFont="1" applyFill="1" applyBorder="1"/>
    <xf numFmtId="0" fontId="24" fillId="0" borderId="0" xfId="3" applyFont="1" applyFill="1"/>
    <xf numFmtId="0" fontId="38" fillId="0" borderId="0" xfId="3" applyFont="1" applyFill="1" applyAlignment="1">
      <alignment vertical="center"/>
    </xf>
    <xf numFmtId="0" fontId="24" fillId="0" borderId="6" xfId="3" applyFont="1" applyFill="1" applyBorder="1" applyAlignment="1">
      <alignment horizontal="center" vertical="center" wrapText="1"/>
    </xf>
    <xf numFmtId="0" fontId="38" fillId="0" borderId="1" xfId="3" applyFont="1" applyFill="1" applyBorder="1" applyAlignment="1">
      <alignment horizontal="center" wrapText="1"/>
    </xf>
    <xf numFmtId="0" fontId="37" fillId="0" borderId="1" xfId="3" applyFont="1" applyFill="1" applyBorder="1" applyAlignment="1">
      <alignment horizontal="center" vertical="center" wrapText="1"/>
    </xf>
    <xf numFmtId="0" fontId="24" fillId="3" borderId="1" xfId="3" applyFont="1" applyFill="1" applyBorder="1" applyAlignment="1">
      <alignment horizontal="center" vertical="center"/>
    </xf>
    <xf numFmtId="0" fontId="36" fillId="0" borderId="0" xfId="3"/>
    <xf numFmtId="0" fontId="38" fillId="0" borderId="0" xfId="3" applyFont="1" applyFill="1" applyBorder="1"/>
    <xf numFmtId="0" fontId="27" fillId="0" borderId="0" xfId="3" applyFont="1" applyFill="1" applyBorder="1" applyAlignment="1">
      <alignment wrapText="1"/>
    </xf>
    <xf numFmtId="0" fontId="40" fillId="0" borderId="0" xfId="3" applyFont="1" applyFill="1" applyBorder="1"/>
    <xf numFmtId="0" fontId="38" fillId="0" borderId="0" xfId="3" applyFont="1" applyFill="1"/>
    <xf numFmtId="0" fontId="27" fillId="0" borderId="0" xfId="3" applyFont="1" applyFill="1" applyBorder="1" applyAlignment="1">
      <alignment horizontal="center"/>
    </xf>
    <xf numFmtId="0" fontId="24" fillId="3" borderId="0" xfId="3" applyFont="1" applyFill="1"/>
    <xf numFmtId="0" fontId="36" fillId="0" borderId="0" xfId="3" applyFill="1"/>
    <xf numFmtId="0" fontId="27" fillId="2" borderId="0" xfId="3" applyFont="1" applyFill="1" applyBorder="1" applyAlignment="1">
      <alignment horizontal="left" vertical="center" wrapText="1"/>
    </xf>
    <xf numFmtId="166" fontId="27" fillId="2" borderId="1" xfId="3" applyNumberFormat="1" applyFont="1" applyFill="1" applyBorder="1" applyAlignment="1">
      <alignment horizontal="center" vertical="center" wrapText="1"/>
    </xf>
    <xf numFmtId="0" fontId="38" fillId="3" borderId="0" xfId="5" applyFont="1" applyFill="1"/>
    <xf numFmtId="0" fontId="40" fillId="0" borderId="0" xfId="5" applyFont="1" applyFill="1"/>
    <xf numFmtId="0" fontId="24" fillId="0" borderId="0" xfId="5" applyFont="1" applyFill="1" applyBorder="1"/>
    <xf numFmtId="0" fontId="24" fillId="0" borderId="0" xfId="5" applyFont="1" applyFill="1"/>
    <xf numFmtId="0" fontId="27" fillId="0" borderId="0" xfId="3" applyFont="1" applyFill="1" applyAlignment="1">
      <alignment vertical="center"/>
    </xf>
    <xf numFmtId="0" fontId="21" fillId="0" borderId="0" xfId="3" applyFont="1" applyFill="1" applyAlignment="1">
      <alignment vertical="center"/>
    </xf>
    <xf numFmtId="0" fontId="24" fillId="0" borderId="0" xfId="3" applyFont="1" applyAlignment="1">
      <alignment horizontal="center" vertical="center"/>
    </xf>
    <xf numFmtId="0" fontId="44" fillId="0" borderId="0" xfId="11" applyFont="1" applyAlignment="1" applyProtection="1">
      <alignment horizontal="center" vertical="center"/>
    </xf>
    <xf numFmtId="0" fontId="27" fillId="2" borderId="0" xfId="3" applyFont="1" applyFill="1" applyBorder="1" applyAlignment="1">
      <alignment vertical="center"/>
    </xf>
    <xf numFmtId="165" fontId="24" fillId="2" borderId="0" xfId="9" applyFont="1" applyFill="1" applyBorder="1" applyAlignment="1">
      <alignment vertical="center" wrapText="1"/>
    </xf>
    <xf numFmtId="165" fontId="22" fillId="0" borderId="0" xfId="9" applyFont="1"/>
    <xf numFmtId="0" fontId="24" fillId="0" borderId="0" xfId="3" applyFont="1" applyFill="1" applyBorder="1" applyAlignment="1">
      <alignment vertical="center" wrapText="1"/>
    </xf>
    <xf numFmtId="49" fontId="27" fillId="0" borderId="0" xfId="3" applyNumberFormat="1" applyFont="1" applyFill="1" applyAlignment="1">
      <alignment vertical="center"/>
    </xf>
    <xf numFmtId="0" fontId="24" fillId="0" borderId="8" xfId="3" applyFont="1" applyFill="1" applyBorder="1" applyAlignment="1">
      <alignment vertical="center" wrapText="1"/>
    </xf>
    <xf numFmtId="0" fontId="22" fillId="0" borderId="0" xfId="3" applyFont="1" applyAlignment="1">
      <alignment vertical="center"/>
    </xf>
    <xf numFmtId="0" fontId="27" fillId="0" borderId="8" xfId="3" applyFont="1" applyFill="1" applyBorder="1" applyAlignment="1">
      <alignment vertical="center" wrapText="1"/>
    </xf>
    <xf numFmtId="0" fontId="29" fillId="0" borderId="0" xfId="3" applyFont="1" applyBorder="1" applyAlignment="1">
      <alignment vertical="center"/>
    </xf>
    <xf numFmtId="0" fontId="29" fillId="0" borderId="0" xfId="3" applyFont="1" applyAlignment="1">
      <alignment vertical="center"/>
    </xf>
    <xf numFmtId="49" fontId="24" fillId="2" borderId="0" xfId="5" applyNumberFormat="1" applyFont="1" applyFill="1" applyAlignment="1"/>
    <xf numFmtId="0" fontId="24" fillId="2" borderId="0" xfId="5" applyFont="1" applyFill="1" applyBorder="1" applyAlignment="1"/>
    <xf numFmtId="0" fontId="24" fillId="2" borderId="0" xfId="5" applyFont="1" applyFill="1" applyAlignment="1"/>
    <xf numFmtId="0" fontId="38" fillId="2" borderId="0" xfId="3" applyFont="1" applyFill="1" applyAlignment="1">
      <alignment horizontal="center" vertical="center"/>
    </xf>
    <xf numFmtId="0" fontId="27" fillId="2" borderId="0" xfId="3" applyFont="1" applyFill="1" applyBorder="1" applyAlignment="1">
      <alignment horizontal="left" vertical="center" wrapText="1"/>
    </xf>
    <xf numFmtId="0" fontId="27" fillId="0" borderId="0" xfId="3" applyFont="1" applyFill="1" applyBorder="1" applyAlignment="1">
      <alignment horizontal="left" vertical="center" wrapText="1"/>
    </xf>
    <xf numFmtId="0" fontId="22" fillId="0" borderId="1" xfId="3" applyFont="1" applyBorder="1" applyAlignment="1">
      <alignment horizontal="center" vertical="center" wrapText="1"/>
    </xf>
    <xf numFmtId="0" fontId="27" fillId="0" borderId="1" xfId="3" applyFont="1" applyFill="1" applyBorder="1" applyAlignment="1">
      <alignment vertical="center" wrapText="1"/>
    </xf>
    <xf numFmtId="0" fontId="27" fillId="0" borderId="0" xfId="3" applyFont="1" applyFill="1" applyBorder="1" applyAlignment="1">
      <alignment horizontal="center"/>
    </xf>
    <xf numFmtId="0" fontId="22" fillId="0" borderId="1" xfId="3" applyFont="1" applyBorder="1" applyAlignment="1">
      <alignment horizontal="center" vertical="center" wrapText="1"/>
    </xf>
    <xf numFmtId="0" fontId="21" fillId="2" borderId="0" xfId="3" applyFont="1" applyFill="1" applyAlignment="1">
      <alignment vertical="top" wrapText="1"/>
    </xf>
    <xf numFmtId="0" fontId="21" fillId="2" borderId="0" xfId="14" applyFont="1" applyFill="1" applyAlignment="1">
      <alignment vertical="center" wrapText="1"/>
    </xf>
    <xf numFmtId="0" fontId="21" fillId="2" borderId="0" xfId="14" applyFont="1" applyFill="1" applyAlignment="1">
      <alignment vertical="center"/>
    </xf>
    <xf numFmtId="49" fontId="21" fillId="2" borderId="0" xfId="14" applyNumberFormat="1" applyFont="1" applyFill="1" applyAlignment="1">
      <alignment vertical="center"/>
    </xf>
    <xf numFmtId="0" fontId="38" fillId="0" borderId="0" xfId="14" applyFont="1" applyFill="1" applyBorder="1"/>
    <xf numFmtId="0" fontId="38" fillId="3" borderId="0" xfId="14" applyFont="1" applyFill="1"/>
    <xf numFmtId="0" fontId="40" fillId="0" borderId="0" xfId="14" applyFont="1" applyFill="1" applyBorder="1"/>
    <xf numFmtId="0" fontId="38" fillId="0" borderId="0" xfId="14" applyFont="1" applyFill="1"/>
    <xf numFmtId="0" fontId="24" fillId="3" borderId="0" xfId="14" applyFont="1" applyFill="1"/>
    <xf numFmtId="166" fontId="38" fillId="0" borderId="7" xfId="3" applyNumberFormat="1" applyFont="1" applyFill="1" applyBorder="1" applyAlignment="1">
      <alignment horizontal="center"/>
    </xf>
    <xf numFmtId="166" fontId="24" fillId="0" borderId="7" xfId="3" applyNumberFormat="1" applyFont="1" applyFill="1" applyBorder="1" applyAlignment="1">
      <alignment horizontal="center" vertical="center"/>
    </xf>
    <xf numFmtId="0" fontId="27" fillId="0" borderId="0" xfId="3" applyFont="1" applyFill="1" applyBorder="1" applyAlignment="1">
      <alignment horizontal="left" vertical="center"/>
    </xf>
    <xf numFmtId="166" fontId="24" fillId="0" borderId="6" xfId="3" applyNumberFormat="1" applyFont="1" applyFill="1" applyBorder="1" applyAlignment="1">
      <alignment horizontal="center" vertical="center"/>
    </xf>
    <xf numFmtId="166" fontId="27" fillId="0" borderId="1" xfId="3" applyNumberFormat="1" applyFont="1" applyFill="1" applyBorder="1" applyAlignment="1">
      <alignment horizontal="center" vertical="center" wrapText="1"/>
    </xf>
    <xf numFmtId="0" fontId="24" fillId="0" borderId="6" xfId="3" applyFont="1" applyFill="1" applyBorder="1" applyAlignment="1">
      <alignment horizontal="center" vertical="center" wrapText="1"/>
    </xf>
    <xf numFmtId="0" fontId="38" fillId="0" borderId="1" xfId="3" applyFont="1" applyFill="1" applyBorder="1" applyAlignment="1">
      <alignment vertical="top" wrapText="1"/>
    </xf>
    <xf numFmtId="0" fontId="27" fillId="0" borderId="0" xfId="3" applyFont="1" applyFill="1" applyBorder="1" applyAlignment="1">
      <alignment horizontal="center" vertical="center" wrapText="1"/>
    </xf>
    <xf numFmtId="166" fontId="27" fillId="0" borderId="0" xfId="3" applyNumberFormat="1" applyFont="1" applyFill="1" applyBorder="1" applyAlignment="1">
      <alignment horizontal="center" vertical="center" wrapText="1"/>
    </xf>
    <xf numFmtId="0" fontId="27" fillId="0" borderId="1" xfId="3" applyFont="1" applyFill="1" applyBorder="1" applyAlignment="1">
      <alignment vertical="center" wrapText="1"/>
    </xf>
    <xf numFmtId="0" fontId="27" fillId="0" borderId="0" xfId="14" applyFont="1" applyFill="1" applyBorder="1" applyAlignment="1">
      <alignment wrapText="1"/>
    </xf>
    <xf numFmtId="0" fontId="27" fillId="0" borderId="0" xfId="14" applyFont="1" applyFill="1" applyBorder="1" applyAlignment="1"/>
    <xf numFmtId="0" fontId="38" fillId="2" borderId="0" xfId="14" applyFont="1" applyFill="1" applyAlignment="1">
      <alignment horizontal="center" vertical="center" wrapText="1"/>
    </xf>
    <xf numFmtId="0" fontId="27" fillId="2" borderId="0" xfId="3" applyFont="1" applyFill="1" applyBorder="1" applyAlignment="1">
      <alignment vertical="center" wrapText="1"/>
    </xf>
    <xf numFmtId="0" fontId="21" fillId="0" borderId="0" xfId="23" applyFont="1" applyFill="1" applyAlignment="1">
      <alignment vertical="center"/>
    </xf>
    <xf numFmtId="0" fontId="21" fillId="0" borderId="0" xfId="23" applyFont="1" applyFill="1" applyAlignment="1">
      <alignment horizontal="right" vertical="center"/>
    </xf>
    <xf numFmtId="0" fontId="22" fillId="0" borderId="0" xfId="23" applyFont="1" applyFill="1" applyAlignment="1">
      <alignment horizontal="left"/>
    </xf>
    <xf numFmtId="0" fontId="23" fillId="0" borderId="0" xfId="23" applyFont="1" applyFill="1" applyAlignment="1"/>
    <xf numFmtId="49" fontId="24" fillId="0" borderId="0" xfId="23" applyNumberFormat="1" applyFont="1" applyFill="1" applyAlignment="1">
      <alignment vertical="center"/>
    </xf>
    <xf numFmtId="0" fontId="24" fillId="0" borderId="0" xfId="23" applyFont="1" applyFill="1" applyAlignment="1">
      <alignment vertical="center"/>
    </xf>
    <xf numFmtId="0" fontId="25" fillId="0" borderId="0" xfId="23" applyFont="1" applyFill="1" applyAlignment="1"/>
    <xf numFmtId="0" fontId="26" fillId="0" borderId="0" xfId="23" applyFont="1" applyFill="1" applyAlignment="1"/>
    <xf numFmtId="0" fontId="24" fillId="0" borderId="0" xfId="23" applyFont="1" applyFill="1" applyBorder="1" applyAlignment="1">
      <alignment vertical="center" wrapText="1"/>
    </xf>
    <xf numFmtId="0" fontId="24" fillId="0" borderId="0" xfId="23" applyFont="1" applyFill="1" applyBorder="1" applyAlignment="1">
      <alignment vertical="center"/>
    </xf>
    <xf numFmtId="49" fontId="21" fillId="0" borderId="0" xfId="23" applyNumberFormat="1" applyFont="1" applyFill="1" applyAlignment="1">
      <alignment vertical="center"/>
    </xf>
    <xf numFmtId="0" fontId="21" fillId="0" borderId="0" xfId="23" applyFont="1" applyFill="1" applyBorder="1" applyAlignment="1">
      <alignment vertical="center"/>
    </xf>
    <xf numFmtId="0" fontId="27" fillId="0" borderId="0" xfId="23" applyFont="1" applyFill="1" applyBorder="1" applyAlignment="1">
      <alignment vertical="center" wrapText="1"/>
    </xf>
    <xf numFmtId="49" fontId="27" fillId="0" borderId="0" xfId="23" applyNumberFormat="1" applyFont="1" applyFill="1" applyAlignment="1">
      <alignment vertical="center"/>
    </xf>
    <xf numFmtId="0" fontId="27" fillId="0" borderId="0" xfId="23" applyFont="1" applyFill="1" applyAlignment="1">
      <alignment vertical="center"/>
    </xf>
    <xf numFmtId="0" fontId="22" fillId="0" borderId="0" xfId="23" applyFont="1" applyFill="1"/>
    <xf numFmtId="49" fontId="31" fillId="0" borderId="0" xfId="23" applyNumberFormat="1" applyFont="1" applyFill="1" applyAlignment="1">
      <alignment vertical="center"/>
    </xf>
    <xf numFmtId="0" fontId="31" fillId="0" borderId="0" xfId="23" applyFont="1" applyFill="1" applyAlignment="1">
      <alignment vertical="center"/>
    </xf>
    <xf numFmtId="0" fontId="27" fillId="0" borderId="0" xfId="0" applyFont="1" applyFill="1" applyBorder="1" applyAlignment="1">
      <alignment horizontal="left" vertical="center"/>
    </xf>
    <xf numFmtId="0" fontId="24" fillId="2" borderId="0" xfId="0" applyFont="1" applyFill="1" applyAlignment="1">
      <alignment vertical="center"/>
    </xf>
    <xf numFmtId="49" fontId="24" fillId="0" borderId="8" xfId="23" applyNumberFormat="1" applyFont="1" applyFill="1" applyBorder="1" applyAlignment="1">
      <alignment vertical="center" wrapText="1"/>
    </xf>
    <xf numFmtId="0" fontId="27" fillId="0" borderId="1" xfId="23" applyFont="1" applyFill="1" applyBorder="1" applyAlignment="1">
      <alignment vertical="center" wrapText="1"/>
    </xf>
    <xf numFmtId="166" fontId="27" fillId="0" borderId="1" xfId="23" applyNumberFormat="1" applyFont="1" applyFill="1" applyBorder="1" applyAlignment="1">
      <alignment horizontal="center" vertical="center" wrapText="1"/>
    </xf>
    <xf numFmtId="3" fontId="21" fillId="0" borderId="0" xfId="23" applyNumberFormat="1" applyFont="1" applyFill="1" applyAlignment="1">
      <alignment vertical="center"/>
    </xf>
    <xf numFmtId="0" fontId="22" fillId="0" borderId="0" xfId="23" applyFont="1" applyFill="1" applyBorder="1"/>
    <xf numFmtId="49" fontId="21" fillId="0" borderId="0" xfId="23" applyNumberFormat="1" applyFont="1" applyFill="1" applyBorder="1" applyAlignment="1">
      <alignment vertical="center"/>
    </xf>
    <xf numFmtId="0" fontId="24" fillId="2" borderId="6" xfId="0" applyFont="1" applyFill="1" applyBorder="1" applyAlignment="1">
      <alignment horizontal="left" vertical="center" wrapText="1"/>
    </xf>
    <xf numFmtId="0" fontId="24" fillId="2" borderId="1" xfId="0" applyFont="1" applyFill="1" applyBorder="1" applyAlignment="1">
      <alignment horizontal="center" vertical="center" wrapText="1"/>
    </xf>
    <xf numFmtId="49" fontId="24" fillId="2" borderId="0" xfId="0" applyNumberFormat="1" applyFont="1" applyFill="1" applyAlignment="1">
      <alignment vertical="center"/>
    </xf>
    <xf numFmtId="0" fontId="21" fillId="0" borderId="0" xfId="23" applyFont="1" applyFill="1" applyBorder="1" applyAlignment="1">
      <alignment vertical="center" wrapText="1"/>
    </xf>
    <xf numFmtId="0" fontId="21" fillId="0" borderId="0" xfId="23" applyFont="1" applyFill="1" applyBorder="1" applyAlignment="1">
      <alignment horizontal="center" vertical="center" wrapText="1"/>
    </xf>
    <xf numFmtId="3" fontId="21" fillId="0" borderId="0" xfId="23" applyNumberFormat="1" applyFont="1" applyFill="1" applyBorder="1" applyAlignment="1">
      <alignment horizontal="center" vertical="center" wrapText="1"/>
    </xf>
    <xf numFmtId="49" fontId="21" fillId="0" borderId="1" xfId="23" applyNumberFormat="1" applyFont="1" applyFill="1" applyBorder="1" applyAlignment="1">
      <alignment vertical="center" wrapText="1"/>
    </xf>
    <xf numFmtId="166" fontId="21" fillId="0" borderId="0" xfId="23" applyNumberFormat="1" applyFont="1" applyFill="1" applyBorder="1" applyAlignment="1">
      <alignment vertical="center"/>
    </xf>
    <xf numFmtId="0" fontId="24" fillId="0" borderId="1" xfId="3" applyFont="1" applyFill="1" applyBorder="1" applyAlignment="1">
      <alignment wrapText="1"/>
    </xf>
    <xf numFmtId="0" fontId="21" fillId="0" borderId="1" xfId="3" applyFont="1" applyFill="1" applyBorder="1" applyAlignment="1">
      <alignment vertical="center"/>
    </xf>
    <xf numFmtId="3" fontId="24" fillId="0" borderId="1" xfId="3" applyNumberFormat="1" applyFont="1" applyFill="1" applyBorder="1" applyAlignment="1">
      <alignment horizontal="center" vertical="center" wrapText="1"/>
    </xf>
    <xf numFmtId="0" fontId="21" fillId="0" borderId="0" xfId="23" applyFont="1" applyFill="1" applyAlignment="1">
      <alignment vertical="center" wrapText="1"/>
    </xf>
    <xf numFmtId="166" fontId="21" fillId="0" borderId="0" xfId="23" applyNumberFormat="1" applyFont="1" applyFill="1" applyAlignment="1">
      <alignment vertical="center"/>
    </xf>
    <xf numFmtId="0" fontId="21" fillId="0" borderId="1" xfId="23" applyFont="1" applyFill="1" applyBorder="1" applyAlignment="1">
      <alignment vertical="center"/>
    </xf>
    <xf numFmtId="0" fontId="24" fillId="2" borderId="1" xfId="0" applyFont="1" applyFill="1" applyBorder="1" applyAlignment="1">
      <alignment vertical="center"/>
    </xf>
    <xf numFmtId="0" fontId="27" fillId="0" borderId="0" xfId="14" applyFont="1" applyFill="1" applyBorder="1" applyAlignment="1">
      <alignment horizontal="center"/>
    </xf>
    <xf numFmtId="0" fontId="24" fillId="0" borderId="1" xfId="0" applyFont="1" applyFill="1" applyBorder="1" applyAlignment="1">
      <alignment horizontal="left" vertical="center" wrapText="1"/>
    </xf>
    <xf numFmtId="0" fontId="27" fillId="0" borderId="0" xfId="5" applyFont="1" applyFill="1" applyBorder="1" applyAlignment="1"/>
    <xf numFmtId="0" fontId="27" fillId="0" borderId="0" xfId="5" applyFont="1" applyFill="1" applyBorder="1" applyAlignment="1">
      <alignment wrapText="1"/>
    </xf>
    <xf numFmtId="0" fontId="21" fillId="0" borderId="0" xfId="25" applyFont="1" applyFill="1" applyAlignment="1">
      <alignment vertical="center"/>
    </xf>
    <xf numFmtId="0" fontId="21" fillId="0" borderId="0" xfId="25" applyFont="1" applyFill="1" applyAlignment="1">
      <alignment horizontal="right" vertical="center"/>
    </xf>
    <xf numFmtId="0" fontId="22" fillId="0" borderId="0" xfId="25" applyFont="1" applyFill="1" applyAlignment="1">
      <alignment horizontal="left"/>
    </xf>
    <xf numFmtId="0" fontId="22" fillId="0" borderId="0" xfId="0" applyFont="1" applyFill="1" applyAlignment="1">
      <alignment horizontal="left"/>
    </xf>
    <xf numFmtId="0" fontId="24" fillId="0" borderId="0" xfId="0" applyFont="1" applyAlignment="1">
      <alignment horizontal="left"/>
    </xf>
    <xf numFmtId="0" fontId="23" fillId="0" borderId="0" xfId="25" applyFont="1" applyFill="1" applyAlignment="1"/>
    <xf numFmtId="49" fontId="24" fillId="0" borderId="0" xfId="25" applyNumberFormat="1" applyFont="1" applyFill="1" applyAlignment="1">
      <alignment vertical="center"/>
    </xf>
    <xf numFmtId="0" fontId="24" fillId="0" borderId="0" xfId="25" applyFont="1" applyFill="1" applyAlignment="1">
      <alignment vertical="center"/>
    </xf>
    <xf numFmtId="0" fontId="25" fillId="0" borderId="0" xfId="25" applyFont="1" applyFill="1" applyAlignment="1"/>
    <xf numFmtId="0" fontId="26" fillId="0" borderId="0" xfId="25" applyFont="1" applyFill="1" applyAlignment="1"/>
    <xf numFmtId="0" fontId="24" fillId="0" borderId="0" xfId="25" applyFont="1" applyFill="1" applyBorder="1" applyAlignment="1">
      <alignment vertical="center" wrapText="1"/>
    </xf>
    <xf numFmtId="0" fontId="24" fillId="0" borderId="0" xfId="25" applyFont="1" applyFill="1" applyBorder="1" applyAlignment="1">
      <alignment vertical="center"/>
    </xf>
    <xf numFmtId="49" fontId="21" fillId="0" borderId="0" xfId="25" applyNumberFormat="1" applyFont="1" applyFill="1" applyAlignment="1">
      <alignment vertical="center"/>
    </xf>
    <xf numFmtId="0" fontId="21" fillId="0" borderId="0" xfId="25" applyFont="1" applyFill="1" applyBorder="1" applyAlignment="1">
      <alignment vertical="center"/>
    </xf>
    <xf numFmtId="0" fontId="27" fillId="0" borderId="0" xfId="25" applyFont="1" applyFill="1" applyBorder="1" applyAlignment="1">
      <alignment vertical="center" wrapText="1"/>
    </xf>
    <xf numFmtId="49" fontId="27" fillId="0" borderId="0" xfId="25" applyNumberFormat="1" applyFont="1" applyFill="1" applyAlignment="1">
      <alignment vertical="center"/>
    </xf>
    <xf numFmtId="0" fontId="27" fillId="0" borderId="0" xfId="25" applyFont="1" applyFill="1" applyAlignment="1">
      <alignment vertical="center"/>
    </xf>
    <xf numFmtId="0" fontId="22" fillId="0" borderId="0" xfId="25" applyFont="1" applyFill="1"/>
    <xf numFmtId="49" fontId="31" fillId="0" borderId="0" xfId="25" applyNumberFormat="1" applyFont="1" applyFill="1" applyAlignment="1">
      <alignment vertical="center"/>
    </xf>
    <xf numFmtId="0" fontId="31" fillId="0" borderId="0" xfId="25" applyFont="1" applyFill="1" applyAlignment="1">
      <alignment vertical="center"/>
    </xf>
    <xf numFmtId="0" fontId="24" fillId="0" borderId="1" xfId="25" applyFont="1" applyFill="1" applyBorder="1" applyAlignment="1">
      <alignment horizontal="center" vertical="center" wrapText="1"/>
    </xf>
    <xf numFmtId="49" fontId="24" fillId="0" borderId="8" xfId="25" applyNumberFormat="1" applyFont="1" applyFill="1" applyBorder="1" applyAlignment="1">
      <alignment vertical="center" wrapText="1"/>
    </xf>
    <xf numFmtId="167" fontId="24" fillId="0" borderId="1" xfId="0" applyNumberFormat="1" applyFont="1" applyFill="1" applyBorder="1" applyAlignment="1">
      <alignment horizontal="center" vertical="center"/>
    </xf>
    <xf numFmtId="166" fontId="24" fillId="0" borderId="1" xfId="0" applyNumberFormat="1" applyFont="1" applyFill="1" applyBorder="1" applyAlignment="1">
      <alignment horizontal="center"/>
    </xf>
    <xf numFmtId="0" fontId="27" fillId="0" borderId="1" xfId="25" applyFont="1" applyFill="1" applyBorder="1" applyAlignment="1">
      <alignment vertical="center" wrapText="1"/>
    </xf>
    <xf numFmtId="0" fontId="27" fillId="0" borderId="1" xfId="25" applyFont="1" applyFill="1" applyBorder="1" applyAlignment="1">
      <alignment horizontal="center" vertical="center" wrapText="1"/>
    </xf>
    <xf numFmtId="166" fontId="27" fillId="0" borderId="1" xfId="25" applyNumberFormat="1" applyFont="1" applyFill="1" applyBorder="1" applyAlignment="1">
      <alignment horizontal="center" vertical="center" wrapText="1"/>
    </xf>
    <xf numFmtId="3" fontId="21" fillId="0" borderId="0" xfId="25" applyNumberFormat="1" applyFont="1" applyFill="1" applyAlignment="1">
      <alignment vertical="center"/>
    </xf>
    <xf numFmtId="0" fontId="22" fillId="0" borderId="0" xfId="25" applyFont="1" applyFill="1" applyBorder="1"/>
    <xf numFmtId="49" fontId="21" fillId="0" borderId="0" xfId="25" applyNumberFormat="1" applyFont="1" applyFill="1" applyBorder="1" applyAlignment="1">
      <alignment vertical="center"/>
    </xf>
    <xf numFmtId="49" fontId="24" fillId="0" borderId="0" xfId="0" applyNumberFormat="1" applyFont="1" applyFill="1" applyAlignment="1">
      <alignment vertical="center"/>
    </xf>
    <xf numFmtId="0" fontId="24" fillId="0" borderId="0" xfId="0" applyFont="1" applyFill="1" applyAlignment="1">
      <alignment vertical="center"/>
    </xf>
    <xf numFmtId="0" fontId="21" fillId="0" borderId="0" xfId="25" applyFont="1" applyFill="1" applyBorder="1" applyAlignment="1">
      <alignment vertical="center" wrapText="1"/>
    </xf>
    <xf numFmtId="0" fontId="21" fillId="0" borderId="0" xfId="25" applyFont="1" applyFill="1" applyBorder="1" applyAlignment="1">
      <alignment horizontal="center" vertical="center" wrapText="1"/>
    </xf>
    <xf numFmtId="3" fontId="21" fillId="0" borderId="0" xfId="25" applyNumberFormat="1" applyFont="1" applyFill="1" applyBorder="1" applyAlignment="1">
      <alignment horizontal="center" vertical="center" wrapText="1"/>
    </xf>
    <xf numFmtId="49" fontId="21" fillId="0" borderId="1" xfId="25" applyNumberFormat="1" applyFont="1" applyFill="1" applyBorder="1" applyAlignment="1">
      <alignment vertical="center" wrapText="1"/>
    </xf>
    <xf numFmtId="166" fontId="21" fillId="0" borderId="0" xfId="25" applyNumberFormat="1" applyFont="1" applyFill="1" applyBorder="1" applyAlignment="1">
      <alignment vertical="center"/>
    </xf>
    <xf numFmtId="0" fontId="22" fillId="0" borderId="0" xfId="27" applyFont="1" applyFill="1"/>
    <xf numFmtId="0" fontId="24" fillId="0" borderId="1" xfId="0" applyFont="1" applyFill="1" applyBorder="1" applyAlignment="1">
      <alignment wrapText="1"/>
    </xf>
    <xf numFmtId="0" fontId="35" fillId="0" borderId="1" xfId="0" applyFont="1" applyFill="1" applyBorder="1" applyAlignment="1">
      <alignment horizontal="center" vertical="center" wrapText="1"/>
    </xf>
    <xf numFmtId="0" fontId="46" fillId="0" borderId="0" xfId="0" applyFont="1" applyFill="1" applyAlignment="1">
      <alignment vertical="center"/>
    </xf>
    <xf numFmtId="49" fontId="24" fillId="0" borderId="1" xfId="25" applyNumberFormat="1" applyFont="1" applyFill="1" applyBorder="1" applyAlignment="1">
      <alignment vertical="center" wrapText="1"/>
    </xf>
    <xf numFmtId="0" fontId="21" fillId="0" borderId="0" xfId="25" applyFont="1" applyFill="1" applyAlignment="1">
      <alignment vertical="center" wrapText="1"/>
    </xf>
    <xf numFmtId="166" fontId="21" fillId="0" borderId="0" xfId="25" applyNumberFormat="1" applyFont="1" applyFill="1" applyAlignment="1">
      <alignment vertical="center"/>
    </xf>
    <xf numFmtId="0" fontId="38" fillId="0" borderId="1" xfId="3" applyFont="1" applyFill="1" applyBorder="1" applyAlignment="1">
      <alignment horizontal="center"/>
    </xf>
    <xf numFmtId="0" fontId="22" fillId="0" borderId="0" xfId="3" applyFont="1" applyAlignment="1">
      <alignment horizontal="left" vertical="center"/>
    </xf>
    <xf numFmtId="0" fontId="24" fillId="0" borderId="1" xfId="3" applyFont="1" applyFill="1" applyBorder="1" applyAlignment="1">
      <alignment horizontal="center" vertical="center"/>
    </xf>
    <xf numFmtId="0" fontId="24" fillId="0" borderId="1" xfId="3" applyFont="1" applyFill="1" applyBorder="1" applyAlignment="1">
      <alignment horizontal="center" wrapText="1"/>
    </xf>
    <xf numFmtId="166" fontId="42" fillId="0" borderId="1" xfId="3" applyNumberFormat="1" applyFont="1" applyFill="1" applyBorder="1" applyAlignment="1">
      <alignment horizontal="center"/>
    </xf>
    <xf numFmtId="167" fontId="24" fillId="0" borderId="1" xfId="0" applyNumberFormat="1" applyFont="1" applyBorder="1" applyAlignment="1">
      <alignment horizontal="center" vertical="center" wrapText="1"/>
    </xf>
    <xf numFmtId="0" fontId="22" fillId="0" borderId="6" xfId="3" applyFont="1" applyFill="1" applyBorder="1" applyAlignment="1">
      <alignment vertical="center" wrapText="1"/>
    </xf>
    <xf numFmtId="0" fontId="22" fillId="0" borderId="6" xfId="3" applyFont="1" applyFill="1" applyBorder="1" applyAlignment="1">
      <alignment horizontal="center" vertical="center" wrapText="1"/>
    </xf>
    <xf numFmtId="0" fontId="38" fillId="0" borderId="1" xfId="3" applyFont="1" applyFill="1" applyBorder="1"/>
    <xf numFmtId="0" fontId="24" fillId="0" borderId="1" xfId="3" applyFont="1" applyFill="1" applyBorder="1" applyAlignment="1">
      <alignment vertical="center"/>
    </xf>
    <xf numFmtId="0" fontId="22" fillId="0" borderId="1" xfId="3" applyFont="1" applyFill="1" applyBorder="1" applyAlignment="1">
      <alignment horizontal="center" vertical="center" wrapText="1"/>
    </xf>
    <xf numFmtId="0" fontId="24" fillId="0" borderId="6" xfId="3" applyFont="1" applyFill="1" applyBorder="1" applyAlignment="1">
      <alignment horizontal="center" vertical="center" wrapText="1"/>
    </xf>
    <xf numFmtId="0" fontId="21" fillId="0" borderId="0" xfId="30" applyFont="1" applyFill="1" applyAlignment="1">
      <alignment vertical="center"/>
    </xf>
    <xf numFmtId="0" fontId="21" fillId="0" borderId="0" xfId="34" applyFont="1" applyFill="1" applyAlignment="1">
      <alignment vertical="center"/>
    </xf>
    <xf numFmtId="0" fontId="21" fillId="0" borderId="0" xfId="34" applyFont="1" applyFill="1" applyAlignment="1">
      <alignment horizontal="right" vertical="center"/>
    </xf>
    <xf numFmtId="0" fontId="22" fillId="0" borderId="0" xfId="34" applyFont="1" applyFill="1" applyAlignment="1">
      <alignment horizontal="left"/>
    </xf>
    <xf numFmtId="0" fontId="23" fillId="0" borderId="0" xfId="34" applyFont="1" applyFill="1" applyAlignment="1"/>
    <xf numFmtId="49" fontId="24" fillId="0" borderId="0" xfId="34" applyNumberFormat="1" applyFont="1" applyFill="1" applyAlignment="1">
      <alignment vertical="center"/>
    </xf>
    <xf numFmtId="0" fontId="24" fillId="0" borderId="0" xfId="34" applyFont="1" applyFill="1" applyAlignment="1">
      <alignment vertical="center"/>
    </xf>
    <xf numFmtId="0" fontId="25" fillId="0" borderId="0" xfId="34" applyFont="1" applyFill="1" applyAlignment="1"/>
    <xf numFmtId="0" fontId="26" fillId="0" borderId="0" xfId="34" applyFont="1" applyFill="1" applyAlignment="1"/>
    <xf numFmtId="0" fontId="24" fillId="0" borderId="0" xfId="34" applyFont="1" applyFill="1" applyBorder="1" applyAlignment="1">
      <alignment vertical="center" wrapText="1"/>
    </xf>
    <xf numFmtId="0" fontId="24" fillId="0" borderId="0" xfId="34" applyFont="1" applyFill="1" applyBorder="1" applyAlignment="1">
      <alignment vertical="center"/>
    </xf>
    <xf numFmtId="49" fontId="21" fillId="0" borderId="0" xfId="34" applyNumberFormat="1" applyFont="1" applyFill="1" applyAlignment="1">
      <alignment vertical="center"/>
    </xf>
    <xf numFmtId="0" fontId="21" fillId="0" borderId="0" xfId="34" applyFont="1" applyFill="1" applyBorder="1" applyAlignment="1">
      <alignment vertical="center"/>
    </xf>
    <xf numFmtId="0" fontId="27" fillId="0" borderId="0" xfId="34" applyFont="1" applyFill="1" applyBorder="1" applyAlignment="1">
      <alignment vertical="center" wrapText="1"/>
    </xf>
    <xf numFmtId="49" fontId="27" fillId="0" borderId="0" xfId="34" applyNumberFormat="1" applyFont="1" applyFill="1" applyAlignment="1">
      <alignment vertical="center"/>
    </xf>
    <xf numFmtId="0" fontId="27" fillId="0" borderId="0" xfId="34" applyFont="1" applyFill="1" applyAlignment="1">
      <alignment vertical="center"/>
    </xf>
    <xf numFmtId="0" fontId="22" fillId="0" borderId="0" xfId="34" applyFont="1" applyFill="1"/>
    <xf numFmtId="49" fontId="31" fillId="0" borderId="0" xfId="34" applyNumberFormat="1" applyFont="1" applyFill="1" applyAlignment="1">
      <alignment vertical="center"/>
    </xf>
    <xf numFmtId="0" fontId="31" fillId="0" borderId="0" xfId="34" applyFont="1" applyFill="1" applyAlignment="1">
      <alignment vertical="center"/>
    </xf>
    <xf numFmtId="0" fontId="32" fillId="0" borderId="0" xfId="34" applyFont="1" applyFill="1" applyBorder="1" applyAlignment="1">
      <alignment vertical="center" wrapText="1"/>
    </xf>
    <xf numFmtId="0" fontId="24" fillId="0" borderId="1" xfId="34" applyFont="1" applyFill="1" applyBorder="1" applyAlignment="1">
      <alignment horizontal="center" vertical="center" wrapText="1"/>
    </xf>
    <xf numFmtId="0" fontId="24" fillId="0" borderId="2" xfId="34" applyFont="1" applyFill="1" applyBorder="1" applyAlignment="1">
      <alignment horizontal="center" vertical="center" wrapText="1"/>
    </xf>
    <xf numFmtId="49" fontId="24" fillId="0" borderId="8" xfId="34" applyNumberFormat="1" applyFont="1" applyFill="1" applyBorder="1" applyAlignment="1">
      <alignment vertical="center" wrapText="1"/>
    </xf>
    <xf numFmtId="0" fontId="21" fillId="0" borderId="1" xfId="34" applyFont="1" applyFill="1" applyBorder="1" applyAlignment="1">
      <alignment vertical="center"/>
    </xf>
    <xf numFmtId="0" fontId="27" fillId="0" borderId="1" xfId="34" applyFont="1" applyFill="1" applyBorder="1" applyAlignment="1">
      <alignment vertical="center" wrapText="1"/>
    </xf>
    <xf numFmtId="0" fontId="27" fillId="0" borderId="1" xfId="34" applyFont="1" applyFill="1" applyBorder="1" applyAlignment="1">
      <alignment horizontal="center" vertical="center" wrapText="1"/>
    </xf>
    <xf numFmtId="166" fontId="27" fillId="0" borderId="1" xfId="34" applyNumberFormat="1" applyFont="1" applyFill="1" applyBorder="1" applyAlignment="1">
      <alignment horizontal="center" vertical="center" wrapText="1"/>
    </xf>
    <xf numFmtId="3" fontId="21" fillId="0" borderId="0" xfId="34" applyNumberFormat="1" applyFont="1" applyFill="1" applyAlignment="1">
      <alignment vertical="center"/>
    </xf>
    <xf numFmtId="0" fontId="22" fillId="0" borderId="0" xfId="34" applyFont="1" applyFill="1" applyBorder="1"/>
    <xf numFmtId="0" fontId="32" fillId="0" borderId="1" xfId="34" applyFont="1" applyFill="1" applyBorder="1" applyAlignment="1">
      <alignment horizontal="center" vertical="center" wrapText="1"/>
    </xf>
    <xf numFmtId="49" fontId="21" fillId="0" borderId="0" xfId="34" applyNumberFormat="1" applyFont="1" applyFill="1" applyBorder="1" applyAlignment="1">
      <alignment vertical="center"/>
    </xf>
    <xf numFmtId="0" fontId="21" fillId="0" borderId="1" xfId="34" applyFont="1" applyFill="1" applyBorder="1" applyAlignment="1">
      <alignment vertical="center" wrapText="1"/>
    </xf>
    <xf numFmtId="0" fontId="21" fillId="0" borderId="1" xfId="34" applyFont="1" applyFill="1" applyBorder="1" applyAlignment="1">
      <alignment horizontal="center" vertical="center" wrapText="1"/>
    </xf>
    <xf numFmtId="3" fontId="24" fillId="0" borderId="1" xfId="34" applyNumberFormat="1" applyFont="1" applyFill="1" applyBorder="1" applyAlignment="1">
      <alignment horizontal="center" vertical="center" wrapText="1"/>
    </xf>
    <xf numFmtId="4" fontId="24" fillId="0" borderId="1" xfId="34" applyNumberFormat="1" applyFont="1" applyFill="1" applyBorder="1" applyAlignment="1">
      <alignment horizontal="center" vertical="center" wrapText="1"/>
    </xf>
    <xf numFmtId="0" fontId="21" fillId="0" borderId="0" xfId="34" applyFont="1" applyFill="1" applyBorder="1" applyAlignment="1">
      <alignment vertical="center" wrapText="1"/>
    </xf>
    <xf numFmtId="0" fontId="21" fillId="0" borderId="0" xfId="34" applyFont="1" applyFill="1" applyBorder="1" applyAlignment="1">
      <alignment horizontal="center" vertical="center" wrapText="1"/>
    </xf>
    <xf numFmtId="3" fontId="21" fillId="0" borderId="0" xfId="34" applyNumberFormat="1" applyFont="1" applyFill="1" applyBorder="1" applyAlignment="1">
      <alignment horizontal="center" vertical="center" wrapText="1"/>
    </xf>
    <xf numFmtId="49" fontId="21" fillId="0" borderId="1" xfId="34" applyNumberFormat="1" applyFont="1" applyFill="1" applyBorder="1" applyAlignment="1">
      <alignment vertical="center" wrapText="1"/>
    </xf>
    <xf numFmtId="166" fontId="21" fillId="0" borderId="0" xfId="34" applyNumberFormat="1" applyFont="1" applyFill="1" applyBorder="1" applyAlignment="1">
      <alignment vertical="center"/>
    </xf>
    <xf numFmtId="0" fontId="21" fillId="0" borderId="0" xfId="34" applyFont="1" applyFill="1" applyAlignment="1">
      <alignment vertical="center" wrapText="1"/>
    </xf>
    <xf numFmtId="166" fontId="24" fillId="0" borderId="1" xfId="0" applyNumberFormat="1" applyFont="1" applyFill="1" applyBorder="1" applyAlignment="1">
      <alignment horizontal="center" vertical="center"/>
    </xf>
    <xf numFmtId="0" fontId="24" fillId="0" borderId="1" xfId="0" applyFont="1" applyFill="1" applyBorder="1" applyAlignment="1">
      <alignment horizontal="center" vertical="center"/>
    </xf>
    <xf numFmtId="0" fontId="27" fillId="0" borderId="0" xfId="37" applyFont="1" applyFill="1" applyBorder="1" applyAlignment="1"/>
    <xf numFmtId="0" fontId="38" fillId="3" borderId="0" xfId="37" applyFont="1" applyFill="1"/>
    <xf numFmtId="0" fontId="38" fillId="0" borderId="0" xfId="37" applyFont="1" applyFill="1"/>
    <xf numFmtId="49" fontId="21" fillId="0" borderId="0" xfId="38" applyNumberFormat="1" applyFont="1" applyFill="1" applyAlignment="1">
      <alignment vertical="center"/>
    </xf>
    <xf numFmtId="0" fontId="21" fillId="0" borderId="0" xfId="38" applyFont="1" applyFill="1" applyAlignment="1">
      <alignment vertical="center"/>
    </xf>
    <xf numFmtId="0" fontId="22" fillId="0" borderId="0" xfId="3" applyFont="1" applyAlignment="1">
      <alignment vertical="center" wrapText="1"/>
    </xf>
    <xf numFmtId="0" fontId="21" fillId="2" borderId="0" xfId="3" applyFont="1" applyFill="1" applyAlignment="1">
      <alignment horizontal="center" vertical="top" wrapText="1"/>
    </xf>
    <xf numFmtId="0" fontId="24" fillId="0" borderId="6" xfId="3" applyFont="1" applyFill="1" applyBorder="1" applyAlignment="1">
      <alignment horizontal="center" vertical="center" wrapText="1"/>
    </xf>
    <xf numFmtId="0" fontId="22" fillId="0" borderId="0" xfId="23" applyFont="1" applyFill="1" applyAlignment="1">
      <alignment horizontal="center"/>
    </xf>
    <xf numFmtId="0" fontId="24" fillId="0" borderId="1" xfId="1" applyFont="1" applyFill="1" applyBorder="1" applyAlignment="1">
      <alignment horizontal="center" vertical="center" wrapText="1"/>
    </xf>
    <xf numFmtId="167" fontId="35" fillId="0" borderId="1" xfId="3" applyNumberFormat="1" applyFont="1" applyFill="1" applyBorder="1" applyAlignment="1">
      <alignment horizontal="center" vertical="center" wrapText="1"/>
    </xf>
    <xf numFmtId="0" fontId="24" fillId="0" borderId="1" xfId="1" applyFont="1" applyFill="1" applyBorder="1" applyAlignment="1">
      <alignment vertical="center" wrapText="1"/>
    </xf>
    <xf numFmtId="0" fontId="24" fillId="0" borderId="1" xfId="18" applyFont="1" applyFill="1" applyBorder="1" applyAlignment="1">
      <alignment horizontal="center" vertical="center" wrapText="1"/>
    </xf>
    <xf numFmtId="0" fontId="24" fillId="0" borderId="1" xfId="16" applyFont="1" applyFill="1" applyBorder="1" applyAlignment="1">
      <alignment vertical="center" wrapText="1"/>
    </xf>
    <xf numFmtId="0" fontId="24" fillId="0" borderId="1" xfId="16" applyFont="1" applyFill="1" applyBorder="1" applyAlignment="1">
      <alignment horizontal="center" vertical="center" wrapText="1"/>
    </xf>
    <xf numFmtId="49" fontId="24" fillId="0" borderId="1" xfId="1" applyNumberFormat="1" applyFont="1" applyFill="1" applyBorder="1" applyAlignment="1">
      <alignment vertical="center" wrapText="1"/>
    </xf>
    <xf numFmtId="0" fontId="24" fillId="0" borderId="1" xfId="3" applyFont="1" applyBorder="1" applyAlignment="1">
      <alignment horizontal="center" vertical="center" wrapText="1"/>
    </xf>
    <xf numFmtId="0" fontId="21" fillId="2" borderId="0" xfId="41" applyFont="1" applyFill="1" applyAlignment="1">
      <alignment vertical="center" wrapText="1"/>
    </xf>
    <xf numFmtId="0" fontId="21" fillId="2" borderId="0" xfId="41" applyFont="1" applyFill="1" applyAlignment="1">
      <alignment vertical="center"/>
    </xf>
    <xf numFmtId="49" fontId="21" fillId="2" borderId="0" xfId="41" applyNumberFormat="1" applyFont="1" applyFill="1" applyAlignment="1">
      <alignment vertical="center"/>
    </xf>
    <xf numFmtId="0" fontId="27" fillId="0" borderId="0" xfId="41" applyFont="1" applyFill="1" applyBorder="1" applyAlignment="1">
      <alignment wrapText="1"/>
    </xf>
    <xf numFmtId="0" fontId="7" fillId="0" borderId="0" xfId="41" applyAlignment="1">
      <alignment wrapText="1"/>
    </xf>
    <xf numFmtId="0" fontId="38" fillId="0" borderId="0" xfId="41" applyFont="1" applyFill="1" applyBorder="1"/>
    <xf numFmtId="0" fontId="27" fillId="0" borderId="0" xfId="41" applyFont="1" applyFill="1" applyBorder="1" applyAlignment="1"/>
    <xf numFmtId="0" fontId="38" fillId="3" borderId="0" xfId="41" applyFont="1" applyFill="1"/>
    <xf numFmtId="0" fontId="40" fillId="0" borderId="0" xfId="41" applyFont="1" applyFill="1" applyBorder="1"/>
    <xf numFmtId="0" fontId="40" fillId="0" borderId="0" xfId="41" applyFont="1" applyFill="1"/>
    <xf numFmtId="0" fontId="22" fillId="0" borderId="0" xfId="41" applyFont="1" applyAlignment="1">
      <alignment horizontal="left"/>
    </xf>
    <xf numFmtId="0" fontId="22" fillId="0" borderId="0" xfId="41" applyFont="1" applyAlignment="1">
      <alignment horizontal="center"/>
    </xf>
    <xf numFmtId="0" fontId="24" fillId="2" borderId="0" xfId="41" applyFont="1" applyFill="1" applyAlignment="1">
      <alignment vertical="center"/>
    </xf>
    <xf numFmtId="0" fontId="23" fillId="2" borderId="0" xfId="41" applyFont="1" applyFill="1" applyAlignment="1"/>
    <xf numFmtId="49" fontId="24" fillId="2" borderId="0" xfId="41" applyNumberFormat="1" applyFont="1" applyFill="1" applyAlignment="1">
      <alignment vertical="center"/>
    </xf>
    <xf numFmtId="44" fontId="25" fillId="2" borderId="0" xfId="43" applyFont="1" applyFill="1" applyAlignment="1"/>
    <xf numFmtId="0" fontId="25" fillId="2" borderId="0" xfId="41" applyFont="1" applyFill="1" applyAlignment="1"/>
    <xf numFmtId="0" fontId="26" fillId="2" borderId="0" xfId="41" applyFont="1" applyFill="1" applyAlignment="1"/>
    <xf numFmtId="0" fontId="23" fillId="0" borderId="0" xfId="41" applyFont="1" applyFill="1" applyAlignment="1"/>
    <xf numFmtId="0" fontId="24" fillId="2" borderId="0" xfId="41" applyFont="1" applyFill="1" applyBorder="1" applyAlignment="1">
      <alignment vertical="center" wrapText="1"/>
    </xf>
    <xf numFmtId="0" fontId="24" fillId="2" borderId="0" xfId="41" applyFont="1" applyFill="1" applyBorder="1" applyAlignment="1">
      <alignment vertical="center"/>
    </xf>
    <xf numFmtId="0" fontId="24" fillId="0" borderId="0" xfId="41" applyFont="1" applyFill="1" applyAlignment="1">
      <alignment vertical="center"/>
    </xf>
    <xf numFmtId="0" fontId="24" fillId="0" borderId="0" xfId="41" applyFont="1" applyFill="1" applyBorder="1" applyAlignment="1">
      <alignment vertical="center"/>
    </xf>
    <xf numFmtId="49" fontId="24" fillId="0" borderId="0" xfId="41" applyNumberFormat="1" applyFont="1" applyFill="1" applyAlignment="1">
      <alignment vertical="center"/>
    </xf>
    <xf numFmtId="49" fontId="27" fillId="0" borderId="0" xfId="41" applyNumberFormat="1" applyFont="1" applyFill="1" applyAlignment="1">
      <alignment vertical="center"/>
    </xf>
    <xf numFmtId="0" fontId="27" fillId="0" borderId="0" xfId="41" applyFont="1" applyFill="1" applyAlignment="1">
      <alignment vertical="center"/>
    </xf>
    <xf numFmtId="0" fontId="22" fillId="0" borderId="0" xfId="41" applyFont="1"/>
    <xf numFmtId="165" fontId="24" fillId="2" borderId="0" xfId="44" applyFont="1" applyFill="1" applyBorder="1" applyAlignment="1">
      <alignment vertical="center" wrapText="1"/>
    </xf>
    <xf numFmtId="165" fontId="22" fillId="0" borderId="0" xfId="44" applyFont="1"/>
    <xf numFmtId="0" fontId="24" fillId="0" borderId="0" xfId="41" applyFont="1" applyFill="1" applyBorder="1" applyAlignment="1">
      <alignment vertical="center" wrapText="1"/>
    </xf>
    <xf numFmtId="0" fontId="22" fillId="0" borderId="1" xfId="41" applyFont="1" applyBorder="1" applyAlignment="1">
      <alignment horizontal="left" vertical="center" wrapText="1"/>
    </xf>
    <xf numFmtId="0" fontId="24" fillId="2" borderId="1" xfId="41" applyFont="1" applyFill="1" applyBorder="1" applyAlignment="1">
      <alignment horizontal="center" vertical="center" wrapText="1"/>
    </xf>
    <xf numFmtId="0" fontId="29" fillId="0" borderId="1" xfId="41" applyFont="1" applyBorder="1" applyAlignment="1">
      <alignment horizontal="left" vertical="center" wrapText="1"/>
    </xf>
    <xf numFmtId="0" fontId="27" fillId="2" borderId="1" xfId="41" applyFont="1" applyFill="1" applyBorder="1" applyAlignment="1">
      <alignment horizontal="center" vertical="center" wrapText="1"/>
    </xf>
    <xf numFmtId="0" fontId="29" fillId="0" borderId="0" xfId="41" applyFont="1" applyBorder="1"/>
    <xf numFmtId="0" fontId="29" fillId="0" borderId="0" xfId="41" applyFont="1"/>
    <xf numFmtId="0" fontId="29" fillId="0" borderId="2" xfId="41" applyFont="1" applyBorder="1" applyAlignment="1">
      <alignment horizontal="left" vertical="center" wrapText="1"/>
    </xf>
    <xf numFmtId="166" fontId="27" fillId="2" borderId="1" xfId="41" applyNumberFormat="1" applyFont="1" applyFill="1" applyBorder="1" applyAlignment="1">
      <alignment horizontal="center" vertical="center" wrapText="1"/>
    </xf>
    <xf numFmtId="0" fontId="24" fillId="0" borderId="1" xfId="41" applyFont="1" applyFill="1" applyBorder="1" applyAlignment="1">
      <alignment vertical="center" wrapText="1"/>
    </xf>
    <xf numFmtId="0" fontId="24" fillId="0" borderId="1" xfId="41" applyFont="1" applyFill="1" applyBorder="1" applyAlignment="1">
      <alignment horizontal="center" vertical="center" wrapText="1"/>
    </xf>
    <xf numFmtId="3" fontId="26" fillId="0" borderId="1" xfId="41" applyNumberFormat="1" applyFont="1" applyFill="1" applyBorder="1" applyAlignment="1">
      <alignment horizontal="center" vertical="center" wrapText="1"/>
    </xf>
    <xf numFmtId="165" fontId="22" fillId="0" borderId="0" xfId="44" applyFont="1" applyFill="1"/>
    <xf numFmtId="0" fontId="27" fillId="2" borderId="1" xfId="41" applyFont="1" applyFill="1" applyBorder="1" applyAlignment="1">
      <alignment vertical="center" wrapText="1"/>
    </xf>
    <xf numFmtId="0" fontId="27" fillId="2" borderId="0" xfId="41" applyFont="1" applyFill="1" applyBorder="1" applyAlignment="1">
      <alignment horizontal="left" vertical="center" wrapText="1"/>
    </xf>
    <xf numFmtId="0" fontId="27" fillId="2" borderId="0" xfId="41" applyFont="1" applyFill="1" applyBorder="1" applyAlignment="1">
      <alignment horizontal="center" vertical="center" wrapText="1"/>
    </xf>
    <xf numFmtId="166" fontId="27" fillId="2" borderId="0" xfId="41" applyNumberFormat="1" applyFont="1" applyFill="1" applyBorder="1" applyAlignment="1">
      <alignment horizontal="center" vertical="center" wrapText="1"/>
    </xf>
    <xf numFmtId="0" fontId="31" fillId="2" borderId="0" xfId="41" applyFont="1" applyFill="1" applyAlignment="1">
      <alignment vertical="center"/>
    </xf>
    <xf numFmtId="0" fontId="27" fillId="2" borderId="0" xfId="41" applyFont="1" applyFill="1" applyAlignment="1">
      <alignment vertical="center"/>
    </xf>
    <xf numFmtId="166" fontId="24" fillId="2" borderId="0" xfId="41" applyNumberFormat="1" applyFont="1" applyFill="1" applyBorder="1" applyAlignment="1">
      <alignment vertical="center"/>
    </xf>
    <xf numFmtId="0" fontId="22" fillId="0" borderId="1" xfId="3" applyFont="1" applyBorder="1" applyAlignment="1">
      <alignment horizontal="center" vertical="center" wrapText="1"/>
    </xf>
    <xf numFmtId="0" fontId="22" fillId="0" borderId="1" xfId="3" applyFont="1" applyFill="1" applyBorder="1" applyAlignment="1">
      <alignment horizontal="center" vertical="center" wrapText="1"/>
    </xf>
    <xf numFmtId="0" fontId="27" fillId="0" borderId="1" xfId="23" applyFont="1" applyFill="1" applyBorder="1" applyAlignment="1">
      <alignment horizontal="center" vertical="center" wrapText="1"/>
    </xf>
    <xf numFmtId="0" fontId="21" fillId="0" borderId="6" xfId="23" applyFont="1" applyFill="1" applyBorder="1" applyAlignment="1">
      <alignment horizontal="center" vertical="center" wrapText="1"/>
    </xf>
    <xf numFmtId="0" fontId="24" fillId="0" borderId="1" xfId="23" applyFont="1" applyFill="1" applyBorder="1" applyAlignment="1">
      <alignment horizontal="center" vertical="center" wrapText="1"/>
    </xf>
    <xf numFmtId="0" fontId="22" fillId="0" borderId="6" xfId="3" applyFont="1" applyBorder="1" applyAlignment="1">
      <alignment horizontal="center" vertical="center" wrapText="1"/>
    </xf>
    <xf numFmtId="0" fontId="40" fillId="0" borderId="0" xfId="3" applyFont="1" applyFill="1" applyAlignment="1">
      <alignment vertical="center"/>
    </xf>
    <xf numFmtId="0" fontId="36" fillId="0" borderId="0" xfId="3" applyAlignment="1"/>
    <xf numFmtId="0" fontId="24" fillId="2" borderId="0" xfId="3" applyFont="1" applyFill="1" applyAlignment="1">
      <alignment vertical="top"/>
    </xf>
    <xf numFmtId="0" fontId="24" fillId="0" borderId="0" xfId="3" applyFont="1" applyFill="1" applyBorder="1" applyAlignment="1">
      <alignment vertical="top" wrapText="1"/>
    </xf>
    <xf numFmtId="0" fontId="40" fillId="0" borderId="0" xfId="3" applyFont="1" applyFill="1" applyAlignment="1">
      <alignment vertical="top"/>
    </xf>
    <xf numFmtId="0" fontId="22" fillId="0" borderId="1" xfId="3" applyFont="1" applyBorder="1" applyAlignment="1">
      <alignment horizontal="center" vertical="center" wrapText="1"/>
    </xf>
    <xf numFmtId="0" fontId="32" fillId="0" borderId="1" xfId="0" applyFont="1" applyFill="1" applyBorder="1" applyAlignment="1">
      <alignment horizontal="center" vertical="center"/>
    </xf>
    <xf numFmtId="0" fontId="27" fillId="0" borderId="10" xfId="3" applyFont="1" applyFill="1" applyBorder="1" applyAlignment="1">
      <alignment horizontal="left" vertical="center" wrapText="1"/>
    </xf>
    <xf numFmtId="0" fontId="24" fillId="0" borderId="6" xfId="3" applyFont="1" applyFill="1" applyBorder="1" applyAlignment="1">
      <alignment horizontal="center" vertical="center" wrapText="1"/>
    </xf>
    <xf numFmtId="0" fontId="24" fillId="0" borderId="8" xfId="3" applyFont="1" applyFill="1" applyBorder="1" applyAlignment="1">
      <alignment horizontal="left" vertical="center" wrapText="1"/>
    </xf>
    <xf numFmtId="0" fontId="38" fillId="3" borderId="0" xfId="3" applyFont="1" applyFill="1" applyAlignment="1">
      <alignment vertical="center"/>
    </xf>
    <xf numFmtId="49" fontId="27" fillId="0" borderId="0" xfId="1" applyNumberFormat="1" applyFont="1" applyFill="1" applyAlignment="1">
      <alignment vertical="center"/>
    </xf>
    <xf numFmtId="0" fontId="27" fillId="0" borderId="0" xfId="1" applyFont="1" applyFill="1" applyAlignment="1">
      <alignment vertical="center"/>
    </xf>
    <xf numFmtId="0" fontId="24" fillId="0" borderId="0" xfId="3" applyFont="1" applyFill="1" applyAlignment="1"/>
    <xf numFmtId="0" fontId="27" fillId="0" borderId="0" xfId="41" applyFont="1" applyFill="1" applyBorder="1" applyAlignment="1">
      <alignment vertical="center" wrapText="1"/>
    </xf>
    <xf numFmtId="0" fontId="22" fillId="0" borderId="1" xfId="3" applyFont="1" applyBorder="1" applyAlignment="1">
      <alignment horizontal="center" vertical="center" wrapText="1"/>
    </xf>
    <xf numFmtId="0" fontId="24" fillId="0" borderId="1" xfId="30" applyFont="1" applyFill="1" applyBorder="1" applyAlignment="1">
      <alignment horizontal="center" vertical="center" wrapText="1"/>
    </xf>
    <xf numFmtId="0" fontId="24" fillId="0" borderId="2" xfId="30" applyFont="1" applyFill="1" applyBorder="1" applyAlignment="1">
      <alignment horizontal="center" vertical="center" wrapText="1"/>
    </xf>
    <xf numFmtId="0" fontId="24" fillId="0" borderId="6" xfId="3" applyFont="1" applyFill="1" applyBorder="1" applyAlignment="1">
      <alignment horizontal="center" vertical="center" wrapText="1"/>
    </xf>
    <xf numFmtId="0" fontId="24" fillId="0" borderId="2" xfId="25" applyFont="1" applyFill="1" applyBorder="1" applyAlignment="1">
      <alignment horizontal="center" vertical="center" wrapText="1"/>
    </xf>
    <xf numFmtId="0" fontId="24" fillId="0" borderId="2" xfId="23" applyFont="1" applyFill="1" applyBorder="1" applyAlignment="1">
      <alignment horizontal="center" vertical="center" wrapText="1"/>
    </xf>
    <xf numFmtId="0" fontId="21" fillId="0" borderId="1" xfId="3" applyFont="1" applyFill="1" applyBorder="1" applyAlignment="1">
      <alignment horizontal="center" vertical="center" wrapText="1"/>
    </xf>
    <xf numFmtId="166" fontId="21" fillId="0" borderId="1" xfId="3" applyNumberFormat="1" applyFont="1" applyFill="1" applyBorder="1" applyAlignment="1">
      <alignment horizontal="center" vertical="center"/>
    </xf>
    <xf numFmtId="2" fontId="39" fillId="0" borderId="1" xfId="3" applyNumberFormat="1" applyFont="1" applyFill="1" applyBorder="1" applyAlignment="1">
      <alignment horizontal="center" vertical="center" wrapText="1"/>
    </xf>
    <xf numFmtId="0" fontId="38" fillId="2" borderId="0" xfId="14" applyFont="1" applyFill="1" applyAlignment="1">
      <alignment vertical="center" wrapText="1"/>
    </xf>
    <xf numFmtId="3" fontId="24" fillId="0" borderId="1" xfId="0" applyNumberFormat="1" applyFont="1" applyFill="1" applyBorder="1" applyAlignment="1">
      <alignment horizontal="center" vertical="center" wrapText="1"/>
    </xf>
    <xf numFmtId="0" fontId="22" fillId="0" borderId="1" xfId="3" applyFont="1" applyBorder="1" applyAlignment="1">
      <alignment horizontal="left" vertical="center" wrapText="1"/>
    </xf>
    <xf numFmtId="0" fontId="22" fillId="0" borderId="1" xfId="3" applyFont="1" applyBorder="1" applyAlignment="1">
      <alignment horizontal="center" vertical="center" wrapText="1"/>
    </xf>
    <xf numFmtId="0" fontId="24" fillId="0" borderId="1" xfId="34" applyFont="1" applyFill="1" applyBorder="1" applyAlignment="1">
      <alignment horizontal="center" vertical="center" wrapText="1"/>
    </xf>
    <xf numFmtId="0" fontId="24" fillId="0" borderId="1" xfId="30" applyFont="1" applyFill="1" applyBorder="1" applyAlignment="1">
      <alignment horizontal="center" vertical="center" wrapText="1"/>
    </xf>
    <xf numFmtId="0" fontId="24" fillId="0" borderId="6" xfId="3" applyFont="1" applyFill="1" applyBorder="1" applyAlignment="1">
      <alignment horizontal="center" vertical="center" wrapText="1"/>
    </xf>
    <xf numFmtId="0" fontId="22" fillId="0" borderId="1" xfId="3" applyFont="1" applyBorder="1" applyAlignment="1">
      <alignment horizontal="center" vertical="center" wrapText="1"/>
    </xf>
    <xf numFmtId="0" fontId="27" fillId="0" borderId="0" xfId="3" applyFont="1" applyFill="1" applyBorder="1" applyAlignment="1">
      <alignment horizontal="left" vertical="center" wrapText="1"/>
    </xf>
    <xf numFmtId="0" fontId="27" fillId="0" borderId="8" xfId="3" applyFont="1" applyFill="1" applyBorder="1" applyAlignment="1">
      <alignment vertical="center" wrapText="1"/>
    </xf>
    <xf numFmtId="0" fontId="24" fillId="0" borderId="6" xfId="3" applyFont="1" applyFill="1" applyBorder="1" applyAlignment="1">
      <alignment horizontal="center" vertical="center" wrapText="1"/>
    </xf>
    <xf numFmtId="167" fontId="24" fillId="2" borderId="1" xfId="3" applyNumberFormat="1" applyFont="1" applyFill="1" applyBorder="1" applyAlignment="1">
      <alignment horizontal="center" vertical="center"/>
    </xf>
    <xf numFmtId="166" fontId="24" fillId="0" borderId="1" xfId="8" applyNumberFormat="1" applyFont="1" applyFill="1" applyBorder="1" applyAlignment="1">
      <alignment horizontal="center" vertical="center" wrapText="1"/>
    </xf>
    <xf numFmtId="166" fontId="21" fillId="0" borderId="1" xfId="25" applyNumberFormat="1" applyFont="1" applyFill="1" applyBorder="1" applyAlignment="1">
      <alignment horizontal="center" vertical="center"/>
    </xf>
    <xf numFmtId="166" fontId="31" fillId="0" borderId="1" xfId="25" applyNumberFormat="1" applyFont="1" applyFill="1" applyBorder="1" applyAlignment="1">
      <alignment horizontal="center" vertical="center"/>
    </xf>
    <xf numFmtId="167" fontId="24" fillId="0" borderId="1" xfId="3" applyNumberFormat="1" applyFont="1" applyFill="1" applyBorder="1" applyAlignment="1">
      <alignment horizontal="center" vertical="center" wrapText="1"/>
    </xf>
    <xf numFmtId="167" fontId="21" fillId="2" borderId="1" xfId="3" applyNumberFormat="1" applyFont="1" applyFill="1" applyBorder="1" applyAlignment="1">
      <alignment horizontal="center" vertical="center"/>
    </xf>
    <xf numFmtId="167" fontId="24" fillId="0" borderId="1" xfId="1" applyNumberFormat="1" applyFont="1" applyFill="1" applyBorder="1" applyAlignment="1">
      <alignment horizontal="center" vertical="center"/>
    </xf>
    <xf numFmtId="0" fontId="24" fillId="0" borderId="1" xfId="18" applyFont="1" applyFill="1" applyBorder="1" applyAlignment="1">
      <alignment vertical="center" wrapText="1"/>
    </xf>
    <xf numFmtId="0" fontId="39" fillId="0" borderId="1" xfId="3" applyFont="1" applyFill="1" applyBorder="1" applyAlignment="1">
      <alignment horizontal="center" vertical="center" wrapText="1"/>
    </xf>
    <xf numFmtId="167" fontId="24" fillId="0" borderId="1" xfId="0" applyNumberFormat="1" applyFont="1" applyFill="1" applyBorder="1" applyAlignment="1">
      <alignment horizontal="center" vertical="center" wrapText="1"/>
    </xf>
    <xf numFmtId="166" fontId="26" fillId="0" borderId="1" xfId="41" applyNumberFormat="1" applyFont="1" applyBorder="1" applyAlignment="1">
      <alignment horizontal="center" vertical="center" wrapText="1"/>
    </xf>
    <xf numFmtId="166" fontId="22" fillId="0" borderId="1" xfId="41" applyNumberFormat="1" applyFont="1" applyBorder="1" applyAlignment="1">
      <alignment horizontal="center" vertical="center"/>
    </xf>
    <xf numFmtId="166" fontId="29" fillId="0" borderId="1" xfId="41" applyNumberFormat="1" applyFont="1" applyBorder="1" applyAlignment="1">
      <alignment horizontal="center" vertical="center"/>
    </xf>
    <xf numFmtId="166" fontId="24" fillId="0" borderId="7" xfId="3" applyNumberFormat="1" applyFont="1" applyFill="1" applyBorder="1" applyAlignment="1">
      <alignment horizontal="center"/>
    </xf>
    <xf numFmtId="167" fontId="22" fillId="0" borderId="1" xfId="0" applyNumberFormat="1" applyFont="1" applyBorder="1" applyAlignment="1">
      <alignment horizontal="center" vertical="center"/>
    </xf>
    <xf numFmtId="167" fontId="24" fillId="0" borderId="1" xfId="25" applyNumberFormat="1" applyFont="1" applyFill="1" applyBorder="1" applyAlignment="1">
      <alignment horizontal="center" vertical="center"/>
    </xf>
    <xf numFmtId="167" fontId="21" fillId="0" borderId="1" xfId="25" applyNumberFormat="1" applyFont="1" applyFill="1" applyBorder="1" applyAlignment="1">
      <alignment horizontal="center" vertical="center"/>
    </xf>
    <xf numFmtId="0" fontId="24" fillId="2" borderId="0" xfId="3" applyFont="1" applyFill="1" applyAlignment="1">
      <alignment vertical="center" wrapText="1"/>
    </xf>
    <xf numFmtId="0" fontId="24" fillId="2" borderId="1" xfId="3" applyFont="1" applyFill="1" applyBorder="1" applyAlignment="1">
      <alignment vertical="center"/>
    </xf>
    <xf numFmtId="0" fontId="24" fillId="0" borderId="8" xfId="3" applyFont="1" applyFill="1" applyBorder="1" applyAlignment="1">
      <alignment horizontal="center" vertical="center" wrapText="1"/>
    </xf>
    <xf numFmtId="167" fontId="21" fillId="0" borderId="1" xfId="3" applyNumberFormat="1" applyFont="1" applyFill="1" applyBorder="1" applyAlignment="1">
      <alignment horizontal="center" vertical="center" wrapText="1"/>
    </xf>
    <xf numFmtId="0" fontId="24" fillId="4" borderId="1" xfId="0" applyFont="1" applyFill="1" applyBorder="1" applyAlignment="1">
      <alignment horizontal="center" vertical="center" wrapText="1"/>
    </xf>
    <xf numFmtId="2" fontId="24" fillId="4" borderId="1" xfId="0" applyNumberFormat="1" applyFont="1" applyFill="1" applyBorder="1" applyAlignment="1">
      <alignment horizontal="center" vertical="center" wrapText="1"/>
    </xf>
    <xf numFmtId="0" fontId="24" fillId="4" borderId="0" xfId="0" applyFont="1" applyFill="1"/>
    <xf numFmtId="0" fontId="24" fillId="0" borderId="6" xfId="3" applyFont="1" applyFill="1" applyBorder="1" applyAlignment="1">
      <alignment horizontal="center" vertical="center" wrapText="1"/>
    </xf>
    <xf numFmtId="0" fontId="46" fillId="0" borderId="0" xfId="0" applyFont="1" applyFill="1"/>
    <xf numFmtId="0" fontId="22" fillId="0" borderId="0" xfId="3" applyFont="1" applyBorder="1" applyAlignment="1">
      <alignment vertical="center"/>
    </xf>
    <xf numFmtId="0" fontId="24" fillId="0" borderId="1" xfId="34" applyFont="1" applyFill="1" applyBorder="1" applyAlignment="1">
      <alignment horizontal="center" vertical="center" wrapText="1"/>
    </xf>
    <xf numFmtId="0" fontId="50"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22" fillId="0" borderId="1" xfId="3" applyFont="1" applyFill="1" applyBorder="1" applyAlignment="1">
      <alignment horizontal="center" vertical="center" wrapText="1"/>
    </xf>
    <xf numFmtId="0" fontId="24" fillId="0" borderId="7" xfId="3" applyFont="1" applyFill="1" applyBorder="1" applyAlignment="1">
      <alignment horizontal="center" vertical="center" wrapText="1"/>
    </xf>
    <xf numFmtId="0" fontId="27" fillId="0" borderId="1" xfId="1" applyFont="1" applyFill="1" applyBorder="1" applyAlignment="1">
      <alignment horizontal="center" vertical="center" wrapText="1"/>
    </xf>
    <xf numFmtId="0" fontId="24" fillId="0" borderId="0" xfId="0" applyFont="1" applyFill="1" applyBorder="1" applyAlignment="1">
      <alignment wrapText="1"/>
    </xf>
    <xf numFmtId="0" fontId="24" fillId="0" borderId="0" xfId="0" applyFont="1" applyFill="1" applyBorder="1" applyAlignment="1">
      <alignment horizontal="center" vertical="center" wrapText="1"/>
    </xf>
    <xf numFmtId="49" fontId="24" fillId="0" borderId="0" xfId="1" applyNumberFormat="1" applyFont="1" applyFill="1" applyBorder="1" applyAlignment="1">
      <alignment vertical="center"/>
    </xf>
    <xf numFmtId="0" fontId="21" fillId="0" borderId="0" xfId="30" applyFont="1" applyFill="1" applyAlignment="1">
      <alignment horizontal="right" vertical="center"/>
    </xf>
    <xf numFmtId="0" fontId="22" fillId="0" borderId="1" xfId="3" applyFont="1" applyBorder="1" applyAlignment="1">
      <alignment horizontal="center" vertical="center" wrapText="1"/>
    </xf>
    <xf numFmtId="0" fontId="22" fillId="0" borderId="1" xfId="3" applyFont="1" applyFill="1" applyBorder="1" applyAlignment="1">
      <alignment horizontal="center" vertical="center" wrapText="1"/>
    </xf>
    <xf numFmtId="0" fontId="24" fillId="0" borderId="6" xfId="3" applyFont="1" applyFill="1" applyBorder="1" applyAlignment="1">
      <alignment horizontal="center" vertical="center" wrapText="1"/>
    </xf>
    <xf numFmtId="0" fontId="22" fillId="0" borderId="0" xfId="50" applyFont="1" applyAlignment="1">
      <alignment vertical="center"/>
    </xf>
    <xf numFmtId="0" fontId="22" fillId="0" borderId="0" xfId="50" applyFont="1" applyAlignment="1">
      <alignment horizontal="right" vertical="center"/>
    </xf>
    <xf numFmtId="0" fontId="22" fillId="0" borderId="1" xfId="50" applyFont="1" applyBorder="1" applyAlignment="1">
      <alignment horizontal="center" vertical="center" wrapText="1"/>
    </xf>
    <xf numFmtId="0" fontId="29" fillId="0" borderId="1" xfId="50" applyFont="1" applyBorder="1" applyAlignment="1">
      <alignment horizontal="center" vertical="center" wrapText="1"/>
    </xf>
    <xf numFmtId="0" fontId="22" fillId="0" borderId="1" xfId="50" applyFont="1" applyBorder="1" applyAlignment="1">
      <alignment horizontal="left" vertical="center" wrapText="1"/>
    </xf>
    <xf numFmtId="0" fontId="26" fillId="0" borderId="14" xfId="50" applyFont="1" applyBorder="1" applyAlignment="1">
      <alignment horizontal="center" vertical="center" wrapText="1"/>
    </xf>
    <xf numFmtId="166" fontId="22" fillId="0" borderId="1" xfId="50" applyNumberFormat="1" applyFont="1" applyBorder="1" applyAlignment="1">
      <alignment horizontal="center" vertical="center" shrinkToFit="1"/>
    </xf>
    <xf numFmtId="0" fontId="29" fillId="0" borderId="1" xfId="50" applyFont="1" applyBorder="1" applyAlignment="1">
      <alignment vertical="center" wrapText="1"/>
    </xf>
    <xf numFmtId="0" fontId="22" fillId="0" borderId="0" xfId="50" applyFont="1" applyAlignment="1">
      <alignment horizontal="center" vertical="center"/>
    </xf>
    <xf numFmtId="0" fontId="24" fillId="0" borderId="1" xfId="50" applyFont="1" applyBorder="1" applyAlignment="1">
      <alignment horizontal="left" vertical="center" wrapText="1"/>
    </xf>
    <xf numFmtId="0" fontId="26" fillId="0" borderId="1" xfId="50" applyFont="1" applyBorder="1" applyAlignment="1">
      <alignment horizontal="center" vertical="center" wrapText="1"/>
    </xf>
    <xf numFmtId="0" fontId="26" fillId="0" borderId="10" xfId="50" applyFont="1" applyBorder="1" applyAlignment="1">
      <alignment horizontal="center" vertical="center" wrapText="1"/>
    </xf>
    <xf numFmtId="0" fontId="26" fillId="0" borderId="1" xfId="50" applyFont="1" applyBorder="1" applyAlignment="1">
      <alignment vertical="center" wrapText="1"/>
    </xf>
    <xf numFmtId="0" fontId="24" fillId="0" borderId="10" xfId="50" applyFont="1" applyBorder="1" applyAlignment="1">
      <alignment horizontal="center" vertical="center" wrapText="1"/>
    </xf>
    <xf numFmtId="0" fontId="24" fillId="0" borderId="1" xfId="50" applyFont="1" applyBorder="1" applyAlignment="1">
      <alignment horizontal="center" vertical="center" wrapText="1"/>
    </xf>
    <xf numFmtId="0" fontId="23" fillId="0" borderId="1" xfId="50" applyFont="1" applyBorder="1" applyAlignment="1">
      <alignment horizontal="center" vertical="center" wrapText="1"/>
    </xf>
    <xf numFmtId="0" fontId="21" fillId="0" borderId="1" xfId="50" applyFont="1" applyBorder="1" applyAlignment="1">
      <alignment vertical="center" wrapText="1"/>
    </xf>
    <xf numFmtId="0" fontId="21" fillId="0" borderId="1" xfId="50" applyFont="1" applyBorder="1" applyAlignment="1">
      <alignment horizontal="center" vertical="center" wrapText="1"/>
    </xf>
    <xf numFmtId="0" fontId="57" fillId="0" borderId="1" xfId="50" applyFont="1" applyBorder="1" applyAlignment="1">
      <alignment horizontal="center" vertical="center" wrapText="1"/>
    </xf>
    <xf numFmtId="0" fontId="30" fillId="0" borderId="1" xfId="50" applyFont="1" applyBorder="1" applyAlignment="1">
      <alignment horizontal="left" vertical="center" wrapText="1"/>
    </xf>
    <xf numFmtId="0" fontId="49" fillId="0" borderId="1" xfId="50" applyFont="1" applyBorder="1" applyAlignment="1">
      <alignment horizontal="center" vertical="center" wrapText="1"/>
    </xf>
    <xf numFmtId="0" fontId="27" fillId="2" borderId="1" xfId="3" applyFont="1" applyFill="1" applyBorder="1" applyAlignment="1">
      <alignment horizontal="center" vertical="center"/>
    </xf>
    <xf numFmtId="0" fontId="21" fillId="2" borderId="0" xfId="61" applyFont="1" applyFill="1" applyAlignment="1">
      <alignment vertical="center" wrapText="1"/>
    </xf>
    <xf numFmtId="0" fontId="21" fillId="2" borderId="0" xfId="61" applyFont="1" applyFill="1" applyAlignment="1">
      <alignment vertical="center"/>
    </xf>
    <xf numFmtId="49" fontId="21" fillId="2" borderId="0" xfId="61" applyNumberFormat="1" applyFont="1" applyFill="1" applyAlignment="1">
      <alignment vertical="center"/>
    </xf>
    <xf numFmtId="0" fontId="38" fillId="2" borderId="0" xfId="61" applyFont="1" applyFill="1" applyAlignment="1">
      <alignment horizontal="center" vertical="center" wrapText="1"/>
    </xf>
    <xf numFmtId="0" fontId="38" fillId="2" borderId="0" xfId="61" applyFont="1" applyFill="1" applyAlignment="1">
      <alignment vertical="center" wrapText="1"/>
    </xf>
    <xf numFmtId="0" fontId="38" fillId="0" borderId="0" xfId="61" applyFont="1" applyFill="1" applyBorder="1"/>
    <xf numFmtId="0" fontId="27" fillId="0" borderId="0" xfId="61" applyFont="1" applyFill="1" applyBorder="1" applyAlignment="1"/>
    <xf numFmtId="0" fontId="38" fillId="3" borderId="0" xfId="61" applyFont="1" applyFill="1"/>
    <xf numFmtId="0" fontId="27" fillId="0" borderId="0" xfId="61" applyFont="1" applyFill="1" applyBorder="1" applyAlignment="1">
      <alignment wrapText="1"/>
    </xf>
    <xf numFmtId="0" fontId="40" fillId="0" borderId="0" xfId="61" applyFont="1" applyFill="1" applyBorder="1"/>
    <xf numFmtId="0" fontId="38" fillId="0" borderId="0" xfId="61" applyFont="1" applyFill="1"/>
    <xf numFmtId="0" fontId="27" fillId="0" borderId="0" xfId="61" applyFont="1" applyFill="1" applyBorder="1" applyAlignment="1">
      <alignment horizontal="center"/>
    </xf>
    <xf numFmtId="0" fontId="24" fillId="3" borderId="0" xfId="61" applyFont="1" applyFill="1"/>
    <xf numFmtId="0" fontId="24" fillId="0" borderId="0" xfId="64" applyFont="1" applyFill="1" applyAlignment="1">
      <alignment vertical="center"/>
    </xf>
    <xf numFmtId="0" fontId="27" fillId="0" borderId="0" xfId="64" applyFont="1" applyFill="1" applyBorder="1" applyAlignment="1"/>
    <xf numFmtId="0" fontId="24" fillId="0" borderId="0" xfId="64" applyFont="1" applyFill="1" applyBorder="1" applyAlignment="1">
      <alignment vertical="center"/>
    </xf>
    <xf numFmtId="49" fontId="24" fillId="0" borderId="0" xfId="64" applyNumberFormat="1" applyFont="1" applyFill="1" applyAlignment="1">
      <alignment vertical="center"/>
    </xf>
    <xf numFmtId="0" fontId="22" fillId="0" borderId="0" xfId="3" applyFont="1" applyFill="1" applyAlignment="1">
      <alignment vertical="top"/>
    </xf>
    <xf numFmtId="0" fontId="21" fillId="0" borderId="0" xfId="3" applyFont="1" applyFill="1" applyAlignment="1">
      <alignment vertical="top"/>
    </xf>
    <xf numFmtId="0" fontId="22" fillId="0" borderId="0" xfId="3" applyFont="1" applyFill="1"/>
    <xf numFmtId="0" fontId="22" fillId="0" borderId="1" xfId="3" applyFont="1" applyFill="1" applyBorder="1" applyAlignment="1">
      <alignment horizontal="left" wrapText="1"/>
    </xf>
    <xf numFmtId="0" fontId="22" fillId="0" borderId="1" xfId="3" applyFont="1" applyFill="1" applyBorder="1" applyAlignment="1">
      <alignment horizontal="left" vertical="center" wrapText="1"/>
    </xf>
    <xf numFmtId="166" fontId="38" fillId="0" borderId="7" xfId="3" applyNumberFormat="1" applyFont="1" applyFill="1" applyBorder="1" applyAlignment="1">
      <alignment horizontal="center" vertical="center"/>
    </xf>
    <xf numFmtId="167" fontId="24" fillId="0" borderId="1" xfId="3" applyNumberFormat="1" applyFont="1" applyFill="1" applyBorder="1" applyAlignment="1">
      <alignment horizontal="center" vertical="center"/>
    </xf>
    <xf numFmtId="167" fontId="21" fillId="0" borderId="1" xfId="3" applyNumberFormat="1" applyFont="1" applyFill="1" applyBorder="1" applyAlignment="1">
      <alignment horizontal="center" vertical="center"/>
    </xf>
    <xf numFmtId="0" fontId="22" fillId="0" borderId="0" xfId="3" applyFont="1" applyFill="1" applyBorder="1" applyAlignment="1">
      <alignment vertical="center"/>
    </xf>
    <xf numFmtId="0" fontId="22" fillId="0" borderId="0" xfId="3" applyFont="1" applyFill="1" applyAlignment="1">
      <alignment vertical="center"/>
    </xf>
    <xf numFmtId="0" fontId="29" fillId="0" borderId="1" xfId="3" applyFont="1" applyFill="1" applyBorder="1" applyAlignment="1">
      <alignment horizontal="left" vertical="center" wrapText="1"/>
    </xf>
    <xf numFmtId="0" fontId="27" fillId="0" borderId="1" xfId="3" applyFont="1" applyFill="1" applyBorder="1" applyAlignment="1">
      <alignment horizontal="center" vertical="center" wrapText="1"/>
    </xf>
    <xf numFmtId="0" fontId="29" fillId="0" borderId="0" xfId="3" applyFont="1" applyFill="1" applyBorder="1"/>
    <xf numFmtId="0" fontId="29" fillId="0" borderId="0" xfId="3" applyFont="1" applyFill="1"/>
    <xf numFmtId="0" fontId="24" fillId="0" borderId="0" xfId="65" applyFont="1" applyFill="1" applyBorder="1" applyAlignment="1">
      <alignment horizontal="left" vertical="center" wrapText="1"/>
    </xf>
    <xf numFmtId="0" fontId="22" fillId="0" borderId="0" xfId="65" applyFont="1" applyFill="1" applyAlignment="1">
      <alignment horizontal="left" vertical="center"/>
    </xf>
    <xf numFmtId="0" fontId="22" fillId="0" borderId="0" xfId="65" applyFont="1" applyFill="1" applyAlignment="1">
      <alignment vertical="center"/>
    </xf>
    <xf numFmtId="0" fontId="22" fillId="0" borderId="0" xfId="65" applyFont="1" applyFill="1"/>
    <xf numFmtId="0" fontId="22" fillId="0" borderId="0" xfId="65" applyFont="1" applyFill="1" applyAlignment="1">
      <alignment horizontal="left"/>
    </xf>
    <xf numFmtId="0" fontId="22" fillId="0" borderId="0" xfId="65" applyFont="1" applyFill="1" applyBorder="1"/>
    <xf numFmtId="0" fontId="24" fillId="0" borderId="0" xfId="65" applyFont="1" applyFill="1" applyBorder="1" applyAlignment="1">
      <alignment vertical="center" wrapText="1"/>
    </xf>
    <xf numFmtId="0" fontId="24" fillId="0" borderId="1" xfId="3" applyFont="1" applyFill="1" applyBorder="1" applyAlignment="1">
      <alignment horizontal="center"/>
    </xf>
    <xf numFmtId="49" fontId="21" fillId="0" borderId="0" xfId="3" applyNumberFormat="1" applyFont="1" applyFill="1" applyAlignment="1">
      <alignment vertical="center"/>
    </xf>
    <xf numFmtId="0" fontId="21" fillId="0" borderId="0" xfId="3" applyFont="1" applyFill="1" applyBorder="1" applyAlignment="1">
      <alignment vertical="center" wrapText="1"/>
    </xf>
    <xf numFmtId="0" fontId="21" fillId="0" borderId="0" xfId="3" applyFont="1" applyFill="1" applyBorder="1" applyAlignment="1">
      <alignment vertical="center"/>
    </xf>
    <xf numFmtId="0" fontId="21" fillId="0" borderId="0" xfId="3" applyFont="1" applyFill="1" applyAlignment="1">
      <alignment vertical="center" wrapText="1"/>
    </xf>
    <xf numFmtId="49" fontId="21" fillId="0" borderId="1" xfId="66" applyNumberFormat="1" applyFont="1" applyFill="1" applyBorder="1" applyAlignment="1">
      <alignment vertical="center" wrapText="1"/>
    </xf>
    <xf numFmtId="0" fontId="22" fillId="0" borderId="1" xfId="3" applyFont="1" applyFill="1" applyBorder="1" applyAlignment="1">
      <alignment horizontal="center" vertical="center" wrapText="1"/>
    </xf>
    <xf numFmtId="0" fontId="24" fillId="0" borderId="6" xfId="3" applyFont="1" applyFill="1" applyBorder="1" applyAlignment="1">
      <alignment horizontal="center" vertical="center" wrapText="1"/>
    </xf>
    <xf numFmtId="0" fontId="24" fillId="0" borderId="0" xfId="65" applyFont="1" applyFill="1" applyBorder="1" applyAlignment="1">
      <alignment horizontal="left" vertical="center" wrapText="1"/>
    </xf>
    <xf numFmtId="0" fontId="24" fillId="0" borderId="6" xfId="3" applyFont="1" applyFill="1" applyBorder="1" applyAlignment="1">
      <alignment horizontal="center" vertical="center" wrapText="1"/>
    </xf>
    <xf numFmtId="0" fontId="22" fillId="0" borderId="1" xfId="3" applyFont="1" applyBorder="1" applyAlignment="1">
      <alignment horizontal="center" vertical="center" wrapText="1"/>
    </xf>
    <xf numFmtId="0" fontId="21" fillId="0" borderId="0" xfId="67" applyFont="1" applyFill="1" applyAlignment="1">
      <alignment vertical="center" wrapText="1"/>
    </xf>
    <xf numFmtId="0" fontId="21" fillId="0" borderId="0" xfId="67" applyFont="1" applyFill="1" applyAlignment="1">
      <alignment vertical="center"/>
    </xf>
    <xf numFmtId="0" fontId="21" fillId="0" borderId="0" xfId="68" applyFont="1" applyFill="1" applyAlignment="1">
      <alignment vertical="center"/>
    </xf>
    <xf numFmtId="0" fontId="21" fillId="0" borderId="0" xfId="69" applyFont="1" applyFill="1" applyAlignment="1">
      <alignment vertical="center"/>
    </xf>
    <xf numFmtId="49" fontId="21" fillId="0" borderId="0" xfId="69" applyNumberFormat="1" applyFont="1" applyFill="1" applyAlignment="1">
      <alignment vertical="center"/>
    </xf>
    <xf numFmtId="0" fontId="21" fillId="0" borderId="0" xfId="68" applyFont="1" applyFill="1" applyAlignment="1">
      <alignment horizontal="right" vertical="center"/>
    </xf>
    <xf numFmtId="0" fontId="27" fillId="0" borderId="0" xfId="70" applyFont="1" applyFill="1" applyBorder="1" applyAlignment="1"/>
    <xf numFmtId="0" fontId="27" fillId="0" borderId="0" xfId="71" applyFont="1" applyFill="1" applyBorder="1" applyAlignment="1"/>
    <xf numFmtId="0" fontId="38" fillId="3" borderId="0" xfId="71" applyFont="1" applyFill="1"/>
    <xf numFmtId="0" fontId="38" fillId="0" borderId="0" xfId="71" applyFont="1" applyFill="1"/>
    <xf numFmtId="0" fontId="27" fillId="0" borderId="0" xfId="71" applyFont="1" applyFill="1" applyBorder="1" applyAlignment="1">
      <alignment horizontal="center"/>
    </xf>
    <xf numFmtId="0" fontId="24" fillId="3" borderId="0" xfId="71" applyFont="1" applyFill="1"/>
    <xf numFmtId="0" fontId="23" fillId="0" borderId="0" xfId="69" applyFont="1" applyFill="1" applyAlignment="1"/>
    <xf numFmtId="49" fontId="24" fillId="0" borderId="0" xfId="69" applyNumberFormat="1" applyFont="1" applyFill="1" applyAlignment="1">
      <alignment vertical="center"/>
    </xf>
    <xf numFmtId="0" fontId="24" fillId="0" borderId="0" xfId="69" applyFont="1" applyFill="1" applyAlignment="1">
      <alignment vertical="center"/>
    </xf>
    <xf numFmtId="0" fontId="25" fillId="0" borderId="0" xfId="69" applyFont="1" applyFill="1" applyAlignment="1"/>
    <xf numFmtId="0" fontId="26" fillId="0" borderId="0" xfId="69" applyFont="1" applyFill="1" applyAlignment="1"/>
    <xf numFmtId="0" fontId="24" fillId="0" borderId="0" xfId="69" applyFont="1" applyFill="1" applyBorder="1" applyAlignment="1">
      <alignment vertical="center" wrapText="1"/>
    </xf>
    <xf numFmtId="0" fontId="24" fillId="0" borderId="0" xfId="69" applyFont="1" applyFill="1" applyBorder="1" applyAlignment="1">
      <alignment vertical="center"/>
    </xf>
    <xf numFmtId="0" fontId="21" fillId="0" borderId="0" xfId="69" applyFont="1" applyFill="1" applyBorder="1" applyAlignment="1">
      <alignment vertical="center"/>
    </xf>
    <xf numFmtId="0" fontId="24" fillId="0" borderId="0" xfId="73" applyFont="1" applyFill="1" applyAlignment="1">
      <alignment vertical="center"/>
    </xf>
    <xf numFmtId="0" fontId="24" fillId="0" borderId="0" xfId="73" applyFont="1" applyFill="1" applyBorder="1" applyAlignment="1">
      <alignment vertical="center"/>
    </xf>
    <xf numFmtId="49" fontId="24" fillId="0" borderId="0" xfId="73" applyNumberFormat="1" applyFont="1" applyFill="1" applyAlignment="1">
      <alignment vertical="center"/>
    </xf>
    <xf numFmtId="49" fontId="27" fillId="0" borderId="0" xfId="69" applyNumberFormat="1" applyFont="1" applyFill="1" applyAlignment="1">
      <alignment vertical="center"/>
    </xf>
    <xf numFmtId="0" fontId="27" fillId="0" borderId="0" xfId="69" applyFont="1" applyFill="1" applyAlignment="1">
      <alignment vertical="center"/>
    </xf>
    <xf numFmtId="0" fontId="22" fillId="0" borderId="0" xfId="69" applyFont="1" applyFill="1" applyAlignment="1">
      <alignment horizontal="left"/>
    </xf>
    <xf numFmtId="0" fontId="22" fillId="0" borderId="0" xfId="69" applyFont="1" applyFill="1"/>
    <xf numFmtId="49" fontId="31" fillId="0" borderId="0" xfId="69" applyNumberFormat="1" applyFont="1" applyFill="1" applyAlignment="1">
      <alignment vertical="center"/>
    </xf>
    <xf numFmtId="0" fontId="31" fillId="0" borderId="0" xfId="69" applyFont="1" applyFill="1" applyAlignment="1">
      <alignment vertical="center"/>
    </xf>
    <xf numFmtId="0" fontId="32" fillId="0" borderId="0" xfId="69" applyFont="1" applyFill="1" applyBorder="1" applyAlignment="1">
      <alignment vertical="center" wrapText="1"/>
    </xf>
    <xf numFmtId="49" fontId="24" fillId="0" borderId="8" xfId="69" applyNumberFormat="1" applyFont="1" applyFill="1" applyBorder="1" applyAlignment="1">
      <alignment vertical="center" wrapText="1"/>
    </xf>
    <xf numFmtId="0" fontId="24" fillId="0" borderId="1" xfId="69" applyFont="1" applyFill="1" applyBorder="1" applyAlignment="1">
      <alignment horizontal="center" vertical="center" wrapText="1"/>
    </xf>
    <xf numFmtId="167" fontId="21" fillId="0" borderId="1" xfId="69" applyNumberFormat="1" applyFont="1" applyFill="1" applyBorder="1" applyAlignment="1">
      <alignment horizontal="center" vertical="center"/>
    </xf>
    <xf numFmtId="0" fontId="21" fillId="0" borderId="1" xfId="69" applyFont="1" applyFill="1" applyBorder="1" applyAlignment="1">
      <alignment horizontal="center" vertical="center"/>
    </xf>
    <xf numFmtId="0" fontId="27" fillId="0" borderId="1" xfId="69" applyFont="1" applyFill="1" applyBorder="1" applyAlignment="1">
      <alignment vertical="center" wrapText="1"/>
    </xf>
    <xf numFmtId="0" fontId="27" fillId="0" borderId="1" xfId="69" applyFont="1" applyFill="1" applyBorder="1" applyAlignment="1">
      <alignment horizontal="center" vertical="center" wrapText="1"/>
    </xf>
    <xf numFmtId="166" fontId="27" fillId="0" borderId="1" xfId="69" applyNumberFormat="1" applyFont="1" applyFill="1" applyBorder="1" applyAlignment="1">
      <alignment horizontal="center" vertical="center" wrapText="1"/>
    </xf>
    <xf numFmtId="166" fontId="31" fillId="0" borderId="1" xfId="69" applyNumberFormat="1" applyFont="1" applyFill="1" applyBorder="1" applyAlignment="1">
      <alignment horizontal="center" vertical="center"/>
    </xf>
    <xf numFmtId="3" fontId="21" fillId="0" borderId="0" xfId="69" applyNumberFormat="1" applyFont="1" applyFill="1" applyAlignment="1">
      <alignment vertical="center"/>
    </xf>
    <xf numFmtId="0" fontId="22" fillId="0" borderId="0" xfId="69" applyFont="1" applyFill="1" applyBorder="1"/>
    <xf numFmtId="0" fontId="32" fillId="0" borderId="1" xfId="69" applyFont="1" applyFill="1" applyBorder="1" applyAlignment="1">
      <alignment horizontal="center" vertical="center" wrapText="1"/>
    </xf>
    <xf numFmtId="49" fontId="21" fillId="0" borderId="0" xfId="69" applyNumberFormat="1" applyFont="1" applyFill="1" applyBorder="1" applyAlignment="1">
      <alignment vertical="center"/>
    </xf>
    <xf numFmtId="0" fontId="21" fillId="0" borderId="1" xfId="69" applyFont="1" applyFill="1" applyBorder="1" applyAlignment="1">
      <alignment vertical="center" wrapText="1"/>
    </xf>
    <xf numFmtId="0" fontId="21" fillId="0" borderId="1" xfId="69" applyFont="1" applyFill="1" applyBorder="1" applyAlignment="1">
      <alignment horizontal="center" vertical="center" wrapText="1"/>
    </xf>
    <xf numFmtId="4" fontId="24" fillId="0" borderId="1" xfId="69" applyNumberFormat="1" applyFont="1" applyFill="1" applyBorder="1" applyAlignment="1">
      <alignment horizontal="center" vertical="center" wrapText="1"/>
    </xf>
    <xf numFmtId="3" fontId="24" fillId="0" borderId="1" xfId="69" applyNumberFormat="1" applyFont="1" applyFill="1" applyBorder="1" applyAlignment="1">
      <alignment horizontal="center" vertical="center" wrapText="1"/>
    </xf>
    <xf numFmtId="0" fontId="21" fillId="0" borderId="0" xfId="69" applyFont="1" applyFill="1" applyBorder="1" applyAlignment="1">
      <alignment vertical="center" wrapText="1"/>
    </xf>
    <xf numFmtId="0" fontId="21" fillId="0" borderId="0" xfId="69" applyFont="1" applyFill="1" applyBorder="1" applyAlignment="1">
      <alignment horizontal="center" vertical="center" wrapText="1"/>
    </xf>
    <xf numFmtId="3" fontId="21" fillId="0" borderId="0" xfId="69" applyNumberFormat="1" applyFont="1" applyFill="1" applyBorder="1" applyAlignment="1">
      <alignment horizontal="center" vertical="center" wrapText="1"/>
    </xf>
    <xf numFmtId="49" fontId="21" fillId="0" borderId="1" xfId="69" applyNumberFormat="1" applyFont="1" applyFill="1" applyBorder="1" applyAlignment="1">
      <alignment vertical="center" wrapText="1"/>
    </xf>
    <xf numFmtId="166" fontId="21" fillId="0" borderId="0" xfId="69" applyNumberFormat="1" applyFont="1" applyFill="1" applyBorder="1" applyAlignment="1">
      <alignment vertical="center"/>
    </xf>
    <xf numFmtId="0" fontId="27" fillId="0" borderId="0" xfId="69" applyFont="1" applyFill="1" applyBorder="1" applyAlignment="1">
      <alignment vertical="center" wrapText="1"/>
    </xf>
    <xf numFmtId="0" fontId="24" fillId="0" borderId="1" xfId="69" applyFont="1" applyFill="1" applyBorder="1" applyAlignment="1">
      <alignment vertical="center" wrapText="1"/>
    </xf>
    <xf numFmtId="0" fontId="24" fillId="0" borderId="1" xfId="69" applyFont="1" applyFill="1" applyBorder="1" applyAlignment="1">
      <alignment horizontal="center" vertical="center"/>
    </xf>
    <xf numFmtId="49" fontId="24" fillId="0" borderId="0" xfId="69" applyNumberFormat="1" applyFont="1" applyFill="1" applyBorder="1" applyAlignment="1">
      <alignment vertical="center"/>
    </xf>
    <xf numFmtId="3" fontId="21" fillId="0" borderId="1" xfId="69" applyNumberFormat="1" applyFont="1" applyFill="1" applyBorder="1" applyAlignment="1">
      <alignment horizontal="center" vertical="center" wrapText="1"/>
    </xf>
    <xf numFmtId="167" fontId="31" fillId="0" borderId="1" xfId="69" applyNumberFormat="1" applyFont="1" applyFill="1" applyBorder="1" applyAlignment="1">
      <alignment horizontal="center" vertical="center"/>
    </xf>
    <xf numFmtId="0" fontId="21" fillId="0" borderId="0" xfId="69" applyFont="1" applyFill="1" applyAlignment="1">
      <alignment vertical="center" wrapText="1"/>
    </xf>
    <xf numFmtId="166" fontId="21" fillId="0" borderId="0" xfId="69" applyNumberFormat="1" applyFont="1" applyFill="1" applyAlignment="1">
      <alignment vertical="center"/>
    </xf>
    <xf numFmtId="0" fontId="24" fillId="0" borderId="1" xfId="1" applyFont="1" applyFill="1" applyBorder="1" applyAlignment="1">
      <alignment horizontal="center" vertical="center" wrapText="1"/>
    </xf>
    <xf numFmtId="0" fontId="26" fillId="0" borderId="14" xfId="50" applyFont="1" applyFill="1" applyBorder="1" applyAlignment="1">
      <alignment horizontal="center" vertical="center" wrapText="1"/>
    </xf>
    <xf numFmtId="0" fontId="24" fillId="0" borderId="6" xfId="3" applyFont="1" applyFill="1" applyBorder="1" applyAlignment="1">
      <alignment horizontal="center" vertical="center" wrapText="1"/>
    </xf>
    <xf numFmtId="166" fontId="21" fillId="0" borderId="0" xfId="34" applyNumberFormat="1" applyFont="1" applyFill="1" applyAlignment="1">
      <alignment vertical="center"/>
    </xf>
    <xf numFmtId="49" fontId="58" fillId="0" borderId="0" xfId="25" applyNumberFormat="1" applyFont="1" applyFill="1" applyBorder="1" applyAlignment="1">
      <alignment vertical="center"/>
    </xf>
    <xf numFmtId="0" fontId="58" fillId="0" borderId="0" xfId="25" applyFont="1" applyFill="1" applyAlignment="1">
      <alignment vertical="center"/>
    </xf>
    <xf numFmtId="49" fontId="59" fillId="2" borderId="0" xfId="0" applyNumberFormat="1" applyFont="1" applyFill="1" applyAlignment="1">
      <alignment vertical="center"/>
    </xf>
    <xf numFmtId="0" fontId="60" fillId="2" borderId="0" xfId="0" applyFont="1" applyFill="1" applyAlignment="1">
      <alignment vertical="center"/>
    </xf>
    <xf numFmtId="49" fontId="59" fillId="0" borderId="0" xfId="0" applyNumberFormat="1" applyFont="1" applyFill="1" applyAlignment="1">
      <alignment vertical="center"/>
    </xf>
    <xf numFmtId="0" fontId="60" fillId="0" borderId="0" xfId="0" applyFont="1" applyFill="1" applyAlignment="1">
      <alignment vertical="center"/>
    </xf>
    <xf numFmtId="49" fontId="60" fillId="0" borderId="0" xfId="0" applyNumberFormat="1" applyFont="1" applyFill="1" applyAlignment="1">
      <alignment vertical="center"/>
    </xf>
    <xf numFmtId="167" fontId="60" fillId="0" borderId="0" xfId="0" applyNumberFormat="1" applyFont="1" applyFill="1" applyAlignment="1">
      <alignment horizontal="left" vertical="center"/>
    </xf>
    <xf numFmtId="49" fontId="60" fillId="2" borderId="0" xfId="3" applyNumberFormat="1" applyFont="1" applyFill="1" applyBorder="1" applyAlignment="1">
      <alignment vertical="center"/>
    </xf>
    <xf numFmtId="0" fontId="60" fillId="2" borderId="0" xfId="3" applyFont="1" applyFill="1" applyBorder="1" applyAlignment="1">
      <alignment vertical="center"/>
    </xf>
    <xf numFmtId="0" fontId="60" fillId="0" borderId="0" xfId="3" applyFont="1" applyFill="1" applyBorder="1" applyAlignment="1">
      <alignment horizontal="center" vertical="center" wrapText="1"/>
    </xf>
    <xf numFmtId="0" fontId="60" fillId="2" borderId="0" xfId="3" applyFont="1" applyFill="1" applyBorder="1" applyAlignment="1">
      <alignment horizontal="center" vertical="center"/>
    </xf>
    <xf numFmtId="0" fontId="60" fillId="0" borderId="0" xfId="3" applyFont="1" applyFill="1" applyAlignment="1">
      <alignment vertical="center"/>
    </xf>
    <xf numFmtId="0" fontId="60" fillId="2" borderId="0" xfId="3" applyFont="1" applyFill="1" applyAlignment="1">
      <alignment vertical="center"/>
    </xf>
    <xf numFmtId="0" fontId="22" fillId="0" borderId="1" xfId="50" applyFont="1" applyBorder="1" applyAlignment="1">
      <alignment horizontal="center" vertical="center" wrapText="1"/>
    </xf>
    <xf numFmtId="166" fontId="35" fillId="0" borderId="1" xfId="3" applyNumberFormat="1" applyFont="1" applyFill="1" applyBorder="1" applyAlignment="1">
      <alignment horizontal="center" vertical="center" wrapText="1"/>
    </xf>
    <xf numFmtId="0" fontId="22" fillId="0" borderId="1" xfId="0" applyFont="1" applyBorder="1" applyAlignment="1">
      <alignment horizontal="center" vertical="center" wrapText="1"/>
    </xf>
    <xf numFmtId="0" fontId="49" fillId="0" borderId="1" xfId="3" applyFont="1" applyFill="1" applyBorder="1" applyAlignment="1">
      <alignment horizontal="center" vertical="center" wrapText="1"/>
    </xf>
    <xf numFmtId="3" fontId="24" fillId="4" borderId="1" xfId="34" applyNumberFormat="1" applyFont="1" applyFill="1" applyBorder="1" applyAlignment="1">
      <alignment horizontal="center" vertical="center" wrapText="1"/>
    </xf>
    <xf numFmtId="3" fontId="46" fillId="0" borderId="1" xfId="34" applyNumberFormat="1" applyFont="1" applyFill="1" applyBorder="1" applyAlignment="1">
      <alignment horizontal="center" vertical="center" wrapText="1"/>
    </xf>
    <xf numFmtId="49" fontId="61" fillId="0" borderId="0" xfId="34" applyNumberFormat="1" applyFont="1" applyFill="1" applyBorder="1" applyAlignment="1">
      <alignment vertical="center"/>
    </xf>
    <xf numFmtId="0" fontId="22" fillId="0" borderId="1" xfId="50" applyFont="1" applyBorder="1" applyAlignment="1">
      <alignment horizontal="center" vertical="center" wrapText="1"/>
    </xf>
    <xf numFmtId="0" fontId="22" fillId="0" borderId="0" xfId="50" applyFont="1" applyAlignment="1">
      <alignment horizontal="left" vertical="center" indent="1"/>
    </xf>
    <xf numFmtId="0" fontId="29" fillId="0" borderId="11" xfId="50" applyFont="1" applyBorder="1" applyAlignment="1">
      <alignment horizontal="justify" vertical="center" wrapText="1"/>
    </xf>
    <xf numFmtId="0" fontId="29" fillId="0" borderId="4" xfId="50" applyFont="1" applyBorder="1" applyAlignment="1">
      <alignment vertical="center"/>
    </xf>
    <xf numFmtId="0" fontId="27" fillId="2" borderId="0" xfId="3" applyFont="1" applyFill="1" applyBorder="1" applyAlignment="1">
      <alignment horizontal="left" vertical="center" wrapText="1"/>
    </xf>
    <xf numFmtId="0" fontId="24" fillId="0" borderId="1" xfId="3" applyFont="1" applyFill="1" applyBorder="1" applyAlignment="1">
      <alignment horizontal="center" vertical="top" wrapText="1"/>
    </xf>
    <xf numFmtId="0" fontId="22" fillId="0" borderId="1" xfId="3" applyFont="1" applyBorder="1" applyAlignment="1">
      <alignment horizontal="center" vertical="center" wrapText="1"/>
    </xf>
    <xf numFmtId="0" fontId="26" fillId="0" borderId="3" xfId="50" applyFont="1" applyBorder="1" applyAlignment="1">
      <alignment horizontal="center" vertical="center" wrapText="1"/>
    </xf>
    <xf numFmtId="0" fontId="26" fillId="0" borderId="4" xfId="50" applyFont="1" applyBorder="1" applyAlignment="1">
      <alignment horizontal="center" vertical="center" wrapText="1"/>
    </xf>
    <xf numFmtId="0" fontId="22" fillId="0" borderId="0" xfId="50" applyFont="1" applyAlignment="1">
      <alignment horizontal="left" vertical="center" wrapText="1" indent="1"/>
    </xf>
    <xf numFmtId="0" fontId="29" fillId="0" borderId="9" xfId="50" applyFont="1" applyBorder="1" applyAlignment="1">
      <alignment horizontal="justify" vertical="center" wrapText="1"/>
    </xf>
    <xf numFmtId="0" fontId="29" fillId="0" borderId="1" xfId="50" applyFont="1" applyBorder="1" applyAlignment="1">
      <alignment horizontal="center" vertical="center" wrapText="1"/>
    </xf>
    <xf numFmtId="0" fontId="22" fillId="0" borderId="0" xfId="50" applyFont="1" applyAlignment="1">
      <alignment horizontal="right" vertical="center"/>
    </xf>
    <xf numFmtId="0" fontId="53" fillId="0" borderId="0" xfId="50" applyFont="1" applyAlignment="1">
      <alignment horizontal="center" vertical="center"/>
    </xf>
    <xf numFmtId="0" fontId="54" fillId="0" borderId="0" xfId="50" applyFont="1" applyAlignment="1">
      <alignment horizontal="center" vertical="center" wrapText="1"/>
    </xf>
    <xf numFmtId="0" fontId="55" fillId="0" borderId="0" xfId="50" applyFont="1" applyAlignment="1">
      <alignment horizontal="center" vertical="top"/>
    </xf>
    <xf numFmtId="0" fontId="29" fillId="0" borderId="4" xfId="50" applyFont="1" applyFill="1" applyBorder="1" applyAlignment="1">
      <alignment horizontal="left" vertical="center" wrapText="1"/>
    </xf>
    <xf numFmtId="0" fontId="29" fillId="0" borderId="0" xfId="50" applyFont="1" applyFill="1" applyBorder="1" applyAlignment="1">
      <alignment horizontal="left" vertical="center" wrapText="1"/>
    </xf>
    <xf numFmtId="0" fontId="29" fillId="0" borderId="11" xfId="50" applyFont="1" applyFill="1" applyBorder="1" applyAlignment="1">
      <alignment horizontal="left" vertical="center" wrapText="1"/>
    </xf>
    <xf numFmtId="0" fontId="29" fillId="0" borderId="4" xfId="50" applyFont="1" applyBorder="1" applyAlignment="1">
      <alignment horizontal="justify" vertical="center"/>
    </xf>
    <xf numFmtId="0" fontId="52" fillId="0" borderId="0" xfId="50" applyFont="1" applyAlignment="1">
      <alignment horizontal="center" vertical="top"/>
    </xf>
    <xf numFmtId="0" fontId="22" fillId="0" borderId="0" xfId="50" applyFont="1" applyAlignment="1">
      <alignment horizontal="right" vertical="center" wrapText="1"/>
    </xf>
    <xf numFmtId="0" fontId="24" fillId="0" borderId="8" xfId="3" applyFont="1" applyFill="1" applyBorder="1" applyAlignment="1">
      <alignment horizontal="left" vertical="center" wrapText="1"/>
    </xf>
    <xf numFmtId="0" fontId="24" fillId="0" borderId="10" xfId="3" applyFont="1" applyFill="1" applyBorder="1" applyAlignment="1">
      <alignment horizontal="left" vertical="center" wrapText="1"/>
    </xf>
    <xf numFmtId="0" fontId="24" fillId="2" borderId="0" xfId="3" applyFont="1" applyFill="1" applyBorder="1" applyAlignment="1">
      <alignment horizontal="left" vertical="center" wrapText="1"/>
    </xf>
    <xf numFmtId="0" fontId="22" fillId="0" borderId="0" xfId="3" applyFont="1" applyAlignment="1">
      <alignment horizontal="left" vertical="center" wrapText="1"/>
    </xf>
    <xf numFmtId="0" fontId="24" fillId="0" borderId="3" xfId="3" applyFont="1" applyFill="1" applyBorder="1" applyAlignment="1">
      <alignment horizontal="center" vertical="center" wrapText="1"/>
    </xf>
    <xf numFmtId="0" fontId="24" fillId="0" borderId="5" xfId="3" applyFont="1" applyFill="1" applyBorder="1" applyAlignment="1">
      <alignment horizontal="center" vertical="center" wrapText="1"/>
    </xf>
    <xf numFmtId="0" fontId="24" fillId="0" borderId="12" xfId="3" applyFont="1" applyFill="1" applyBorder="1" applyAlignment="1">
      <alignment horizontal="center" vertical="center" wrapText="1"/>
    </xf>
    <xf numFmtId="0" fontId="24" fillId="0" borderId="13" xfId="3" applyFont="1" applyFill="1" applyBorder="1" applyAlignment="1">
      <alignment horizontal="center" vertical="center" wrapText="1"/>
    </xf>
    <xf numFmtId="0" fontId="27" fillId="0" borderId="0" xfId="3" applyFont="1" applyFill="1" applyBorder="1" applyAlignment="1">
      <alignment horizontal="left" vertical="center" wrapText="1"/>
    </xf>
    <xf numFmtId="0" fontId="21" fillId="2" borderId="0" xfId="14" applyFont="1" applyFill="1" applyAlignment="1">
      <alignment horizontal="center" vertical="top" wrapText="1"/>
    </xf>
    <xf numFmtId="0" fontId="15" fillId="0" borderId="0" xfId="14" applyAlignment="1">
      <alignment horizontal="center" vertical="top" wrapText="1"/>
    </xf>
    <xf numFmtId="0" fontId="27" fillId="0" borderId="0" xfId="3" applyFont="1" applyFill="1" applyBorder="1" applyAlignment="1">
      <alignment horizontal="center" wrapText="1"/>
    </xf>
    <xf numFmtId="0" fontId="26" fillId="2" borderId="0" xfId="3" applyFont="1" applyFill="1" applyAlignment="1">
      <alignment horizontal="center"/>
    </xf>
    <xf numFmtId="0" fontId="24" fillId="0" borderId="0" xfId="3" applyFont="1" applyFill="1" applyBorder="1" applyAlignment="1">
      <alignment horizontal="left" vertical="center" wrapText="1"/>
    </xf>
    <xf numFmtId="0" fontId="24" fillId="0" borderId="0" xfId="3" applyFont="1" applyAlignment="1">
      <alignment horizontal="left" wrapText="1"/>
    </xf>
    <xf numFmtId="44" fontId="23" fillId="0" borderId="0" xfId="15" applyFont="1" applyFill="1" applyAlignment="1">
      <alignment horizontal="center"/>
    </xf>
    <xf numFmtId="0" fontId="22" fillId="0" borderId="0" xfId="1" applyFont="1" applyFill="1" applyAlignment="1">
      <alignment horizontal="center"/>
    </xf>
    <xf numFmtId="0" fontId="22" fillId="0" borderId="0" xfId="0" applyFont="1" applyFill="1" applyAlignment="1">
      <alignment horizontal="center"/>
    </xf>
    <xf numFmtId="0" fontId="27" fillId="0" borderId="8" xfId="3" applyFont="1" applyFill="1" applyBorder="1" applyAlignment="1">
      <alignment horizontal="left" vertical="center" wrapText="1"/>
    </xf>
    <xf numFmtId="0" fontId="27" fillId="0" borderId="10" xfId="3" applyFont="1" applyFill="1" applyBorder="1" applyAlignment="1">
      <alignment horizontal="left" vertical="center" wrapText="1"/>
    </xf>
    <xf numFmtId="0" fontId="38" fillId="0" borderId="1" xfId="3" applyFont="1" applyFill="1" applyBorder="1" applyAlignment="1">
      <alignment horizontal="left" vertical="center" wrapText="1"/>
    </xf>
    <xf numFmtId="0" fontId="21" fillId="2" borderId="0" xfId="3" applyFont="1" applyFill="1" applyAlignment="1">
      <alignment horizontal="center" vertical="top" wrapText="1"/>
    </xf>
    <xf numFmtId="0" fontId="24" fillId="0" borderId="0" xfId="3" applyFont="1" applyFill="1" applyBorder="1" applyAlignment="1">
      <alignment horizontal="left" wrapText="1"/>
    </xf>
    <xf numFmtId="0" fontId="21" fillId="0" borderId="0" xfId="34" applyFont="1" applyFill="1" applyAlignment="1">
      <alignment horizontal="right" vertical="center"/>
    </xf>
    <xf numFmtId="0" fontId="21" fillId="0" borderId="0" xfId="68" applyFont="1" applyFill="1" applyAlignment="1">
      <alignment horizontal="right" vertical="center"/>
    </xf>
    <xf numFmtId="0" fontId="27" fillId="0" borderId="0" xfId="34" applyFont="1" applyFill="1" applyBorder="1" applyAlignment="1">
      <alignment horizontal="left" vertical="center" wrapText="1"/>
    </xf>
    <xf numFmtId="0" fontId="23" fillId="0" borderId="0" xfId="34" applyFont="1" applyFill="1" applyAlignment="1">
      <alignment horizontal="center"/>
    </xf>
    <xf numFmtId="44" fontId="23" fillId="0" borderId="0" xfId="36" applyFont="1" applyFill="1" applyAlignment="1">
      <alignment horizontal="center"/>
    </xf>
    <xf numFmtId="0" fontId="26" fillId="0" borderId="0" xfId="34" applyFont="1" applyFill="1" applyAlignment="1">
      <alignment horizontal="center"/>
    </xf>
    <xf numFmtId="0" fontId="24" fillId="0" borderId="0" xfId="34" applyFont="1" applyFill="1" applyBorder="1" applyAlignment="1">
      <alignment horizontal="left" vertical="center" wrapText="1"/>
    </xf>
    <xf numFmtId="0" fontId="24" fillId="0" borderId="0" xfId="34" applyFont="1" applyFill="1" applyAlignment="1">
      <alignment horizontal="left" wrapText="1"/>
    </xf>
    <xf numFmtId="0" fontId="22" fillId="0" borderId="0" xfId="34" applyFont="1" applyFill="1" applyAlignment="1">
      <alignment horizontal="left" wrapText="1"/>
    </xf>
    <xf numFmtId="0" fontId="22" fillId="2" borderId="0" xfId="27" applyFont="1" applyFill="1" applyAlignment="1">
      <alignment horizontal="left" vertical="center" wrapText="1"/>
    </xf>
    <xf numFmtId="0" fontId="28" fillId="0" borderId="0" xfId="34" applyFont="1" applyFill="1" applyBorder="1" applyAlignment="1">
      <alignment horizontal="left" vertical="center" wrapText="1"/>
    </xf>
    <xf numFmtId="0" fontId="27" fillId="0" borderId="1" xfId="34" applyFont="1" applyFill="1" applyBorder="1" applyAlignment="1">
      <alignment horizontal="center" vertical="center" wrapText="1"/>
    </xf>
    <xf numFmtId="0" fontId="24" fillId="0" borderId="2" xfId="34" applyFont="1" applyFill="1" applyBorder="1" applyAlignment="1">
      <alignment horizontal="center" vertical="center" wrapText="1"/>
    </xf>
    <xf numFmtId="0" fontId="24" fillId="0" borderId="6" xfId="34" applyFont="1" applyFill="1" applyBorder="1" applyAlignment="1">
      <alignment horizontal="center" vertical="center" wrapText="1"/>
    </xf>
    <xf numFmtId="0" fontId="24" fillId="0" borderId="7" xfId="34" applyFont="1" applyFill="1" applyBorder="1" applyAlignment="1">
      <alignment horizontal="center" vertical="center" wrapText="1"/>
    </xf>
    <xf numFmtId="0" fontId="24" fillId="0" borderId="3" xfId="34" applyFont="1" applyFill="1" applyBorder="1" applyAlignment="1">
      <alignment horizontal="center" vertical="center" wrapText="1"/>
    </xf>
    <xf numFmtId="0" fontId="24" fillId="0" borderId="4" xfId="34" applyFont="1" applyFill="1" applyBorder="1" applyAlignment="1">
      <alignment horizontal="center" vertical="center" wrapText="1"/>
    </xf>
    <xf numFmtId="0" fontId="24" fillId="0" borderId="5" xfId="34" applyFont="1" applyFill="1" applyBorder="1" applyAlignment="1">
      <alignment horizontal="center" vertical="center" wrapText="1"/>
    </xf>
    <xf numFmtId="0" fontId="27" fillId="0" borderId="0" xfId="34" applyFont="1" applyFill="1" applyBorder="1" applyAlignment="1">
      <alignment horizontal="left" vertical="top" wrapText="1"/>
    </xf>
    <xf numFmtId="0" fontId="21" fillId="0" borderId="1" xfId="34" applyFont="1" applyFill="1" applyBorder="1" applyAlignment="1">
      <alignment horizontal="center" vertical="center" wrapText="1"/>
    </xf>
    <xf numFmtId="0" fontId="24" fillId="0" borderId="1" xfId="34" applyFont="1" applyFill="1" applyBorder="1" applyAlignment="1">
      <alignment horizontal="center" vertical="center" wrapText="1"/>
    </xf>
    <xf numFmtId="0" fontId="21" fillId="0" borderId="1" xfId="30" applyFont="1" applyFill="1" applyBorder="1" applyAlignment="1">
      <alignment horizontal="center" vertical="center" wrapText="1"/>
    </xf>
    <xf numFmtId="0" fontId="27" fillId="0" borderId="8" xfId="3" applyFont="1" applyFill="1" applyBorder="1" applyAlignment="1">
      <alignment vertical="center" wrapText="1"/>
    </xf>
    <xf numFmtId="0" fontId="27" fillId="0" borderId="10" xfId="3" applyFont="1" applyFill="1" applyBorder="1" applyAlignment="1">
      <alignment vertical="center" wrapText="1"/>
    </xf>
    <xf numFmtId="0" fontId="24" fillId="0" borderId="11" xfId="3" applyFont="1" applyFill="1" applyBorder="1" applyAlignment="1">
      <alignment horizontal="left" vertical="center" wrapText="1"/>
    </xf>
    <xf numFmtId="0" fontId="22" fillId="0" borderId="1" xfId="3" applyFont="1" applyFill="1" applyBorder="1" applyAlignment="1">
      <alignment horizontal="center" vertical="center" wrapText="1"/>
    </xf>
    <xf numFmtId="0" fontId="38" fillId="0" borderId="1" xfId="3" applyFont="1" applyFill="1" applyBorder="1" applyAlignment="1">
      <alignment horizontal="left" wrapText="1"/>
    </xf>
    <xf numFmtId="0" fontId="22" fillId="0" borderId="0" xfId="3" applyFont="1" applyFill="1" applyAlignment="1">
      <alignment horizontal="left" vertical="center" wrapText="1"/>
    </xf>
    <xf numFmtId="0" fontId="49" fillId="0" borderId="1" xfId="3" applyFont="1" applyFill="1" applyBorder="1" applyAlignment="1">
      <alignment horizontal="center" vertical="center" wrapText="1"/>
    </xf>
    <xf numFmtId="0" fontId="24" fillId="0" borderId="1" xfId="30" applyFont="1" applyFill="1" applyBorder="1" applyAlignment="1">
      <alignment horizontal="center" vertical="center" wrapText="1"/>
    </xf>
    <xf numFmtId="0" fontId="24" fillId="0" borderId="3" xfId="30" applyFont="1" applyFill="1" applyBorder="1" applyAlignment="1">
      <alignment horizontal="center" vertical="center" wrapText="1"/>
    </xf>
    <xf numFmtId="0" fontId="24" fillId="0" borderId="4" xfId="30" applyFont="1" applyFill="1" applyBorder="1" applyAlignment="1">
      <alignment horizontal="center" vertical="center" wrapText="1"/>
    </xf>
    <xf numFmtId="0" fontId="24" fillId="0" borderId="5" xfId="30" applyFont="1" applyFill="1" applyBorder="1" applyAlignment="1">
      <alignment horizontal="center" vertical="center" wrapText="1"/>
    </xf>
    <xf numFmtId="0" fontId="21" fillId="4" borderId="1" xfId="0" applyFont="1" applyFill="1" applyBorder="1" applyAlignment="1">
      <alignment horizontal="left" vertical="center" wrapText="1"/>
    </xf>
    <xf numFmtId="0" fontId="22" fillId="0" borderId="1" xfId="0" applyFont="1" applyBorder="1" applyAlignment="1">
      <alignment horizontal="center" vertical="center" wrapText="1"/>
    </xf>
    <xf numFmtId="0" fontId="21" fillId="0" borderId="1" xfId="0" applyFont="1" applyFill="1" applyBorder="1" applyAlignment="1">
      <alignment horizontal="left" vertical="center" wrapText="1"/>
    </xf>
    <xf numFmtId="0" fontId="21" fillId="0" borderId="0" xfId="30" applyFont="1" applyFill="1" applyAlignment="1">
      <alignment horizontal="right" vertical="center"/>
    </xf>
    <xf numFmtId="165" fontId="22" fillId="0" borderId="0" xfId="9" applyFont="1" applyAlignment="1">
      <alignment horizontal="left" wrapText="1"/>
    </xf>
    <xf numFmtId="0" fontId="24" fillId="0" borderId="2" xfId="3" applyFont="1" applyFill="1" applyBorder="1" applyAlignment="1">
      <alignment horizontal="center" vertical="center" wrapText="1"/>
    </xf>
    <xf numFmtId="0" fontId="24" fillId="0" borderId="6" xfId="3" applyFont="1" applyFill="1" applyBorder="1" applyAlignment="1">
      <alignment horizontal="center" vertical="center" wrapText="1"/>
    </xf>
    <xf numFmtId="0" fontId="21" fillId="0" borderId="2" xfId="25" applyFont="1" applyFill="1" applyBorder="1" applyAlignment="1">
      <alignment horizontal="center" vertical="center" wrapText="1"/>
    </xf>
    <xf numFmtId="0" fontId="21" fillId="0" borderId="6" xfId="25" applyFont="1" applyFill="1" applyBorder="1" applyAlignment="1">
      <alignment horizontal="center" vertical="center" wrapText="1"/>
    </xf>
    <xf numFmtId="0" fontId="24" fillId="0" borderId="1" xfId="25" applyFont="1" applyFill="1" applyBorder="1" applyAlignment="1">
      <alignment horizontal="center" vertical="center" wrapText="1"/>
    </xf>
    <xf numFmtId="0" fontId="24" fillId="0" borderId="2"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7" fillId="0" borderId="0" xfId="25" applyFont="1" applyFill="1" applyBorder="1" applyAlignment="1">
      <alignment horizontal="left" vertical="top" wrapText="1"/>
    </xf>
    <xf numFmtId="0" fontId="24" fillId="0" borderId="0" xfId="25" applyFont="1" applyFill="1" applyBorder="1" applyAlignment="1">
      <alignment horizontal="left" vertical="center" wrapText="1"/>
    </xf>
    <xf numFmtId="0" fontId="22" fillId="0" borderId="0" xfId="25" applyFont="1" applyFill="1" applyAlignment="1">
      <alignment horizontal="left" wrapText="1"/>
    </xf>
    <xf numFmtId="0" fontId="21" fillId="0" borderId="1" xfId="25" applyFont="1" applyFill="1" applyBorder="1" applyAlignment="1">
      <alignment horizontal="center" vertical="center" wrapText="1"/>
    </xf>
    <xf numFmtId="0" fontId="24" fillId="0" borderId="4" xfId="25" applyFont="1" applyFill="1" applyBorder="1" applyAlignment="1">
      <alignment horizontal="left" vertical="center" wrapText="1"/>
    </xf>
    <xf numFmtId="0" fontId="28" fillId="0" borderId="0" xfId="25" applyFont="1" applyFill="1" applyBorder="1" applyAlignment="1">
      <alignment horizontal="left" vertical="center" wrapText="1"/>
    </xf>
    <xf numFmtId="0" fontId="32" fillId="0" borderId="0" xfId="25" applyFont="1" applyFill="1" applyBorder="1" applyAlignment="1">
      <alignment horizontal="left" vertical="center" wrapText="1"/>
    </xf>
    <xf numFmtId="0" fontId="27" fillId="0" borderId="1" xfId="25" applyFont="1" applyFill="1" applyBorder="1" applyAlignment="1">
      <alignment horizontal="center" vertical="center" wrapText="1"/>
    </xf>
    <xf numFmtId="0" fontId="24" fillId="0" borderId="2" xfId="25" applyFont="1" applyFill="1" applyBorder="1" applyAlignment="1">
      <alignment horizontal="center" vertical="center" wrapText="1"/>
    </xf>
    <xf numFmtId="0" fontId="24" fillId="0" borderId="6" xfId="25" applyFont="1" applyFill="1" applyBorder="1" applyAlignment="1">
      <alignment horizontal="center" vertical="center" wrapText="1"/>
    </xf>
    <xf numFmtId="0" fontId="24" fillId="0" borderId="7" xfId="25" applyFont="1" applyFill="1" applyBorder="1" applyAlignment="1">
      <alignment horizontal="center" vertical="center" wrapText="1"/>
    </xf>
    <xf numFmtId="0" fontId="27" fillId="0" borderId="0" xfId="25" applyFont="1" applyFill="1" applyBorder="1" applyAlignment="1">
      <alignment horizontal="left" vertical="center" wrapText="1"/>
    </xf>
    <xf numFmtId="0" fontId="27" fillId="0" borderId="0" xfId="25" applyFont="1" applyFill="1" applyBorder="1" applyAlignment="1">
      <alignment horizontal="left" wrapText="1"/>
    </xf>
    <xf numFmtId="0" fontId="24" fillId="0" borderId="0" xfId="25" applyFont="1" applyFill="1" applyAlignment="1">
      <alignment horizontal="left" wrapText="1"/>
    </xf>
    <xf numFmtId="0" fontId="29" fillId="0" borderId="0" xfId="0" applyFont="1" applyFill="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3" fillId="0" borderId="0" xfId="25" applyFont="1" applyFill="1" applyAlignment="1">
      <alignment horizontal="center"/>
    </xf>
    <xf numFmtId="0" fontId="21" fillId="0" borderId="0" xfId="25" applyFont="1" applyFill="1" applyAlignment="1">
      <alignment horizontal="right" vertical="center"/>
    </xf>
    <xf numFmtId="44" fontId="23" fillId="0" borderId="0" xfId="26" applyFont="1" applyFill="1" applyAlignment="1">
      <alignment horizontal="center"/>
    </xf>
    <xf numFmtId="0" fontId="26" fillId="0" borderId="0" xfId="25" applyFont="1" applyFill="1" applyAlignment="1">
      <alignment horizontal="center"/>
    </xf>
    <xf numFmtId="0" fontId="24" fillId="0" borderId="1" xfId="3" applyFont="1" applyFill="1" applyBorder="1" applyAlignment="1">
      <alignment horizontal="left" wrapText="1"/>
    </xf>
    <xf numFmtId="0" fontId="24" fillId="0" borderId="1" xfId="23" applyFont="1" applyFill="1" applyBorder="1" applyAlignment="1">
      <alignment horizontal="center" vertical="center" wrapText="1"/>
    </xf>
    <xf numFmtId="0" fontId="27" fillId="0" borderId="0" xfId="23" applyFont="1" applyFill="1" applyBorder="1" applyAlignment="1">
      <alignment horizontal="left" vertical="top" wrapText="1"/>
    </xf>
    <xf numFmtId="0" fontId="21" fillId="0" borderId="2" xfId="23" applyFont="1" applyFill="1" applyBorder="1" applyAlignment="1">
      <alignment horizontal="center" vertical="center" wrapText="1"/>
    </xf>
    <xf numFmtId="0" fontId="21" fillId="0" borderId="6" xfId="23" applyFont="1" applyFill="1" applyBorder="1" applyAlignment="1">
      <alignment horizontal="center" vertical="center" wrapText="1"/>
    </xf>
    <xf numFmtId="0" fontId="24" fillId="0" borderId="4" xfId="23" applyFont="1" applyFill="1" applyBorder="1" applyAlignment="1">
      <alignment horizontal="left" vertical="center" wrapText="1"/>
    </xf>
    <xf numFmtId="0" fontId="24" fillId="0" borderId="0" xfId="23" applyFont="1" applyFill="1" applyBorder="1" applyAlignment="1">
      <alignment horizontal="left" vertical="center" wrapText="1"/>
    </xf>
    <xf numFmtId="0" fontId="22" fillId="0" borderId="0" xfId="23" applyFont="1" applyFill="1" applyAlignment="1">
      <alignment horizontal="left" wrapText="1"/>
    </xf>
    <xf numFmtId="0" fontId="21" fillId="0" borderId="1" xfId="23" applyFont="1" applyFill="1" applyBorder="1" applyAlignment="1">
      <alignment horizontal="center" vertical="center" wrapText="1"/>
    </xf>
    <xf numFmtId="0" fontId="24" fillId="0" borderId="1" xfId="0" applyFont="1" applyFill="1" applyBorder="1" applyAlignment="1">
      <alignment horizontal="left" vertical="center" wrapText="1"/>
    </xf>
    <xf numFmtId="0" fontId="27" fillId="0" borderId="0" xfId="23" applyFont="1" applyFill="1" applyBorder="1" applyAlignment="1">
      <alignment horizontal="left" vertical="center" wrapText="1"/>
    </xf>
    <xf numFmtId="0" fontId="28" fillId="0" borderId="0" xfId="23" applyFont="1" applyFill="1" applyBorder="1" applyAlignment="1">
      <alignment horizontal="left" vertical="center" wrapText="1"/>
    </xf>
    <xf numFmtId="0" fontId="32" fillId="0" borderId="0" xfId="23" applyFont="1" applyFill="1" applyBorder="1" applyAlignment="1">
      <alignment horizontal="left" vertical="center" wrapText="1"/>
    </xf>
    <xf numFmtId="0" fontId="27" fillId="0" borderId="1" xfId="23" applyFont="1" applyFill="1" applyBorder="1" applyAlignment="1">
      <alignment horizontal="center" vertical="center" wrapText="1"/>
    </xf>
    <xf numFmtId="0" fontId="24" fillId="0" borderId="2" xfId="23" applyFont="1" applyFill="1" applyBorder="1" applyAlignment="1">
      <alignment horizontal="center" vertical="center" wrapText="1"/>
    </xf>
    <xf numFmtId="0" fontId="24" fillId="0" borderId="6" xfId="23" applyFont="1" applyFill="1" applyBorder="1" applyAlignment="1">
      <alignment horizontal="center" vertical="center" wrapText="1"/>
    </xf>
    <xf numFmtId="0" fontId="24" fillId="0" borderId="7" xfId="23" applyFont="1" applyFill="1" applyBorder="1" applyAlignment="1">
      <alignment horizontal="center" vertical="center" wrapText="1"/>
    </xf>
    <xf numFmtId="0" fontId="24" fillId="0" borderId="0" xfId="23" applyFont="1" applyFill="1" applyAlignment="1">
      <alignment horizontal="left" wrapText="1"/>
    </xf>
    <xf numFmtId="0" fontId="27" fillId="0" borderId="0" xfId="0" applyFont="1" applyFill="1" applyBorder="1" applyAlignment="1">
      <alignment horizontal="left" vertical="center" wrapText="1"/>
    </xf>
    <xf numFmtId="0" fontId="23" fillId="0" borderId="0" xfId="23" applyFont="1" applyFill="1" applyAlignment="1">
      <alignment horizontal="center"/>
    </xf>
    <xf numFmtId="44" fontId="23" fillId="0" borderId="0" xfId="24" applyFont="1" applyFill="1" applyAlignment="1">
      <alignment horizontal="center"/>
    </xf>
    <xf numFmtId="0" fontId="26" fillId="0" borderId="0" xfId="23" applyFont="1" applyFill="1" applyAlignment="1">
      <alignment horizontal="center"/>
    </xf>
    <xf numFmtId="0" fontId="23" fillId="0" borderId="0" xfId="1" applyFont="1" applyFill="1" applyAlignment="1">
      <alignment horizontal="center"/>
    </xf>
    <xf numFmtId="0" fontId="26" fillId="0" borderId="0" xfId="1" applyFont="1" applyFill="1" applyAlignment="1">
      <alignment horizontal="center"/>
    </xf>
    <xf numFmtId="0" fontId="24" fillId="0" borderId="0" xfId="1" applyFont="1" applyFill="1" applyBorder="1" applyAlignment="1">
      <alignment horizontal="left" vertical="center" wrapText="1"/>
    </xf>
    <xf numFmtId="0" fontId="22" fillId="0" borderId="0" xfId="1" applyFont="1" applyFill="1" applyAlignment="1">
      <alignment horizontal="left" wrapText="1"/>
    </xf>
    <xf numFmtId="44" fontId="23" fillId="0" borderId="0" xfId="2" applyFont="1" applyFill="1" applyAlignment="1">
      <alignment horizontal="center"/>
    </xf>
    <xf numFmtId="0" fontId="24" fillId="0" borderId="0" xfId="1" applyFont="1" applyFill="1" applyAlignment="1">
      <alignment horizontal="left" vertical="center" wrapText="1"/>
    </xf>
    <xf numFmtId="0" fontId="27" fillId="0" borderId="4" xfId="1" applyFont="1" applyFill="1" applyBorder="1" applyAlignment="1">
      <alignment horizontal="left" vertical="center" wrapText="1"/>
    </xf>
    <xf numFmtId="0" fontId="27" fillId="0" borderId="0" xfId="1" applyFont="1" applyFill="1" applyBorder="1" applyAlignment="1">
      <alignment horizontal="left" vertical="top" wrapText="1"/>
    </xf>
    <xf numFmtId="0" fontId="21" fillId="0" borderId="1" xfId="1" applyFont="1" applyFill="1" applyBorder="1" applyAlignment="1">
      <alignment horizontal="center" vertical="center" wrapText="1"/>
    </xf>
    <xf numFmtId="0" fontId="24" fillId="0" borderId="1" xfId="1" applyFont="1" applyFill="1" applyBorder="1" applyAlignment="1">
      <alignment horizontal="center" vertical="center" wrapText="1"/>
    </xf>
    <xf numFmtId="0" fontId="27" fillId="0" borderId="0" xfId="1" applyFont="1" applyFill="1" applyBorder="1" applyAlignment="1">
      <alignment horizontal="left" vertical="center" wrapText="1"/>
    </xf>
    <xf numFmtId="0" fontId="24" fillId="0" borderId="0" xfId="1" applyFont="1" applyFill="1" applyAlignment="1">
      <alignment horizontal="left" wrapText="1"/>
    </xf>
    <xf numFmtId="0" fontId="27" fillId="0" borderId="1" xfId="1" applyFont="1" applyFill="1" applyBorder="1" applyAlignment="1">
      <alignment horizontal="center" vertical="center" wrapText="1"/>
    </xf>
    <xf numFmtId="0" fontId="24" fillId="0" borderId="2" xfId="1" applyFont="1" applyFill="1" applyBorder="1" applyAlignment="1">
      <alignment horizontal="center" vertical="center" wrapText="1"/>
    </xf>
    <xf numFmtId="0" fontId="24" fillId="0" borderId="6" xfId="1" applyFont="1" applyFill="1" applyBorder="1" applyAlignment="1">
      <alignment horizontal="center" vertical="center" wrapText="1"/>
    </xf>
    <xf numFmtId="0" fontId="24" fillId="0" borderId="7" xfId="1" applyFont="1" applyFill="1" applyBorder="1" applyAlignment="1">
      <alignment horizontal="center" vertical="center" wrapText="1"/>
    </xf>
    <xf numFmtId="0" fontId="24" fillId="0" borderId="4" xfId="1" applyFont="1" applyFill="1" applyBorder="1" applyAlignment="1">
      <alignment horizontal="left" vertical="center" wrapText="1"/>
    </xf>
    <xf numFmtId="0" fontId="21" fillId="0" borderId="2" xfId="1" applyFont="1" applyFill="1" applyBorder="1" applyAlignment="1">
      <alignment horizontal="center" vertical="center" wrapText="1"/>
    </xf>
    <xf numFmtId="0" fontId="21" fillId="0" borderId="6" xfId="1" applyFont="1" applyFill="1" applyBorder="1" applyAlignment="1">
      <alignment horizontal="center" vertical="center" wrapText="1"/>
    </xf>
    <xf numFmtId="0" fontId="22" fillId="0" borderId="0" xfId="67" applyFont="1" applyFill="1" applyAlignment="1">
      <alignment horizontal="center"/>
    </xf>
    <xf numFmtId="0" fontId="27" fillId="0" borderId="0" xfId="69" applyFont="1" applyFill="1" applyAlignment="1">
      <alignment horizontal="left" vertical="center" wrapText="1"/>
    </xf>
    <xf numFmtId="0" fontId="24" fillId="0" borderId="0" xfId="69" applyFont="1" applyFill="1" applyAlignment="1">
      <alignment horizontal="left" vertical="center" wrapText="1"/>
    </xf>
    <xf numFmtId="0" fontId="23" fillId="0" borderId="0" xfId="69" applyFont="1" applyFill="1" applyAlignment="1">
      <alignment horizontal="center"/>
    </xf>
    <xf numFmtId="44" fontId="23" fillId="0" borderId="0" xfId="72" applyFont="1" applyFill="1" applyAlignment="1">
      <alignment horizontal="center"/>
    </xf>
    <xf numFmtId="0" fontId="26" fillId="0" borderId="0" xfId="69" applyFont="1" applyFill="1" applyAlignment="1">
      <alignment horizontal="center"/>
    </xf>
    <xf numFmtId="0" fontId="24" fillId="0" borderId="0" xfId="69" applyFont="1" applyFill="1" applyAlignment="1">
      <alignment horizontal="left" wrapText="1"/>
    </xf>
    <xf numFmtId="0" fontId="22" fillId="0" borderId="0" xfId="69" applyFont="1" applyFill="1" applyAlignment="1">
      <alignment horizontal="left" wrapText="1"/>
    </xf>
    <xf numFmtId="0" fontId="27" fillId="0" borderId="0" xfId="69" applyFont="1" applyFill="1" applyBorder="1" applyAlignment="1">
      <alignment horizontal="left" vertical="center" wrapText="1"/>
    </xf>
    <xf numFmtId="0" fontId="24" fillId="0" borderId="0" xfId="69" applyFont="1" applyFill="1" applyBorder="1" applyAlignment="1">
      <alignment horizontal="left" vertical="center" wrapText="1"/>
    </xf>
    <xf numFmtId="0" fontId="27" fillId="0" borderId="4" xfId="69" applyFont="1" applyFill="1" applyBorder="1" applyAlignment="1">
      <alignment horizontal="left" vertical="center" wrapText="1"/>
    </xf>
    <xf numFmtId="0" fontId="28" fillId="0" borderId="0" xfId="69" applyFont="1" applyFill="1" applyBorder="1" applyAlignment="1">
      <alignment horizontal="left" vertical="center" wrapText="1"/>
    </xf>
    <xf numFmtId="0" fontId="27" fillId="0" borderId="1" xfId="69" applyFont="1" applyFill="1" applyBorder="1" applyAlignment="1">
      <alignment horizontal="center" vertical="center" wrapText="1"/>
    </xf>
    <xf numFmtId="0" fontId="24" fillId="0" borderId="2" xfId="69" applyFont="1" applyFill="1" applyBorder="1" applyAlignment="1">
      <alignment horizontal="center" vertical="center" wrapText="1"/>
    </xf>
    <xf numFmtId="0" fontId="24" fillId="0" borderId="6" xfId="69" applyFont="1" applyFill="1" applyBorder="1" applyAlignment="1">
      <alignment horizontal="center" vertical="center" wrapText="1"/>
    </xf>
    <xf numFmtId="0" fontId="24" fillId="0" borderId="7" xfId="69" applyFont="1" applyFill="1" applyBorder="1" applyAlignment="1">
      <alignment horizontal="center" vertical="center" wrapText="1"/>
    </xf>
    <xf numFmtId="0" fontId="27" fillId="0" borderId="0" xfId="69" applyFont="1" applyFill="1" applyBorder="1" applyAlignment="1">
      <alignment horizontal="left" vertical="top" wrapText="1"/>
    </xf>
    <xf numFmtId="0" fontId="21" fillId="0" borderId="1" xfId="69" applyFont="1" applyFill="1" applyBorder="1" applyAlignment="1">
      <alignment horizontal="center" vertical="center" wrapText="1"/>
    </xf>
    <xf numFmtId="0" fontId="24" fillId="0" borderId="1" xfId="69" applyFont="1" applyFill="1" applyBorder="1" applyAlignment="1">
      <alignment horizontal="center" vertical="center" wrapText="1"/>
    </xf>
    <xf numFmtId="0" fontId="24" fillId="0" borderId="4" xfId="69" applyFont="1" applyFill="1" applyBorder="1" applyAlignment="1">
      <alignment horizontal="left" vertical="center" wrapText="1"/>
    </xf>
    <xf numFmtId="0" fontId="22" fillId="0" borderId="0" xfId="74" applyFont="1" applyFill="1" applyAlignment="1">
      <alignment horizontal="left" wrapText="1"/>
    </xf>
    <xf numFmtId="0" fontId="21" fillId="0" borderId="2" xfId="69" applyFont="1" applyFill="1" applyBorder="1" applyAlignment="1">
      <alignment horizontal="center" vertical="center" wrapText="1"/>
    </xf>
    <xf numFmtId="0" fontId="21" fillId="0" borderId="6" xfId="69" applyFont="1" applyFill="1" applyBorder="1" applyAlignment="1">
      <alignment horizontal="center" vertical="center" wrapText="1"/>
    </xf>
    <xf numFmtId="0" fontId="24" fillId="0" borderId="1" xfId="3" applyFont="1" applyFill="1" applyBorder="1" applyAlignment="1">
      <alignment horizontal="left" vertical="center" wrapText="1"/>
    </xf>
    <xf numFmtId="0" fontId="27" fillId="0" borderId="0" xfId="5" applyFont="1" applyFill="1" applyBorder="1" applyAlignment="1">
      <alignment horizontal="center" vertical="top" wrapText="1"/>
    </xf>
    <xf numFmtId="0" fontId="27" fillId="0" borderId="0" xfId="5" applyFont="1" applyFill="1" applyBorder="1" applyAlignment="1">
      <alignment horizontal="center" wrapText="1"/>
    </xf>
    <xf numFmtId="0" fontId="38" fillId="0" borderId="0" xfId="5" applyFont="1" applyFill="1" applyBorder="1" applyAlignment="1">
      <alignment horizontal="center"/>
    </xf>
    <xf numFmtId="0" fontId="27" fillId="0" borderId="0" xfId="5" applyFont="1" applyFill="1" applyBorder="1" applyAlignment="1">
      <alignment horizontal="center" vertical="center"/>
    </xf>
    <xf numFmtId="0" fontId="24" fillId="0" borderId="0" xfId="3" applyFont="1" applyAlignment="1">
      <alignment horizontal="left" vertical="center" wrapText="1"/>
    </xf>
    <xf numFmtId="0" fontId="24" fillId="0" borderId="0" xfId="65" applyFont="1" applyFill="1" applyBorder="1" applyAlignment="1">
      <alignment horizontal="left" vertical="center" wrapText="1"/>
    </xf>
    <xf numFmtId="0" fontId="21" fillId="2" borderId="0" xfId="61" applyFont="1" applyFill="1" applyAlignment="1">
      <alignment horizontal="center" vertical="top" wrapText="1"/>
    </xf>
    <xf numFmtId="0" fontId="3" fillId="0" borderId="0" xfId="61" applyAlignment="1">
      <alignment horizontal="center" vertical="top" wrapText="1"/>
    </xf>
    <xf numFmtId="0" fontId="22" fillId="0" borderId="0" xfId="62" applyFont="1" applyFill="1" applyAlignment="1">
      <alignment horizontal="center"/>
    </xf>
    <xf numFmtId="44" fontId="23" fillId="0" borderId="0" xfId="63" applyFont="1" applyFill="1" applyAlignment="1">
      <alignment horizontal="center"/>
    </xf>
    <xf numFmtId="0" fontId="22" fillId="0" borderId="0" xfId="65" applyFont="1" applyFill="1" applyAlignment="1">
      <alignment horizontal="left" wrapText="1"/>
    </xf>
    <xf numFmtId="0" fontId="27" fillId="0" borderId="0" xfId="65" applyFont="1" applyFill="1" applyBorder="1" applyAlignment="1">
      <alignment horizontal="left" vertical="top" wrapText="1"/>
    </xf>
    <xf numFmtId="0" fontId="27" fillId="0" borderId="11" xfId="65" applyFont="1" applyFill="1" applyBorder="1" applyAlignment="1">
      <alignment horizontal="left" vertical="center" wrapText="1"/>
    </xf>
    <xf numFmtId="0" fontId="27" fillId="0" borderId="0" xfId="65" applyFont="1" applyFill="1" applyBorder="1" applyAlignment="1">
      <alignment horizontal="left" vertical="center" wrapText="1"/>
    </xf>
    <xf numFmtId="0" fontId="47" fillId="0" borderId="0" xfId="41" applyFont="1" applyAlignment="1">
      <alignment horizontal="justify" vertical="center" wrapText="1"/>
    </xf>
    <xf numFmtId="0" fontId="48" fillId="0" borderId="0" xfId="41" applyFont="1" applyAlignment="1">
      <alignment vertical="center" wrapText="1"/>
    </xf>
    <xf numFmtId="0" fontId="27" fillId="0" borderId="0" xfId="41" applyFont="1" applyFill="1" applyBorder="1" applyAlignment="1">
      <alignment horizontal="left" vertical="center" wrapText="1"/>
    </xf>
    <xf numFmtId="0" fontId="22" fillId="0" borderId="1" xfId="41" applyFont="1" applyBorder="1" applyAlignment="1">
      <alignment horizontal="center" vertical="center" wrapText="1"/>
    </xf>
    <xf numFmtId="0" fontId="24" fillId="2" borderId="2" xfId="41" applyFont="1" applyFill="1" applyBorder="1" applyAlignment="1">
      <alignment horizontal="center" vertical="center" wrapText="1"/>
    </xf>
    <xf numFmtId="0" fontId="24" fillId="2" borderId="6" xfId="41" applyFont="1" applyFill="1" applyBorder="1" applyAlignment="1">
      <alignment horizontal="center" vertical="center" wrapText="1"/>
    </xf>
    <xf numFmtId="0" fontId="24" fillId="2" borderId="1" xfId="41" applyFont="1" applyFill="1" applyBorder="1" applyAlignment="1">
      <alignment horizontal="center" vertical="center" wrapText="1"/>
    </xf>
    <xf numFmtId="0" fontId="7" fillId="0" borderId="0" xfId="41" applyAlignment="1">
      <alignment horizontal="center" wrapText="1"/>
    </xf>
    <xf numFmtId="0" fontId="21" fillId="2" borderId="0" xfId="41" applyFont="1" applyFill="1" applyAlignment="1">
      <alignment horizontal="center" vertical="center" wrapText="1"/>
    </xf>
    <xf numFmtId="0" fontId="22" fillId="0" borderId="0" xfId="42" applyFont="1" applyFill="1" applyAlignment="1">
      <alignment horizontal="center"/>
    </xf>
    <xf numFmtId="0" fontId="27" fillId="0" borderId="0" xfId="41" applyFont="1" applyFill="1" applyBorder="1" applyAlignment="1">
      <alignment horizontal="center"/>
    </xf>
    <xf numFmtId="0" fontId="26" fillId="2" borderId="0" xfId="41" applyFont="1" applyFill="1" applyAlignment="1">
      <alignment horizontal="center"/>
    </xf>
    <xf numFmtId="0" fontId="24" fillId="2" borderId="0" xfId="41" applyFont="1" applyFill="1" applyBorder="1" applyAlignment="1">
      <alignment horizontal="left" vertical="center" wrapText="1"/>
    </xf>
    <xf numFmtId="0" fontId="24" fillId="0" borderId="0" xfId="41" applyFont="1" applyAlignment="1">
      <alignment horizontal="left" wrapText="1"/>
    </xf>
    <xf numFmtId="165" fontId="22" fillId="0" borderId="0" xfId="44" applyFont="1" applyAlignment="1">
      <alignment horizontal="left" wrapText="1"/>
    </xf>
    <xf numFmtId="0" fontId="21" fillId="0" borderId="0" xfId="75" applyFont="1" applyFill="1" applyAlignment="1">
      <alignment vertical="center" wrapText="1"/>
    </xf>
    <xf numFmtId="0" fontId="21" fillId="0" borderId="0" xfId="75" applyFont="1" applyFill="1" applyAlignment="1">
      <alignment vertical="center"/>
    </xf>
    <xf numFmtId="0" fontId="21" fillId="0" borderId="0" xfId="76" applyFont="1" applyFill="1" applyAlignment="1">
      <alignment vertical="center"/>
    </xf>
    <xf numFmtId="0" fontId="21" fillId="0" borderId="0" xfId="76" applyFont="1" applyFill="1" applyAlignment="1">
      <alignment horizontal="right" vertical="center"/>
    </xf>
    <xf numFmtId="0" fontId="38" fillId="2" borderId="0" xfId="77" applyFont="1" applyFill="1" applyAlignment="1">
      <alignment vertical="center" wrapText="1"/>
    </xf>
    <xf numFmtId="0" fontId="21" fillId="0" borderId="0" xfId="76" applyFont="1" applyFill="1" applyAlignment="1">
      <alignment horizontal="right" vertical="center"/>
    </xf>
    <xf numFmtId="0" fontId="22" fillId="0" borderId="0" xfId="75" applyFont="1" applyFill="1" applyAlignment="1">
      <alignment horizontal="left"/>
    </xf>
    <xf numFmtId="0" fontId="22" fillId="0" borderId="0" xfId="76" applyFont="1" applyFill="1" applyAlignment="1">
      <alignment horizontal="center"/>
    </xf>
    <xf numFmtId="0" fontId="27" fillId="0" borderId="0" xfId="77" applyFont="1" applyFill="1" applyBorder="1" applyAlignment="1"/>
    <xf numFmtId="0" fontId="23" fillId="0" borderId="0" xfId="75" applyFont="1" applyFill="1" applyAlignment="1">
      <alignment horizontal="center"/>
    </xf>
    <xf numFmtId="0" fontId="23" fillId="0" borderId="0" xfId="75" applyFont="1" applyFill="1" applyAlignment="1"/>
    <xf numFmtId="49" fontId="24" fillId="0" borderId="0" xfId="75" applyNumberFormat="1" applyFont="1" applyFill="1" applyAlignment="1">
      <alignment vertical="center"/>
    </xf>
    <xf numFmtId="0" fontId="24" fillId="0" borderId="0" xfId="75" applyFont="1" applyFill="1" applyAlignment="1">
      <alignment vertical="center"/>
    </xf>
    <xf numFmtId="44" fontId="23" fillId="0" borderId="0" xfId="78" applyFont="1" applyFill="1" applyAlignment="1">
      <alignment horizontal="center"/>
    </xf>
    <xf numFmtId="0" fontId="25" fillId="0" borderId="0" xfId="75" applyFont="1" applyFill="1" applyAlignment="1"/>
    <xf numFmtId="0" fontId="26" fillId="0" borderId="0" xfId="75" applyFont="1" applyFill="1" applyAlignment="1">
      <alignment horizontal="center"/>
    </xf>
    <xf numFmtId="0" fontId="26" fillId="0" borderId="0" xfId="75" applyFont="1" applyFill="1" applyAlignment="1"/>
    <xf numFmtId="0" fontId="24" fillId="0" borderId="0" xfId="75" applyFont="1" applyFill="1" applyBorder="1" applyAlignment="1">
      <alignment vertical="center" wrapText="1"/>
    </xf>
    <xf numFmtId="0" fontId="24" fillId="0" borderId="0" xfId="75" applyFont="1" applyFill="1" applyBorder="1" applyAlignment="1">
      <alignment vertical="center"/>
    </xf>
    <xf numFmtId="49" fontId="21" fillId="0" borderId="0" xfId="75" applyNumberFormat="1" applyFont="1" applyFill="1" applyAlignment="1">
      <alignment vertical="center"/>
    </xf>
    <xf numFmtId="0" fontId="21" fillId="0" borderId="0" xfId="75" applyFont="1" applyFill="1" applyBorder="1" applyAlignment="1">
      <alignment vertical="center"/>
    </xf>
    <xf numFmtId="0" fontId="24" fillId="0" borderId="0" xfId="75" applyFont="1" applyFill="1" applyBorder="1" applyAlignment="1">
      <alignment horizontal="left" vertical="center" wrapText="1"/>
    </xf>
    <xf numFmtId="0" fontId="29" fillId="0" borderId="0" xfId="79" applyFont="1" applyBorder="1" applyAlignment="1">
      <alignment horizontal="justify" vertical="center" wrapText="1"/>
    </xf>
    <xf numFmtId="0" fontId="24" fillId="0" borderId="0" xfId="80" applyFont="1" applyFill="1" applyBorder="1" applyAlignment="1">
      <alignment vertical="center"/>
    </xf>
    <xf numFmtId="49" fontId="24" fillId="0" borderId="0" xfId="80" applyNumberFormat="1" applyFont="1" applyFill="1" applyAlignment="1">
      <alignment vertical="center"/>
    </xf>
    <xf numFmtId="0" fontId="24" fillId="0" borderId="0" xfId="80" applyFont="1" applyFill="1" applyAlignment="1">
      <alignment vertical="center"/>
    </xf>
    <xf numFmtId="0" fontId="31" fillId="0" borderId="0" xfId="75" applyFont="1" applyFill="1" applyBorder="1" applyAlignment="1">
      <alignment horizontal="left" vertical="center" wrapText="1"/>
    </xf>
    <xf numFmtId="0" fontId="27" fillId="0" borderId="0" xfId="75" applyFont="1" applyFill="1" applyBorder="1" applyAlignment="1">
      <alignment vertical="center" wrapText="1"/>
    </xf>
    <xf numFmtId="49" fontId="27" fillId="0" borderId="0" xfId="75" applyNumberFormat="1" applyFont="1" applyFill="1" applyAlignment="1">
      <alignment vertical="center"/>
    </xf>
    <xf numFmtId="0" fontId="27" fillId="0" borderId="0" xfId="75" applyFont="1" applyFill="1" applyAlignment="1">
      <alignment vertical="center"/>
    </xf>
    <xf numFmtId="0" fontId="22" fillId="0" borderId="0" xfId="75" applyFont="1" applyFill="1"/>
    <xf numFmtId="0" fontId="24" fillId="0" borderId="0" xfId="75" applyFont="1" applyFill="1" applyAlignment="1">
      <alignment horizontal="left" wrapText="1"/>
    </xf>
    <xf numFmtId="0" fontId="22" fillId="0" borderId="0" xfId="75" applyFont="1" applyFill="1" applyAlignment="1">
      <alignment horizontal="left" wrapText="1"/>
    </xf>
    <xf numFmtId="0" fontId="27" fillId="0" borderId="0" xfId="75" applyFont="1" applyFill="1" applyBorder="1" applyAlignment="1">
      <alignment horizontal="left" vertical="center" wrapText="1"/>
    </xf>
    <xf numFmtId="49" fontId="31" fillId="0" borderId="0" xfId="75" applyNumberFormat="1" applyFont="1" applyFill="1" applyAlignment="1">
      <alignment vertical="center"/>
    </xf>
    <xf numFmtId="0" fontId="31" fillId="0" borderId="0" xfId="75" applyFont="1" applyFill="1" applyAlignment="1">
      <alignment vertical="center"/>
    </xf>
    <xf numFmtId="0" fontId="24" fillId="0" borderId="0" xfId="75" applyFont="1" applyFill="1" applyAlignment="1">
      <alignment horizontal="left" vertical="center" wrapText="1"/>
    </xf>
    <xf numFmtId="0" fontId="28" fillId="0" borderId="0" xfId="75" applyFont="1" applyFill="1" applyBorder="1" applyAlignment="1">
      <alignment horizontal="left" vertical="center" wrapText="1"/>
    </xf>
    <xf numFmtId="0" fontId="32" fillId="0" borderId="0" xfId="75" applyFont="1" applyFill="1" applyBorder="1" applyAlignment="1">
      <alignment vertical="center" wrapText="1"/>
    </xf>
    <xf numFmtId="0" fontId="27" fillId="0" borderId="1" xfId="75" applyFont="1" applyFill="1" applyBorder="1" applyAlignment="1">
      <alignment horizontal="center" vertical="center" wrapText="1"/>
    </xf>
    <xf numFmtId="0" fontId="24" fillId="0" borderId="2" xfId="75" applyFont="1" applyFill="1" applyBorder="1" applyAlignment="1">
      <alignment horizontal="center" vertical="center" wrapText="1"/>
    </xf>
    <xf numFmtId="0" fontId="24" fillId="0" borderId="1" xfId="75" applyFont="1" applyFill="1" applyBorder="1" applyAlignment="1">
      <alignment horizontal="center" vertical="center" wrapText="1"/>
    </xf>
    <xf numFmtId="0" fontId="24" fillId="0" borderId="3" xfId="75" applyFont="1" applyFill="1" applyBorder="1" applyAlignment="1">
      <alignment horizontal="center" vertical="center" wrapText="1"/>
    </xf>
    <xf numFmtId="0" fontId="24" fillId="0" borderId="4" xfId="75" applyFont="1" applyFill="1" applyBorder="1" applyAlignment="1">
      <alignment horizontal="center" vertical="center" wrapText="1"/>
    </xf>
    <xf numFmtId="0" fontId="24" fillId="0" borderId="5" xfId="75" applyFont="1" applyFill="1" applyBorder="1" applyAlignment="1">
      <alignment horizontal="center" vertical="center" wrapText="1"/>
    </xf>
    <xf numFmtId="0" fontId="24" fillId="0" borderId="6" xfId="75" applyFont="1" applyFill="1" applyBorder="1" applyAlignment="1">
      <alignment horizontal="center" vertical="center" wrapText="1"/>
    </xf>
    <xf numFmtId="0" fontId="24" fillId="0" borderId="7" xfId="75" applyFont="1" applyFill="1" applyBorder="1" applyAlignment="1">
      <alignment horizontal="center" vertical="center" wrapText="1"/>
    </xf>
    <xf numFmtId="0" fontId="24" fillId="0" borderId="2" xfId="75" applyFont="1" applyFill="1" applyBorder="1" applyAlignment="1">
      <alignment horizontal="center" vertical="center" wrapText="1"/>
    </xf>
    <xf numFmtId="49" fontId="21" fillId="0" borderId="8" xfId="75" applyNumberFormat="1" applyFont="1" applyFill="1" applyBorder="1" applyAlignment="1">
      <alignment vertical="center" wrapText="1"/>
    </xf>
    <xf numFmtId="0" fontId="21" fillId="0" borderId="1" xfId="75" applyFont="1" applyFill="1" applyBorder="1" applyAlignment="1">
      <alignment horizontal="center" vertical="center" wrapText="1"/>
    </xf>
    <xf numFmtId="0" fontId="31" fillId="0" borderId="1" xfId="75" applyFont="1" applyFill="1" applyBorder="1" applyAlignment="1">
      <alignment vertical="center" wrapText="1"/>
    </xf>
    <xf numFmtId="0" fontId="31" fillId="0" borderId="1" xfId="75" applyFont="1" applyFill="1" applyBorder="1" applyAlignment="1">
      <alignment horizontal="center" vertical="center" wrapText="1"/>
    </xf>
    <xf numFmtId="166" fontId="31" fillId="0" borderId="1" xfId="75" applyNumberFormat="1" applyFont="1" applyFill="1" applyBorder="1" applyAlignment="1">
      <alignment horizontal="center" vertical="center" wrapText="1"/>
    </xf>
    <xf numFmtId="3" fontId="21" fillId="0" borderId="0" xfId="75" applyNumberFormat="1" applyFont="1" applyFill="1" applyAlignment="1">
      <alignment vertical="center"/>
    </xf>
    <xf numFmtId="0" fontId="22" fillId="0" borderId="0" xfId="75" applyFont="1" applyFill="1" applyBorder="1"/>
    <xf numFmtId="0" fontId="21" fillId="0" borderId="1" xfId="75" applyFont="1" applyFill="1" applyBorder="1" applyAlignment="1">
      <alignment horizontal="center" vertical="center" wrapText="1"/>
    </xf>
    <xf numFmtId="0" fontId="24" fillId="0" borderId="1" xfId="75" applyFont="1" applyFill="1" applyBorder="1" applyAlignment="1">
      <alignment horizontal="center" vertical="center" wrapText="1"/>
    </xf>
    <xf numFmtId="0" fontId="32" fillId="0" borderId="1" xfId="75" applyFont="1" applyFill="1" applyBorder="1" applyAlignment="1">
      <alignment horizontal="center" vertical="center" wrapText="1"/>
    </xf>
    <xf numFmtId="49" fontId="21" fillId="0" borderId="0" xfId="75" applyNumberFormat="1" applyFont="1" applyFill="1" applyBorder="1" applyAlignment="1">
      <alignment vertical="center"/>
    </xf>
    <xf numFmtId="0" fontId="21" fillId="0" borderId="1" xfId="75" applyFont="1" applyFill="1" applyBorder="1" applyAlignment="1">
      <alignment vertical="center" wrapText="1"/>
    </xf>
    <xf numFmtId="4" fontId="24" fillId="0" borderId="1" xfId="75" applyNumberFormat="1" applyFont="1" applyFill="1" applyBorder="1" applyAlignment="1">
      <alignment horizontal="center" vertical="center" wrapText="1"/>
    </xf>
    <xf numFmtId="0" fontId="21" fillId="0" borderId="1" xfId="75" applyFont="1" applyFill="1" applyBorder="1" applyAlignment="1">
      <alignment vertical="center"/>
    </xf>
    <xf numFmtId="0" fontId="21" fillId="0" borderId="1" xfId="81" applyFont="1" applyFill="1" applyBorder="1" applyAlignment="1">
      <alignment vertical="center" wrapText="1"/>
    </xf>
    <xf numFmtId="3" fontId="24" fillId="0" borderId="1" xfId="75" applyNumberFormat="1" applyFont="1" applyFill="1" applyBorder="1" applyAlignment="1">
      <alignment horizontal="center" vertical="center" wrapText="1"/>
    </xf>
    <xf numFmtId="0" fontId="21" fillId="0" borderId="1" xfId="75" applyFont="1" applyFill="1" applyBorder="1" applyAlignment="1">
      <alignment horizontal="center" vertical="center"/>
    </xf>
    <xf numFmtId="0" fontId="21" fillId="0" borderId="1" xfId="76" applyFont="1" applyFill="1" applyBorder="1" applyAlignment="1">
      <alignment vertical="center" wrapText="1"/>
    </xf>
    <xf numFmtId="0" fontId="21" fillId="0" borderId="1" xfId="76" applyFont="1" applyFill="1" applyBorder="1" applyAlignment="1">
      <alignment horizontal="center" vertical="center" wrapText="1"/>
    </xf>
    <xf numFmtId="3" fontId="21" fillId="0" borderId="1" xfId="76" applyNumberFormat="1" applyFont="1" applyFill="1" applyBorder="1" applyAlignment="1">
      <alignment horizontal="center" vertical="center" wrapText="1"/>
    </xf>
    <xf numFmtId="3" fontId="24" fillId="0" borderId="1" xfId="76" applyNumberFormat="1" applyFont="1" applyFill="1" applyBorder="1" applyAlignment="1">
      <alignment horizontal="center" vertical="center" wrapText="1"/>
    </xf>
    <xf numFmtId="4" fontId="24" fillId="0" borderId="1" xfId="76" applyNumberFormat="1" applyFont="1" applyFill="1" applyBorder="1" applyAlignment="1">
      <alignment horizontal="center" vertical="center" wrapText="1"/>
    </xf>
    <xf numFmtId="0" fontId="21" fillId="0" borderId="0" xfId="75" applyFont="1" applyFill="1" applyBorder="1" applyAlignment="1">
      <alignment vertical="center" wrapText="1"/>
    </xf>
    <xf numFmtId="0" fontId="21" fillId="0" borderId="0" xfId="75" applyFont="1" applyFill="1" applyBorder="1" applyAlignment="1">
      <alignment horizontal="center" vertical="center" wrapText="1"/>
    </xf>
    <xf numFmtId="3" fontId="21" fillId="0" borderId="0" xfId="75" applyNumberFormat="1" applyFont="1" applyFill="1" applyBorder="1" applyAlignment="1">
      <alignment horizontal="center" vertical="center" wrapText="1"/>
    </xf>
    <xf numFmtId="49" fontId="21" fillId="0" borderId="1" xfId="75" applyNumberFormat="1" applyFont="1" applyFill="1" applyBorder="1" applyAlignment="1">
      <alignment vertical="center" wrapText="1"/>
    </xf>
    <xf numFmtId="166" fontId="31" fillId="0" borderId="1" xfId="75" applyNumberFormat="1" applyFont="1" applyFill="1" applyBorder="1" applyAlignment="1">
      <alignment horizontal="center" vertical="center"/>
    </xf>
    <xf numFmtId="166" fontId="21" fillId="0" borderId="0" xfId="75" applyNumberFormat="1" applyFont="1" applyFill="1" applyBorder="1" applyAlignment="1">
      <alignment vertical="center"/>
    </xf>
    <xf numFmtId="0" fontId="24" fillId="0" borderId="4" xfId="75" applyFont="1" applyFill="1" applyBorder="1" applyAlignment="1">
      <alignment horizontal="left" vertical="center" wrapText="1"/>
    </xf>
    <xf numFmtId="0" fontId="33" fillId="0" borderId="0" xfId="75" applyFont="1" applyFill="1" applyBorder="1" applyAlignment="1">
      <alignment vertical="center" wrapText="1"/>
    </xf>
    <xf numFmtId="0" fontId="21" fillId="0" borderId="2" xfId="75" applyFont="1" applyFill="1" applyBorder="1" applyAlignment="1">
      <alignment horizontal="center" vertical="center" wrapText="1"/>
    </xf>
    <xf numFmtId="0" fontId="21" fillId="0" borderId="6" xfId="75" applyFont="1" applyFill="1" applyBorder="1" applyAlignment="1">
      <alignment horizontal="center" vertical="center" wrapText="1"/>
    </xf>
    <xf numFmtId="0" fontId="21" fillId="0" borderId="6" xfId="75" applyFont="1" applyFill="1" applyBorder="1" applyAlignment="1">
      <alignment horizontal="left" vertical="center" wrapText="1"/>
    </xf>
    <xf numFmtId="2" fontId="24" fillId="0" borderId="1" xfId="75" applyNumberFormat="1" applyFont="1" applyFill="1" applyBorder="1" applyAlignment="1">
      <alignment horizontal="center" vertical="center" wrapText="1"/>
    </xf>
    <xf numFmtId="166" fontId="24" fillId="0" borderId="1" xfId="75" applyNumberFormat="1" applyFont="1" applyFill="1" applyBorder="1" applyAlignment="1">
      <alignment horizontal="center" vertical="center" wrapText="1"/>
    </xf>
    <xf numFmtId="0" fontId="27" fillId="0" borderId="1" xfId="75" applyFont="1" applyFill="1" applyBorder="1" applyAlignment="1">
      <alignment vertical="center" wrapText="1"/>
    </xf>
    <xf numFmtId="0" fontId="27" fillId="0" borderId="1" xfId="75" applyFont="1" applyFill="1" applyBorder="1" applyAlignment="1">
      <alignment horizontal="center" vertical="center" wrapText="1"/>
    </xf>
    <xf numFmtId="166" fontId="27" fillId="0" borderId="1" xfId="75" applyNumberFormat="1" applyFont="1" applyFill="1" applyBorder="1" applyAlignment="1">
      <alignment horizontal="center" vertical="center" wrapText="1"/>
    </xf>
    <xf numFmtId="166" fontId="21" fillId="0" borderId="0" xfId="75" applyNumberFormat="1" applyFont="1" applyFill="1" applyAlignment="1">
      <alignment vertical="center"/>
    </xf>
    <xf numFmtId="49" fontId="24" fillId="0" borderId="0" xfId="82" applyNumberFormat="1" applyFont="1" applyFill="1" applyAlignment="1">
      <alignment vertical="center"/>
    </xf>
    <xf numFmtId="0" fontId="24" fillId="0" borderId="0" xfId="82" applyFont="1" applyFill="1" applyBorder="1" applyAlignment="1">
      <alignment vertical="center"/>
    </xf>
    <xf numFmtId="0" fontId="24" fillId="0" borderId="0" xfId="82" applyFont="1" applyFill="1" applyAlignment="1">
      <alignment vertical="center"/>
    </xf>
    <xf numFmtId="0" fontId="22" fillId="0" borderId="0" xfId="82" applyFont="1" applyFill="1" applyAlignment="1">
      <alignment horizontal="left"/>
    </xf>
    <xf numFmtId="0" fontId="22" fillId="0" borderId="0" xfId="82" applyFont="1" applyFill="1"/>
    <xf numFmtId="0" fontId="22" fillId="0" borderId="0" xfId="82" applyFont="1" applyFill="1" applyBorder="1"/>
    <xf numFmtId="0" fontId="24" fillId="0" borderId="11" xfId="82" applyFont="1" applyFill="1" applyBorder="1" applyAlignment="1">
      <alignment horizontal="left" vertical="center" wrapText="1"/>
    </xf>
    <xf numFmtId="0" fontId="24" fillId="0" borderId="0" xfId="82" applyFont="1" applyFill="1" applyBorder="1" applyAlignment="1">
      <alignment vertical="center" wrapText="1"/>
    </xf>
    <xf numFmtId="49" fontId="21" fillId="0" borderId="0" xfId="82" applyNumberFormat="1" applyFont="1" applyFill="1" applyAlignment="1">
      <alignment vertical="center"/>
    </xf>
    <xf numFmtId="0" fontId="21" fillId="0" borderId="0" xfId="82" applyFont="1" applyFill="1" applyAlignment="1">
      <alignment vertical="center"/>
    </xf>
    <xf numFmtId="0" fontId="21" fillId="0" borderId="1" xfId="82" applyFont="1" applyFill="1" applyBorder="1" applyAlignment="1">
      <alignment horizontal="center" vertical="center" wrapText="1"/>
    </xf>
    <xf numFmtId="49" fontId="21" fillId="0" borderId="0" xfId="82" applyNumberFormat="1" applyFont="1" applyFill="1" applyBorder="1" applyAlignment="1">
      <alignment vertical="center"/>
    </xf>
    <xf numFmtId="0" fontId="21" fillId="0" borderId="1" xfId="82" applyFont="1" applyFill="1" applyBorder="1" applyAlignment="1">
      <alignment vertical="center" wrapText="1"/>
    </xf>
    <xf numFmtId="0" fontId="21" fillId="0" borderId="1" xfId="82" applyFont="1" applyFill="1" applyBorder="1" applyAlignment="1">
      <alignment horizontal="center" vertical="center" wrapText="1"/>
    </xf>
    <xf numFmtId="0" fontId="21" fillId="0" borderId="1" xfId="82" applyFont="1" applyFill="1" applyBorder="1" applyAlignment="1">
      <alignment vertical="center"/>
    </xf>
    <xf numFmtId="4" fontId="21" fillId="0" borderId="1" xfId="82" applyNumberFormat="1" applyFont="1" applyFill="1" applyBorder="1" applyAlignment="1">
      <alignment horizontal="center" vertical="center" wrapText="1"/>
    </xf>
    <xf numFmtId="4" fontId="21" fillId="0" borderId="2" xfId="82" applyNumberFormat="1" applyFont="1" applyFill="1" applyBorder="1" applyAlignment="1">
      <alignment horizontal="center" vertical="center" wrapText="1"/>
    </xf>
    <xf numFmtId="0" fontId="21" fillId="0" borderId="1" xfId="83" applyFont="1" applyFill="1" applyBorder="1" applyAlignment="1">
      <alignment vertical="center" wrapText="1"/>
    </xf>
    <xf numFmtId="0" fontId="21" fillId="0" borderId="1" xfId="83" applyFont="1" applyFill="1" applyBorder="1" applyAlignment="1">
      <alignment horizontal="center" vertical="center" wrapText="1"/>
    </xf>
    <xf numFmtId="0" fontId="21" fillId="0" borderId="0" xfId="82" applyFont="1" applyFill="1" applyBorder="1" applyAlignment="1">
      <alignment vertical="center"/>
    </xf>
    <xf numFmtId="49" fontId="21" fillId="0" borderId="1" xfId="82" applyNumberFormat="1" applyFont="1" applyFill="1" applyBorder="1" applyAlignment="1">
      <alignment vertical="center" wrapText="1"/>
    </xf>
    <xf numFmtId="166" fontId="21" fillId="0" borderId="1" xfId="82" applyNumberFormat="1" applyFont="1" applyFill="1" applyBorder="1" applyAlignment="1">
      <alignment horizontal="center" vertical="center" wrapText="1"/>
    </xf>
    <xf numFmtId="0" fontId="31" fillId="0" borderId="1" xfId="82" applyFont="1" applyFill="1" applyBorder="1" applyAlignment="1">
      <alignment vertical="center" wrapText="1"/>
    </xf>
    <xf numFmtId="0" fontId="31" fillId="0" borderId="1" xfId="82" applyFont="1" applyFill="1" applyBorder="1" applyAlignment="1">
      <alignment horizontal="center" vertical="center" wrapText="1"/>
    </xf>
    <xf numFmtId="166" fontId="31" fillId="0" borderId="1" xfId="82" applyNumberFormat="1" applyFont="1" applyFill="1" applyBorder="1" applyAlignment="1">
      <alignment horizontal="center" vertical="center" wrapText="1"/>
    </xf>
    <xf numFmtId="166" fontId="21" fillId="0" borderId="0" xfId="82" applyNumberFormat="1" applyFont="1" applyFill="1" applyBorder="1" applyAlignment="1">
      <alignment vertical="center"/>
    </xf>
    <xf numFmtId="0" fontId="21" fillId="0" borderId="4" xfId="82" applyFont="1" applyFill="1" applyBorder="1" applyAlignment="1">
      <alignment horizontal="left" vertical="center" wrapText="1"/>
    </xf>
    <xf numFmtId="0" fontId="31" fillId="0" borderId="0" xfId="82" applyFont="1" applyFill="1" applyBorder="1" applyAlignment="1">
      <alignment vertical="center" wrapText="1"/>
    </xf>
    <xf numFmtId="0" fontId="27" fillId="0" borderId="0" xfId="82" applyFont="1" applyFill="1" applyBorder="1" applyAlignment="1">
      <alignment vertical="center" wrapText="1"/>
    </xf>
    <xf numFmtId="0" fontId="31" fillId="0" borderId="0" xfId="82" applyFont="1" applyFill="1" applyBorder="1" applyAlignment="1">
      <alignment horizontal="left" vertical="center" wrapText="1"/>
    </xf>
    <xf numFmtId="0" fontId="33" fillId="0" borderId="0" xfId="82" applyFont="1" applyFill="1" applyBorder="1" applyAlignment="1">
      <alignment vertical="center" wrapText="1"/>
    </xf>
    <xf numFmtId="0" fontId="21" fillId="0" borderId="0" xfId="82" applyFont="1" applyFill="1" applyBorder="1" applyAlignment="1">
      <alignment horizontal="left" vertical="center" wrapText="1"/>
    </xf>
    <xf numFmtId="0" fontId="21" fillId="0" borderId="2" xfId="82" applyFont="1" applyFill="1" applyBorder="1" applyAlignment="1">
      <alignment horizontal="center" vertical="center" wrapText="1"/>
    </xf>
    <xf numFmtId="0" fontId="21" fillId="0" borderId="6" xfId="82" applyFont="1" applyFill="1" applyBorder="1" applyAlignment="1">
      <alignment horizontal="center" vertical="center" wrapText="1"/>
    </xf>
    <xf numFmtId="0" fontId="21" fillId="0" borderId="6" xfId="82" applyFont="1" applyFill="1" applyBorder="1" applyAlignment="1">
      <alignment horizontal="left" vertical="center" wrapText="1"/>
    </xf>
    <xf numFmtId="2" fontId="21" fillId="0" borderId="1" xfId="82" applyNumberFormat="1" applyFont="1" applyFill="1" applyBorder="1" applyAlignment="1">
      <alignment horizontal="center" vertical="center" wrapText="1"/>
    </xf>
    <xf numFmtId="0" fontId="21" fillId="0" borderId="0" xfId="82" applyFont="1" applyFill="1" applyBorder="1" applyAlignment="1">
      <alignment vertical="center" wrapText="1"/>
    </xf>
    <xf numFmtId="0" fontId="21" fillId="0" borderId="0" xfId="82" applyFont="1" applyFill="1" applyBorder="1" applyAlignment="1">
      <alignment horizontal="center" vertical="center" wrapText="1"/>
    </xf>
    <xf numFmtId="3" fontId="21" fillId="0" borderId="0" xfId="82" applyNumberFormat="1" applyFont="1" applyFill="1" applyBorder="1" applyAlignment="1">
      <alignment horizontal="center" vertical="center" wrapText="1"/>
    </xf>
    <xf numFmtId="0" fontId="21" fillId="0" borderId="0" xfId="82" applyFont="1" applyFill="1" applyAlignment="1">
      <alignment vertical="center" wrapText="1"/>
    </xf>
    <xf numFmtId="166" fontId="21" fillId="0" borderId="0" xfId="82" applyNumberFormat="1" applyFont="1" applyFill="1" applyAlignment="1">
      <alignment vertical="center"/>
    </xf>
    <xf numFmtId="0" fontId="21" fillId="0" borderId="7" xfId="82" applyFont="1" applyFill="1" applyBorder="1" applyAlignment="1">
      <alignment horizontal="center" vertical="center" wrapText="1"/>
    </xf>
    <xf numFmtId="49" fontId="21" fillId="0" borderId="8" xfId="82" applyNumberFormat="1" applyFont="1" applyFill="1" applyBorder="1" applyAlignment="1">
      <alignment vertical="center" wrapText="1"/>
    </xf>
  </cellXfs>
  <cellStyles count="136">
    <cellStyle name="Гиперссылка" xfId="11" builtinId="8"/>
    <cellStyle name="Денежный 2" xfId="2"/>
    <cellStyle name="Денежный 2 2" xfId="6"/>
    <cellStyle name="Денежный 2 2 2" xfId="15"/>
    <cellStyle name="Денежный 2 2 2 2" xfId="19"/>
    <cellStyle name="Денежный 2 2 2 2 2" xfId="84"/>
    <cellStyle name="Денежный 2 2 2 3" xfId="29"/>
    <cellStyle name="Денежный 2 2 2 3 2" xfId="36"/>
    <cellStyle name="Денежный 2 2 2 3 2 2" xfId="85"/>
    <cellStyle name="Денежный 2 2 2 3 3" xfId="86"/>
    <cellStyle name="Денежный 2 2 2 4" xfId="48"/>
    <cellStyle name="Денежный 2 2 2 4 2" xfId="87"/>
    <cellStyle name="Денежный 2 2 2 5" xfId="63"/>
    <cellStyle name="Денежный 2 2 3" xfId="88"/>
    <cellStyle name="Денежный 2 3" xfId="10"/>
    <cellStyle name="Денежный 2 4" xfId="13"/>
    <cellStyle name="Денежный 2 4 2" xfId="26"/>
    <cellStyle name="Денежный 2 4 2 2" xfId="51"/>
    <cellStyle name="Денежный 2 4 2 3" xfId="89"/>
    <cellStyle name="Денежный 2 4 2 4" xfId="90"/>
    <cellStyle name="Денежный 2 4 3" xfId="91"/>
    <cellStyle name="Денежный 2 5" xfId="24"/>
    <cellStyle name="Денежный 2 5 2" xfId="92"/>
    <cellStyle name="Денежный 2 5 3" xfId="93"/>
    <cellStyle name="Денежный 2 6" xfId="31"/>
    <cellStyle name="Денежный 2 6 2" xfId="78"/>
    <cellStyle name="Денежный 2 7" xfId="39"/>
    <cellStyle name="Денежный 2 7 2" xfId="52"/>
    <cellStyle name="Денежный 2 7 2 2" xfId="72"/>
    <cellStyle name="Денежный 2 7 3" xfId="94"/>
    <cellStyle name="Денежный 2 7 4" xfId="95"/>
    <cellStyle name="Денежный 2 8" xfId="96"/>
    <cellStyle name="Денежный 3" xfId="21"/>
    <cellStyle name="Денежный 3 2" xfId="43"/>
    <cellStyle name="Денежный 3 2 2" xfId="97"/>
    <cellStyle name="Денежный 3 3" xfId="98"/>
    <cellStyle name="КАНДАГАЧ тел3-33-96" xfId="7"/>
    <cellStyle name="Обычный" xfId="0" builtinId="0"/>
    <cellStyle name="Обычный 2" xfId="5"/>
    <cellStyle name="Обычный 2 2" xfId="3"/>
    <cellStyle name="Обычный 2 3" xfId="17"/>
    <cellStyle name="Обычный 2 4" xfId="28"/>
    <cellStyle name="Обычный 2 4 2" xfId="99"/>
    <cellStyle name="Обычный 2 5" xfId="100"/>
    <cellStyle name="Обычный 2_010 по напавлениям" xfId="8"/>
    <cellStyle name="Обычный 3" xfId="1"/>
    <cellStyle name="Обычный 3 10" xfId="101"/>
    <cellStyle name="Обычный 3 2" xfId="12"/>
    <cellStyle name="Обычный 3 2 2" xfId="25"/>
    <cellStyle name="Обычный 3 2 2 2" xfId="35"/>
    <cellStyle name="Обычный 3 2 2 2 2" xfId="102"/>
    <cellStyle name="Обычный 3 2 2 3" xfId="53"/>
    <cellStyle name="Обычный 3 2 2 3 2" xfId="65"/>
    <cellStyle name="Обычный 3 2 2 3 3" xfId="67"/>
    <cellStyle name="Обычный 3 2 2 4" xfId="103"/>
    <cellStyle name="Обычный 3 2 2 5" xfId="104"/>
    <cellStyle name="Обычный 3 2 3" xfId="40"/>
    <cellStyle name="Обычный 3 2 3 2" xfId="54"/>
    <cellStyle name="Обычный 3 2 3 2 2" xfId="74"/>
    <cellStyle name="Обычный 3 2 3 3" xfId="105"/>
    <cellStyle name="Обычный 3 2 3 4" xfId="106"/>
    <cellStyle name="Обычный 3 2 4" xfId="107"/>
    <cellStyle name="Обычный 3 3" xfId="16"/>
    <cellStyle name="Обычный 3 3 2" xfId="18"/>
    <cellStyle name="Обычный 3 3 2 2" xfId="33"/>
    <cellStyle name="Обычный 3 3 2 2 2" xfId="83"/>
    <cellStyle name="Обычный 3 3 2 3" xfId="108"/>
    <cellStyle name="Обычный 3 3 3" xfId="27"/>
    <cellStyle name="Обычный 3 3 3 2" xfId="34"/>
    <cellStyle name="Обычный 3 3 3 2 2" xfId="66"/>
    <cellStyle name="Обычный 3 3 3 2 3" xfId="76"/>
    <cellStyle name="Обычный 3 3 3 2 4" xfId="109"/>
    <cellStyle name="Обычный 3 3 3 2 5" xfId="110"/>
    <cellStyle name="Обычный 3 3 3 3" xfId="55"/>
    <cellStyle name="Обычный 3 3 4" xfId="32"/>
    <cellStyle name="Обычный 3 3 4 2" xfId="82"/>
    <cellStyle name="Обычный 3 3 5" xfId="111"/>
    <cellStyle name="Обычный 3 4" xfId="23"/>
    <cellStyle name="Обычный 3 4 2" xfId="112"/>
    <cellStyle name="Обычный 3 4 2 2" xfId="113"/>
    <cellStyle name="Обычный 3 4 3" xfId="114"/>
    <cellStyle name="Обычный 3 5" xfId="30"/>
    <cellStyle name="Обычный 3 5 2" xfId="45"/>
    <cellStyle name="Обычный 3 5 2 2" xfId="81"/>
    <cellStyle name="Обычный 3 5 3" xfId="56"/>
    <cellStyle name="Обычный 3 5 3 2" xfId="68"/>
    <cellStyle name="Обычный 3 5 4" xfId="75"/>
    <cellStyle name="Обычный 3 5 5" xfId="115"/>
    <cellStyle name="Обычный 3 5 6" xfId="116"/>
    <cellStyle name="Обычный 3 6" xfId="38"/>
    <cellStyle name="Обычный 3 6 2" xfId="57"/>
    <cellStyle name="Обычный 3 6 2 2" xfId="69"/>
    <cellStyle name="Обычный 3 6 3" xfId="117"/>
    <cellStyle name="Обычный 3 6 4" xfId="118"/>
    <cellStyle name="Обычный 3 6 4 2" xfId="119"/>
    <cellStyle name="Обычный 3 6 5" xfId="120"/>
    <cellStyle name="Обычный 3 7" xfId="42"/>
    <cellStyle name="Обычный 3 7 2" xfId="121"/>
    <cellStyle name="Обычный 3 8" xfId="47"/>
    <cellStyle name="Обычный 3 8 2" xfId="122"/>
    <cellStyle name="Обычный 3 9" xfId="62"/>
    <cellStyle name="Обычный 4" xfId="14"/>
    <cellStyle name="Обычный 4 2" xfId="37"/>
    <cellStyle name="Обычный 4 2 2" xfId="58"/>
    <cellStyle name="Обычный 4 2 2 2" xfId="71"/>
    <cellStyle name="Обычный 4 2 3" xfId="123"/>
    <cellStyle name="Обычный 4 2 4" xfId="124"/>
    <cellStyle name="Обычный 4 2 5" xfId="125"/>
    <cellStyle name="Обычный 4 3" xfId="46"/>
    <cellStyle name="Обычный 4 3 2" xfId="126"/>
    <cellStyle name="Обычный 4 4" xfId="59"/>
    <cellStyle name="Обычный 4 4 2" xfId="70"/>
    <cellStyle name="Обычный 4 5" xfId="61"/>
    <cellStyle name="Обычный 4 6" xfId="77"/>
    <cellStyle name="Обычный 4 7" xfId="127"/>
    <cellStyle name="Обычный 4 8" xfId="128"/>
    <cellStyle name="Обычный 5" xfId="4"/>
    <cellStyle name="Обычный 5 2" xfId="129"/>
    <cellStyle name="Обычный 6" xfId="20"/>
    <cellStyle name="Обычный 6 2" xfId="41"/>
    <cellStyle name="Обычный 6 2 2" xfId="49"/>
    <cellStyle name="Обычный 6 2 2 2" xfId="130"/>
    <cellStyle name="Обычный 6 2 3" xfId="60"/>
    <cellStyle name="Обычный 6 2 3 2" xfId="73"/>
    <cellStyle name="Обычный 6 2 4" xfId="64"/>
    <cellStyle name="Обычный 6 2 5" xfId="80"/>
    <cellStyle name="Обычный 6 2 6" xfId="131"/>
    <cellStyle name="Обычный 6 2 7" xfId="132"/>
    <cellStyle name="Обычный 6 3" xfId="133"/>
    <cellStyle name="Обычный 7" xfId="50"/>
    <cellStyle name="Обычный 7 2" xfId="79"/>
    <cellStyle name="Финансовый 2" xfId="9"/>
    <cellStyle name="Финансовый 3" xfId="22"/>
    <cellStyle name="Финансовый 3 2" xfId="44"/>
    <cellStyle name="Финансовый 3 2 2" xfId="134"/>
    <cellStyle name="Финансовый 3 3" xfId="1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jl:31665116.100"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jl:31665116.100"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jl:31665116.100"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81"/>
  <sheetViews>
    <sheetView topLeftCell="A49" zoomScale="60" zoomScaleNormal="60" workbookViewId="0">
      <selection activeCell="E51" sqref="E51:E59"/>
    </sheetView>
  </sheetViews>
  <sheetFormatPr defaultColWidth="9.109375" defaultRowHeight="15.6" x14ac:dyDescent="0.3"/>
  <cols>
    <col min="1" max="1" width="49.5546875" style="457" customWidth="1"/>
    <col min="2" max="2" width="13.33203125" style="457" customWidth="1"/>
    <col min="3" max="6" width="14.6640625" style="457" customWidth="1"/>
    <col min="7" max="7" width="12.6640625" style="457" customWidth="1"/>
    <col min="8" max="16384" width="9.109375" style="457"/>
  </cols>
  <sheetData>
    <row r="1" spans="3:7" x14ac:dyDescent="0.3">
      <c r="C1" s="624" t="s">
        <v>71</v>
      </c>
      <c r="D1" s="624"/>
      <c r="E1" s="624"/>
      <c r="F1" s="624"/>
      <c r="G1" s="624"/>
    </row>
    <row r="2" spans="3:7" x14ac:dyDescent="0.3">
      <c r="C2" s="624" t="s">
        <v>267</v>
      </c>
      <c r="D2" s="624"/>
      <c r="E2" s="624"/>
      <c r="F2" s="624"/>
      <c r="G2" s="624"/>
    </row>
    <row r="3" spans="3:7" x14ac:dyDescent="0.3">
      <c r="C3" s="624" t="s">
        <v>74</v>
      </c>
      <c r="D3" s="624"/>
      <c r="E3" s="624"/>
      <c r="F3" s="624"/>
      <c r="G3" s="624"/>
    </row>
    <row r="4" spans="3:7" x14ac:dyDescent="0.3">
      <c r="C4" s="624" t="s">
        <v>75</v>
      </c>
      <c r="D4" s="624"/>
      <c r="E4" s="624"/>
      <c r="F4" s="624"/>
      <c r="G4" s="624"/>
    </row>
    <row r="5" spans="3:7" ht="30" customHeight="1" x14ac:dyDescent="0.3">
      <c r="C5" s="458"/>
      <c r="D5" s="458"/>
      <c r="E5" s="458"/>
      <c r="F5" s="624" t="s">
        <v>268</v>
      </c>
      <c r="G5" s="624"/>
    </row>
    <row r="6" spans="3:7" x14ac:dyDescent="0.3">
      <c r="C6" s="624" t="s">
        <v>269</v>
      </c>
      <c r="D6" s="624"/>
      <c r="E6" s="624"/>
      <c r="F6" s="624"/>
      <c r="G6" s="624"/>
    </row>
    <row r="7" spans="3:7" ht="63" customHeight="1" x14ac:dyDescent="0.3">
      <c r="C7" s="633" t="s">
        <v>270</v>
      </c>
      <c r="D7" s="633"/>
      <c r="E7" s="633"/>
      <c r="F7" s="633"/>
      <c r="G7" s="633"/>
    </row>
    <row r="8" spans="3:7" x14ac:dyDescent="0.3">
      <c r="C8" s="624" t="s">
        <v>271</v>
      </c>
      <c r="D8" s="624"/>
      <c r="E8" s="624"/>
      <c r="F8" s="624"/>
      <c r="G8" s="624"/>
    </row>
    <row r="9" spans="3:7" x14ac:dyDescent="0.3">
      <c r="C9" s="458"/>
      <c r="D9" s="458"/>
      <c r="E9" s="458"/>
      <c r="F9" s="458"/>
      <c r="G9" s="458"/>
    </row>
    <row r="10" spans="3:7" hidden="1" x14ac:dyDescent="0.3">
      <c r="C10" s="624" t="s">
        <v>272</v>
      </c>
      <c r="D10" s="624"/>
      <c r="E10" s="624"/>
      <c r="F10" s="624"/>
      <c r="G10" s="624"/>
    </row>
    <row r="11" spans="3:7" ht="30" hidden="1" customHeight="1" x14ac:dyDescent="0.3">
      <c r="C11" s="633" t="s">
        <v>78</v>
      </c>
      <c r="D11" s="633"/>
      <c r="E11" s="633"/>
      <c r="F11" s="633"/>
      <c r="G11" s="633"/>
    </row>
    <row r="12" spans="3:7" hidden="1" x14ac:dyDescent="0.3">
      <c r="C12" s="458"/>
      <c r="D12" s="624" t="s">
        <v>273</v>
      </c>
      <c r="E12" s="624"/>
      <c r="F12" s="624"/>
      <c r="G12" s="624"/>
    </row>
    <row r="13" spans="3:7" hidden="1" x14ac:dyDescent="0.3">
      <c r="D13" s="632" t="s">
        <v>80</v>
      </c>
      <c r="E13" s="632"/>
      <c r="F13" s="632"/>
      <c r="G13" s="632"/>
    </row>
    <row r="14" spans="3:7" hidden="1" x14ac:dyDescent="0.3">
      <c r="D14" s="624" t="s">
        <v>274</v>
      </c>
      <c r="E14" s="624"/>
      <c r="F14" s="624"/>
      <c r="G14" s="624"/>
    </row>
    <row r="15" spans="3:7" ht="30" hidden="1" customHeight="1" x14ac:dyDescent="0.3">
      <c r="D15" s="624" t="s">
        <v>275</v>
      </c>
      <c r="E15" s="624"/>
      <c r="F15" s="624"/>
      <c r="G15" s="624"/>
    </row>
    <row r="17" spans="1:7" ht="17.399999999999999" x14ac:dyDescent="0.3">
      <c r="A17" s="625" t="s">
        <v>0</v>
      </c>
      <c r="B17" s="625"/>
      <c r="C17" s="625"/>
      <c r="D17" s="625"/>
      <c r="E17" s="625"/>
      <c r="F17" s="625"/>
      <c r="G17" s="625"/>
    </row>
    <row r="18" spans="1:7" ht="18.75" customHeight="1" x14ac:dyDescent="0.3">
      <c r="A18" s="626" t="s">
        <v>46</v>
      </c>
      <c r="B18" s="626"/>
      <c r="C18" s="626"/>
      <c r="D18" s="626"/>
      <c r="E18" s="626"/>
      <c r="F18" s="626"/>
      <c r="G18" s="626"/>
    </row>
    <row r="19" spans="1:7" ht="20.100000000000001" customHeight="1" x14ac:dyDescent="0.3">
      <c r="A19" s="627" t="s">
        <v>276</v>
      </c>
      <c r="B19" s="627"/>
      <c r="C19" s="627"/>
      <c r="D19" s="627"/>
      <c r="E19" s="627"/>
      <c r="F19" s="627"/>
      <c r="G19" s="627"/>
    </row>
    <row r="20" spans="1:7" ht="17.399999999999999" x14ac:dyDescent="0.3">
      <c r="A20" s="625" t="s">
        <v>277</v>
      </c>
      <c r="B20" s="625"/>
      <c r="C20" s="625"/>
      <c r="D20" s="625"/>
      <c r="E20" s="625"/>
      <c r="F20" s="625"/>
      <c r="G20" s="625"/>
    </row>
    <row r="22" spans="1:7" ht="31.5" customHeight="1" x14ac:dyDescent="0.3">
      <c r="A22" s="614" t="s">
        <v>278</v>
      </c>
      <c r="B22" s="614"/>
      <c r="C22" s="614"/>
      <c r="D22" s="614"/>
      <c r="E22" s="614"/>
      <c r="F22" s="614"/>
      <c r="G22" s="614"/>
    </row>
    <row r="23" spans="1:7" ht="35.25" customHeight="1" x14ac:dyDescent="0.3">
      <c r="A23" s="622" t="s">
        <v>279</v>
      </c>
      <c r="B23" s="622"/>
      <c r="C23" s="622"/>
      <c r="D23" s="622"/>
      <c r="E23" s="622"/>
      <c r="F23" s="622"/>
      <c r="G23" s="622"/>
    </row>
    <row r="24" spans="1:7" ht="409.5" customHeight="1" x14ac:dyDescent="0.3">
      <c r="A24" s="628" t="s">
        <v>344</v>
      </c>
      <c r="B24" s="628"/>
      <c r="C24" s="628"/>
      <c r="D24" s="628"/>
      <c r="E24" s="628"/>
      <c r="F24" s="628"/>
      <c r="G24" s="628"/>
    </row>
    <row r="25" spans="1:7" x14ac:dyDescent="0.3">
      <c r="A25" s="629"/>
      <c r="B25" s="629"/>
      <c r="C25" s="629"/>
      <c r="D25" s="629"/>
      <c r="E25" s="629"/>
      <c r="F25" s="629"/>
      <c r="G25" s="629"/>
    </row>
    <row r="26" spans="1:7" ht="179.4" customHeight="1" x14ac:dyDescent="0.3">
      <c r="A26" s="630"/>
      <c r="B26" s="630"/>
      <c r="C26" s="630"/>
      <c r="D26" s="630"/>
      <c r="E26" s="630"/>
      <c r="F26" s="630"/>
      <c r="G26" s="630"/>
    </row>
    <row r="27" spans="1:7" x14ac:dyDescent="0.3">
      <c r="A27" s="631" t="s">
        <v>280</v>
      </c>
      <c r="B27" s="631"/>
      <c r="C27" s="631"/>
      <c r="D27" s="631"/>
      <c r="E27" s="631"/>
      <c r="F27" s="631"/>
      <c r="G27" s="631"/>
    </row>
    <row r="28" spans="1:7" x14ac:dyDescent="0.3">
      <c r="A28" s="613" t="s">
        <v>281</v>
      </c>
      <c r="B28" s="613"/>
      <c r="C28" s="613"/>
      <c r="D28" s="613"/>
      <c r="E28" s="613"/>
      <c r="F28" s="613"/>
      <c r="G28" s="613"/>
    </row>
    <row r="29" spans="1:7" ht="31.5" customHeight="1" x14ac:dyDescent="0.3">
      <c r="A29" s="621" t="s">
        <v>282</v>
      </c>
      <c r="B29" s="621"/>
      <c r="C29" s="621"/>
      <c r="D29" s="621"/>
      <c r="E29" s="621"/>
      <c r="F29" s="621"/>
      <c r="G29" s="621"/>
    </row>
    <row r="30" spans="1:7" x14ac:dyDescent="0.3">
      <c r="A30" s="613" t="s">
        <v>283</v>
      </c>
      <c r="B30" s="613"/>
      <c r="C30" s="613"/>
      <c r="D30" s="613"/>
      <c r="E30" s="613"/>
      <c r="F30" s="613"/>
      <c r="G30" s="613"/>
    </row>
    <row r="31" spans="1:7" x14ac:dyDescent="0.3">
      <c r="A31" s="613" t="s">
        <v>284</v>
      </c>
      <c r="B31" s="613"/>
      <c r="C31" s="613"/>
      <c r="D31" s="613"/>
      <c r="E31" s="613"/>
      <c r="F31" s="613"/>
      <c r="G31" s="613"/>
    </row>
    <row r="32" spans="1:7" ht="63" customHeight="1" x14ac:dyDescent="0.3">
      <c r="A32" s="614" t="s">
        <v>285</v>
      </c>
      <c r="B32" s="614"/>
      <c r="C32" s="614"/>
      <c r="D32" s="614"/>
      <c r="E32" s="614"/>
      <c r="F32" s="614"/>
      <c r="G32" s="614"/>
    </row>
    <row r="33" spans="1:10" ht="15.75" customHeight="1" x14ac:dyDescent="0.3">
      <c r="A33" s="622" t="s">
        <v>286</v>
      </c>
      <c r="B33" s="622"/>
      <c r="C33" s="622"/>
      <c r="D33" s="622"/>
      <c r="E33" s="622"/>
      <c r="F33" s="622"/>
      <c r="G33" s="622"/>
    </row>
    <row r="34" spans="1:10" ht="64.5" customHeight="1" x14ac:dyDescent="0.3">
      <c r="A34" s="622" t="s">
        <v>287</v>
      </c>
      <c r="B34" s="622"/>
      <c r="C34" s="622"/>
      <c r="D34" s="622"/>
      <c r="E34" s="622"/>
      <c r="F34" s="622"/>
      <c r="G34" s="622"/>
    </row>
    <row r="35" spans="1:10" x14ac:dyDescent="0.3">
      <c r="A35" s="623" t="s">
        <v>3</v>
      </c>
      <c r="B35" s="623"/>
      <c r="C35" s="623"/>
      <c r="D35" s="623"/>
      <c r="E35" s="623"/>
      <c r="F35" s="623"/>
      <c r="G35" s="623"/>
    </row>
    <row r="36" spans="1:10" ht="31.2" x14ac:dyDescent="0.3">
      <c r="A36" s="612" t="s">
        <v>4</v>
      </c>
      <c r="B36" s="612" t="s">
        <v>5</v>
      </c>
      <c r="C36" s="459" t="s">
        <v>288</v>
      </c>
      <c r="D36" s="459" t="s">
        <v>289</v>
      </c>
      <c r="E36" s="612" t="s">
        <v>37</v>
      </c>
      <c r="F36" s="612"/>
      <c r="G36" s="612"/>
    </row>
    <row r="37" spans="1:10" x14ac:dyDescent="0.3">
      <c r="A37" s="612"/>
      <c r="B37" s="612"/>
      <c r="C37" s="460">
        <v>2017</v>
      </c>
      <c r="D37" s="460">
        <v>2018</v>
      </c>
      <c r="E37" s="460">
        <v>2019</v>
      </c>
      <c r="F37" s="460">
        <v>2020</v>
      </c>
      <c r="G37" s="460">
        <v>2021</v>
      </c>
    </row>
    <row r="38" spans="1:10" ht="25.2" customHeight="1" thickBot="1" x14ac:dyDescent="0.35">
      <c r="A38" s="461">
        <v>253001015</v>
      </c>
      <c r="B38" s="459" t="s">
        <v>58</v>
      </c>
      <c r="C38" s="462">
        <v>150707</v>
      </c>
      <c r="D38" s="462">
        <v>144719</v>
      </c>
      <c r="E38" s="588">
        <f>139582+8789+4800</f>
        <v>153171</v>
      </c>
      <c r="F38" s="462">
        <v>147152</v>
      </c>
      <c r="G38" s="462">
        <v>149951</v>
      </c>
    </row>
    <row r="39" spans="1:10" x14ac:dyDescent="0.3">
      <c r="A39" s="461">
        <v>253001011</v>
      </c>
      <c r="B39" s="459" t="s">
        <v>58</v>
      </c>
      <c r="C39" s="463">
        <v>0</v>
      </c>
      <c r="D39" s="463">
        <v>0</v>
      </c>
      <c r="E39" s="49">
        <f>1676+11901-750</f>
        <v>12827</v>
      </c>
      <c r="F39" s="463">
        <v>0</v>
      </c>
      <c r="G39" s="463">
        <v>0</v>
      </c>
    </row>
    <row r="40" spans="1:10" ht="31.2" x14ac:dyDescent="0.3">
      <c r="A40" s="464" t="s">
        <v>16</v>
      </c>
      <c r="B40" s="460" t="s">
        <v>58</v>
      </c>
      <c r="C40" s="114">
        <f>SUM(C38:C39)</f>
        <v>150707</v>
      </c>
      <c r="D40" s="114">
        <f>SUM(D38:D39)</f>
        <v>144719</v>
      </c>
      <c r="E40" s="114">
        <f>SUM(E38:E39)</f>
        <v>165998</v>
      </c>
      <c r="F40" s="114">
        <f>SUM(F38:F39)</f>
        <v>147152</v>
      </c>
      <c r="G40" s="114">
        <f>SUM(G38:G39)</f>
        <v>149951</v>
      </c>
    </row>
    <row r="42" spans="1:10" ht="15.75" customHeight="1" x14ac:dyDescent="0.3">
      <c r="A42" s="614" t="s">
        <v>290</v>
      </c>
      <c r="B42" s="614"/>
      <c r="C42" s="614"/>
      <c r="D42" s="614"/>
      <c r="E42" s="614"/>
      <c r="F42" s="614"/>
      <c r="G42" s="614"/>
    </row>
    <row r="43" spans="1:10" ht="22.95" customHeight="1" x14ac:dyDescent="0.3">
      <c r="A43" s="615" t="s">
        <v>291</v>
      </c>
      <c r="B43" s="615"/>
      <c r="C43" s="615"/>
      <c r="D43" s="615"/>
      <c r="E43" s="615"/>
      <c r="F43" s="615"/>
      <c r="G43" s="615"/>
    </row>
    <row r="44" spans="1:10" ht="37.950000000000003" customHeight="1" x14ac:dyDescent="0.3">
      <c r="A44" s="621" t="s">
        <v>282</v>
      </c>
      <c r="B44" s="621"/>
      <c r="C44" s="621"/>
      <c r="D44" s="621"/>
      <c r="E44" s="621"/>
      <c r="F44" s="621"/>
      <c r="G44" s="621"/>
    </row>
    <row r="45" spans="1:10" x14ac:dyDescent="0.3">
      <c r="A45" s="613" t="s">
        <v>292</v>
      </c>
      <c r="B45" s="613"/>
      <c r="C45" s="613"/>
      <c r="D45" s="613"/>
      <c r="E45" s="613"/>
      <c r="F45" s="613"/>
      <c r="G45" s="613"/>
    </row>
    <row r="46" spans="1:10" ht="44.25" customHeight="1" x14ac:dyDescent="0.3">
      <c r="A46" s="616" t="s">
        <v>293</v>
      </c>
      <c r="B46" s="616"/>
      <c r="C46" s="616"/>
      <c r="D46" s="616"/>
      <c r="E46" s="616"/>
      <c r="F46" s="616"/>
      <c r="G46" s="616"/>
      <c r="H46" s="165"/>
      <c r="I46" s="165"/>
      <c r="J46" s="165"/>
    </row>
    <row r="47" spans="1:10" ht="18" customHeight="1" x14ac:dyDescent="0.3">
      <c r="A47" s="465"/>
      <c r="B47" s="465"/>
      <c r="C47" s="465"/>
      <c r="D47" s="465"/>
      <c r="E47" s="465"/>
      <c r="F47" s="465"/>
      <c r="G47" s="465"/>
    </row>
    <row r="48" spans="1:10" ht="15.75" customHeight="1" x14ac:dyDescent="0.3">
      <c r="A48" s="617" t="s">
        <v>19</v>
      </c>
      <c r="B48" s="618" t="s">
        <v>5</v>
      </c>
      <c r="C48" s="618" t="s">
        <v>230</v>
      </c>
      <c r="D48" s="618" t="s">
        <v>229</v>
      </c>
      <c r="E48" s="618" t="s">
        <v>37</v>
      </c>
      <c r="F48" s="618"/>
      <c r="G48" s="618"/>
    </row>
    <row r="49" spans="1:11" x14ac:dyDescent="0.3">
      <c r="A49" s="617"/>
      <c r="B49" s="618"/>
      <c r="C49" s="618"/>
      <c r="D49" s="618"/>
      <c r="E49" s="381" t="s">
        <v>24</v>
      </c>
      <c r="F49" s="381" t="s">
        <v>120</v>
      </c>
      <c r="G49" s="454" t="s">
        <v>231</v>
      </c>
    </row>
    <row r="50" spans="1:11" x14ac:dyDescent="0.3">
      <c r="A50" s="161" t="s">
        <v>19</v>
      </c>
      <c r="B50" s="448" t="s">
        <v>61</v>
      </c>
      <c r="C50" s="448" t="s">
        <v>61</v>
      </c>
      <c r="D50" s="448" t="s">
        <v>61</v>
      </c>
      <c r="E50" s="448" t="s">
        <v>61</v>
      </c>
      <c r="F50" s="448" t="s">
        <v>61</v>
      </c>
      <c r="G50" s="448" t="s">
        <v>61</v>
      </c>
    </row>
    <row r="51" spans="1:11" x14ac:dyDescent="0.3">
      <c r="A51" s="466" t="s">
        <v>294</v>
      </c>
      <c r="B51" s="467" t="s">
        <v>257</v>
      </c>
      <c r="C51" s="468">
        <v>49</v>
      </c>
      <c r="D51" s="467">
        <v>49</v>
      </c>
      <c r="E51" s="605">
        <v>49</v>
      </c>
      <c r="F51" s="467">
        <v>49</v>
      </c>
      <c r="G51" s="467">
        <v>49</v>
      </c>
    </row>
    <row r="52" spans="1:11" ht="31.2" x14ac:dyDescent="0.3">
      <c r="A52" s="469" t="s">
        <v>255</v>
      </c>
      <c r="B52" s="467" t="s">
        <v>257</v>
      </c>
      <c r="C52" s="470">
        <v>5</v>
      </c>
      <c r="D52" s="471">
        <v>5</v>
      </c>
      <c r="E52" s="471">
        <v>10</v>
      </c>
      <c r="F52" s="471">
        <v>10</v>
      </c>
      <c r="G52" s="471">
        <v>9</v>
      </c>
    </row>
    <row r="53" spans="1:11" ht="31.2" x14ac:dyDescent="0.3">
      <c r="A53" s="469" t="s">
        <v>256</v>
      </c>
      <c r="B53" s="467" t="s">
        <v>257</v>
      </c>
      <c r="C53" s="470">
        <v>22</v>
      </c>
      <c r="D53" s="471">
        <v>22</v>
      </c>
      <c r="E53" s="471">
        <v>16</v>
      </c>
      <c r="F53" s="471">
        <v>14</v>
      </c>
      <c r="G53" s="471">
        <v>15</v>
      </c>
    </row>
    <row r="54" spans="1:11" ht="31.2" x14ac:dyDescent="0.3">
      <c r="A54" s="469" t="s">
        <v>258</v>
      </c>
      <c r="B54" s="467" t="s">
        <v>259</v>
      </c>
      <c r="C54" s="470">
        <v>1</v>
      </c>
      <c r="D54" s="471">
        <v>2</v>
      </c>
      <c r="E54" s="471">
        <v>5</v>
      </c>
      <c r="F54" s="471">
        <v>5</v>
      </c>
      <c r="G54" s="471">
        <v>5</v>
      </c>
    </row>
    <row r="55" spans="1:11" ht="31.2" x14ac:dyDescent="0.3">
      <c r="A55" s="469" t="s">
        <v>260</v>
      </c>
      <c r="B55" s="467" t="s">
        <v>259</v>
      </c>
      <c r="C55" s="470">
        <v>0</v>
      </c>
      <c r="D55" s="471">
        <v>2</v>
      </c>
      <c r="E55" s="471">
        <v>4</v>
      </c>
      <c r="F55" s="471">
        <v>4</v>
      </c>
      <c r="G55" s="471">
        <v>4</v>
      </c>
    </row>
    <row r="56" spans="1:11" ht="31.2" x14ac:dyDescent="0.3">
      <c r="A56" s="469" t="s">
        <v>261</v>
      </c>
      <c r="B56" s="467" t="s">
        <v>107</v>
      </c>
      <c r="C56" s="470">
        <v>2</v>
      </c>
      <c r="D56" s="471">
        <v>2</v>
      </c>
      <c r="E56" s="471">
        <v>2</v>
      </c>
      <c r="F56" s="471">
        <v>2</v>
      </c>
      <c r="G56" s="471">
        <v>2</v>
      </c>
    </row>
    <row r="57" spans="1:11" ht="31.2" x14ac:dyDescent="0.3">
      <c r="A57" s="469" t="s">
        <v>262</v>
      </c>
      <c r="B57" s="467" t="s">
        <v>107</v>
      </c>
      <c r="C57" s="470">
        <v>69</v>
      </c>
      <c r="D57" s="471">
        <v>84</v>
      </c>
      <c r="E57" s="471">
        <v>93</v>
      </c>
      <c r="F57" s="471">
        <v>104</v>
      </c>
      <c r="G57" s="471">
        <v>112</v>
      </c>
    </row>
    <row r="58" spans="1:11" ht="31.2" x14ac:dyDescent="0.3">
      <c r="A58" s="469" t="s">
        <v>263</v>
      </c>
      <c r="B58" s="467" t="s">
        <v>107</v>
      </c>
      <c r="C58" s="470">
        <v>11</v>
      </c>
      <c r="D58" s="471">
        <v>5</v>
      </c>
      <c r="E58" s="471">
        <v>6</v>
      </c>
      <c r="F58" s="471">
        <v>5</v>
      </c>
      <c r="G58" s="471">
        <v>5</v>
      </c>
    </row>
    <row r="59" spans="1:11" ht="46.8" x14ac:dyDescent="0.3">
      <c r="A59" s="469" t="s">
        <v>264</v>
      </c>
      <c r="B59" s="467" t="s">
        <v>107</v>
      </c>
      <c r="C59" s="470">
        <v>8</v>
      </c>
      <c r="D59" s="471">
        <v>2</v>
      </c>
      <c r="E59" s="471">
        <v>6</v>
      </c>
      <c r="F59" s="471">
        <v>2</v>
      </c>
      <c r="G59" s="471">
        <v>2</v>
      </c>
    </row>
    <row r="60" spans="1:11" x14ac:dyDescent="0.3">
      <c r="A60" s="619"/>
      <c r="B60" s="620"/>
      <c r="C60" s="620"/>
      <c r="D60" s="620"/>
      <c r="E60" s="620"/>
      <c r="F60" s="620"/>
      <c r="G60" s="620"/>
    </row>
    <row r="61" spans="1:11" ht="31.2" x14ac:dyDescent="0.3">
      <c r="A61" s="612" t="s">
        <v>20</v>
      </c>
      <c r="B61" s="612" t="s">
        <v>5</v>
      </c>
      <c r="C61" s="459" t="s">
        <v>288</v>
      </c>
      <c r="D61" s="459" t="s">
        <v>295</v>
      </c>
      <c r="E61" s="612" t="s">
        <v>37</v>
      </c>
      <c r="F61" s="612"/>
      <c r="G61" s="612"/>
    </row>
    <row r="62" spans="1:11" x14ac:dyDescent="0.3">
      <c r="A62" s="612"/>
      <c r="B62" s="612"/>
      <c r="C62" s="460">
        <v>2017</v>
      </c>
      <c r="D62" s="460">
        <v>2018</v>
      </c>
      <c r="E62" s="460">
        <v>2019</v>
      </c>
      <c r="F62" s="460">
        <v>2020</v>
      </c>
      <c r="G62" s="460">
        <v>2021</v>
      </c>
    </row>
    <row r="63" spans="1:11" x14ac:dyDescent="0.3">
      <c r="A63" s="459">
        <v>253001015</v>
      </c>
      <c r="B63" s="459" t="s">
        <v>58</v>
      </c>
      <c r="C63" s="467">
        <v>150707</v>
      </c>
      <c r="D63" s="467">
        <v>144719</v>
      </c>
      <c r="E63" s="467">
        <f>E38</f>
        <v>153171</v>
      </c>
      <c r="F63" s="467">
        <f t="shared" ref="F63:G63" si="0">F38</f>
        <v>147152</v>
      </c>
      <c r="G63" s="467">
        <f t="shared" si="0"/>
        <v>149951</v>
      </c>
      <c r="K63" s="457" t="s">
        <v>48</v>
      </c>
    </row>
    <row r="64" spans="1:11" ht="31.2" x14ac:dyDescent="0.3">
      <c r="A64" s="464" t="s">
        <v>21</v>
      </c>
      <c r="B64" s="460" t="s">
        <v>58</v>
      </c>
      <c r="C64" s="472">
        <v>150707</v>
      </c>
      <c r="D64" s="472">
        <v>144719</v>
      </c>
      <c r="E64" s="472">
        <v>139582</v>
      </c>
      <c r="F64" s="472">
        <v>147152</v>
      </c>
      <c r="G64" s="472">
        <v>149951</v>
      </c>
    </row>
    <row r="66" spans="1:7" ht="15.75" customHeight="1" x14ac:dyDescent="0.3">
      <c r="A66" s="614" t="s">
        <v>296</v>
      </c>
      <c r="B66" s="614"/>
      <c r="C66" s="614"/>
      <c r="D66" s="614"/>
      <c r="E66" s="614"/>
      <c r="F66" s="614"/>
      <c r="G66" s="614"/>
    </row>
    <row r="67" spans="1:7" x14ac:dyDescent="0.3">
      <c r="A67" s="615" t="s">
        <v>291</v>
      </c>
      <c r="B67" s="615"/>
      <c r="C67" s="615"/>
      <c r="D67" s="615"/>
      <c r="E67" s="615"/>
      <c r="F67" s="615"/>
      <c r="G67" s="615"/>
    </row>
    <row r="68" spans="1:7" x14ac:dyDescent="0.3">
      <c r="A68" s="613" t="s">
        <v>297</v>
      </c>
      <c r="B68" s="613"/>
      <c r="C68" s="613"/>
      <c r="D68" s="613"/>
      <c r="E68" s="613"/>
      <c r="F68" s="613"/>
      <c r="G68" s="613"/>
    </row>
    <row r="69" spans="1:7" x14ac:dyDescent="0.3">
      <c r="A69" s="613" t="s">
        <v>292</v>
      </c>
      <c r="B69" s="613"/>
      <c r="C69" s="613"/>
      <c r="D69" s="613"/>
      <c r="E69" s="613"/>
      <c r="F69" s="613"/>
      <c r="G69" s="613"/>
    </row>
    <row r="70" spans="1:7" ht="15.75" customHeight="1" x14ac:dyDescent="0.3">
      <c r="A70" s="614" t="s">
        <v>298</v>
      </c>
      <c r="B70" s="614"/>
      <c r="C70" s="614"/>
      <c r="D70" s="614"/>
      <c r="E70" s="614"/>
      <c r="F70" s="614"/>
      <c r="G70" s="614"/>
    </row>
    <row r="71" spans="1:7" x14ac:dyDescent="0.3">
      <c r="A71" s="465"/>
      <c r="B71" s="465"/>
      <c r="C71" s="465"/>
      <c r="D71" s="465"/>
      <c r="E71" s="465"/>
      <c r="F71" s="465"/>
      <c r="G71" s="465"/>
    </row>
    <row r="72" spans="1:7" ht="31.2" x14ac:dyDescent="0.3">
      <c r="A72" s="612" t="s">
        <v>19</v>
      </c>
      <c r="B72" s="612" t="s">
        <v>5</v>
      </c>
      <c r="C72" s="459" t="s">
        <v>288</v>
      </c>
      <c r="D72" s="459" t="s">
        <v>193</v>
      </c>
      <c r="E72" s="612" t="s">
        <v>37</v>
      </c>
      <c r="F72" s="612"/>
      <c r="G72" s="612"/>
    </row>
    <row r="73" spans="1:7" x14ac:dyDescent="0.3">
      <c r="A73" s="612"/>
      <c r="B73" s="612"/>
      <c r="C73" s="460">
        <v>2017</v>
      </c>
      <c r="D73" s="460">
        <v>2018</v>
      </c>
      <c r="E73" s="460">
        <v>2019</v>
      </c>
      <c r="F73" s="460">
        <v>2020</v>
      </c>
      <c r="G73" s="460">
        <v>2021</v>
      </c>
    </row>
    <row r="74" spans="1:7" ht="27.6" x14ac:dyDescent="0.3">
      <c r="A74" s="473" t="s">
        <v>299</v>
      </c>
      <c r="B74" s="474" t="s">
        <v>300</v>
      </c>
      <c r="C74" s="475">
        <v>0</v>
      </c>
      <c r="D74" s="475">
        <v>0</v>
      </c>
      <c r="E74" s="475">
        <v>62</v>
      </c>
      <c r="F74" s="475">
        <v>0</v>
      </c>
      <c r="G74" s="475">
        <v>0</v>
      </c>
    </row>
    <row r="75" spans="1:7" ht="27.6" x14ac:dyDescent="0.3">
      <c r="A75" s="476" t="s">
        <v>301</v>
      </c>
      <c r="B75" s="474" t="s">
        <v>300</v>
      </c>
      <c r="C75" s="475">
        <v>0</v>
      </c>
      <c r="D75" s="475">
        <v>0</v>
      </c>
      <c r="E75" s="477">
        <v>49</v>
      </c>
      <c r="F75" s="475">
        <v>0</v>
      </c>
      <c r="G75" s="475">
        <v>0</v>
      </c>
    </row>
    <row r="76" spans="1:7" ht="27.6" x14ac:dyDescent="0.3">
      <c r="A76" s="476" t="s">
        <v>302</v>
      </c>
      <c r="B76" s="474" t="s">
        <v>300</v>
      </c>
      <c r="C76" s="475">
        <v>0</v>
      </c>
      <c r="D76" s="475">
        <v>0</v>
      </c>
      <c r="E76" s="477">
        <v>13</v>
      </c>
      <c r="F76" s="475">
        <v>0</v>
      </c>
      <c r="G76" s="475">
        <v>0</v>
      </c>
    </row>
    <row r="77" spans="1:7" x14ac:dyDescent="0.3">
      <c r="A77" s="465"/>
      <c r="B77" s="465"/>
      <c r="C77" s="465"/>
      <c r="D77" s="465"/>
      <c r="E77" s="465"/>
      <c r="F77" s="465"/>
      <c r="G77" s="465"/>
    </row>
    <row r="78" spans="1:7" ht="31.2" x14ac:dyDescent="0.3">
      <c r="A78" s="612" t="s">
        <v>20</v>
      </c>
      <c r="B78" s="612" t="s">
        <v>5</v>
      </c>
      <c r="C78" s="459" t="s">
        <v>288</v>
      </c>
      <c r="D78" s="459" t="s">
        <v>193</v>
      </c>
      <c r="E78" s="612" t="s">
        <v>37</v>
      </c>
      <c r="F78" s="612"/>
      <c r="G78" s="612"/>
    </row>
    <row r="79" spans="1:7" x14ac:dyDescent="0.3">
      <c r="A79" s="612"/>
      <c r="B79" s="612"/>
      <c r="C79" s="460">
        <v>2017</v>
      </c>
      <c r="D79" s="460">
        <v>2018</v>
      </c>
      <c r="E79" s="460">
        <v>2019</v>
      </c>
      <c r="F79" s="460">
        <v>2020</v>
      </c>
      <c r="G79" s="460">
        <v>2021</v>
      </c>
    </row>
    <row r="80" spans="1:7" x14ac:dyDescent="0.3">
      <c r="A80" s="459">
        <v>253001011</v>
      </c>
      <c r="B80" s="459" t="s">
        <v>58</v>
      </c>
      <c r="C80" s="463"/>
      <c r="D80" s="463"/>
      <c r="E80" s="49">
        <f>1676+11901-750</f>
        <v>12827</v>
      </c>
      <c r="F80" s="463"/>
      <c r="G80" s="463"/>
    </row>
    <row r="81" spans="1:7" ht="31.2" x14ac:dyDescent="0.3">
      <c r="A81" s="464" t="s">
        <v>21</v>
      </c>
      <c r="B81" s="460" t="s">
        <v>58</v>
      </c>
      <c r="C81" s="475">
        <v>0</v>
      </c>
      <c r="D81" s="475">
        <v>0</v>
      </c>
      <c r="E81" s="478">
        <f>E80</f>
        <v>12827</v>
      </c>
      <c r="F81" s="475">
        <v>0</v>
      </c>
      <c r="G81" s="475">
        <v>0</v>
      </c>
    </row>
  </sheetData>
  <mergeCells count="58">
    <mergeCell ref="D13:G13"/>
    <mergeCell ref="C1:G1"/>
    <mergeCell ref="C2:G2"/>
    <mergeCell ref="C3:G3"/>
    <mergeCell ref="C4:G4"/>
    <mergeCell ref="F5:G5"/>
    <mergeCell ref="C6:G6"/>
    <mergeCell ref="C7:G7"/>
    <mergeCell ref="C8:G8"/>
    <mergeCell ref="C10:G10"/>
    <mergeCell ref="C11:G11"/>
    <mergeCell ref="D12:G12"/>
    <mergeCell ref="A29:G29"/>
    <mergeCell ref="D14:G14"/>
    <mergeCell ref="D15:G15"/>
    <mergeCell ref="A17:G17"/>
    <mergeCell ref="A18:G18"/>
    <mergeCell ref="A19:G19"/>
    <mergeCell ref="A20:G20"/>
    <mergeCell ref="A22:G22"/>
    <mergeCell ref="A23:G23"/>
    <mergeCell ref="A24:G26"/>
    <mergeCell ref="A27:G27"/>
    <mergeCell ref="A28:G28"/>
    <mergeCell ref="A44:G44"/>
    <mergeCell ref="A30:G30"/>
    <mergeCell ref="A31:G31"/>
    <mergeCell ref="A32:G32"/>
    <mergeCell ref="A33:G33"/>
    <mergeCell ref="A34:G34"/>
    <mergeCell ref="A35:G35"/>
    <mergeCell ref="A36:A37"/>
    <mergeCell ref="B36:B37"/>
    <mergeCell ref="E36:G36"/>
    <mergeCell ref="A42:G42"/>
    <mergeCell ref="A43:G43"/>
    <mergeCell ref="A67:G67"/>
    <mergeCell ref="A45:G45"/>
    <mergeCell ref="A46:G46"/>
    <mergeCell ref="A48:A49"/>
    <mergeCell ref="B48:B49"/>
    <mergeCell ref="C48:C49"/>
    <mergeCell ref="D48:D49"/>
    <mergeCell ref="E48:G48"/>
    <mergeCell ref="A60:G60"/>
    <mergeCell ref="A61:A62"/>
    <mergeCell ref="B61:B62"/>
    <mergeCell ref="E61:G61"/>
    <mergeCell ref="A66:G66"/>
    <mergeCell ref="A78:A79"/>
    <mergeCell ref="B78:B79"/>
    <mergeCell ref="E78:G78"/>
    <mergeCell ref="A68:G68"/>
    <mergeCell ref="A69:G69"/>
    <mergeCell ref="A70:G70"/>
    <mergeCell ref="A72:A73"/>
    <mergeCell ref="B72:B73"/>
    <mergeCell ref="E72:G72"/>
  </mergeCells>
  <printOptions horizontalCentered="1"/>
  <pageMargins left="0.78740157480314965" right="0.39370078740157483" top="0.39370078740157483" bottom="0.39370078740157483" header="0.31496062992125984" footer="0.31496062992125984"/>
  <pageSetup paperSize="9" scale="67"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91"/>
  <sheetViews>
    <sheetView view="pageBreakPreview" topLeftCell="A43" zoomScale="80" zoomScaleNormal="60" zoomScaleSheetLayoutView="80" workbookViewId="0">
      <selection activeCell="G79" sqref="G79"/>
    </sheetView>
  </sheetViews>
  <sheetFormatPr defaultRowHeight="13.8" x14ac:dyDescent="0.3"/>
  <cols>
    <col min="1" max="1" width="44.44140625" style="203" customWidth="1"/>
    <col min="2" max="2" width="19.44140625" style="203" customWidth="1"/>
    <col min="3" max="3" width="15" style="166" customWidth="1"/>
    <col min="4" max="4" width="16.33203125" style="166" customWidth="1"/>
    <col min="5" max="5" width="15.33203125" style="166" customWidth="1"/>
    <col min="6" max="6" width="14.109375" style="166" customWidth="1"/>
    <col min="7" max="7" width="29.88671875" style="166" customWidth="1"/>
    <col min="8" max="8" width="32.88671875" style="166" customWidth="1"/>
    <col min="9" max="9" width="11" style="176" customWidth="1"/>
    <col min="10" max="10" width="11.109375" style="166" customWidth="1"/>
    <col min="11" max="12" width="13.33203125" style="166" customWidth="1"/>
    <col min="13" max="13" width="13.88671875" style="166" customWidth="1"/>
    <col min="14" max="17" width="9.109375" style="166" customWidth="1"/>
    <col min="18" max="256" width="8.88671875" style="166"/>
    <col min="257" max="257" width="46.109375" style="166" customWidth="1"/>
    <col min="258" max="258" width="30.6640625" style="166" customWidth="1"/>
    <col min="259" max="259" width="20.88671875" style="166" customWidth="1"/>
    <col min="260" max="261" width="20.44140625" style="166" customWidth="1"/>
    <col min="262" max="262" width="14.6640625" style="166" customWidth="1"/>
    <col min="263" max="263" width="14" style="166" customWidth="1"/>
    <col min="264" max="264" width="32.88671875" style="166" customWidth="1"/>
    <col min="265" max="265" width="11" style="166" customWidth="1"/>
    <col min="266" max="266" width="11.109375" style="166" customWidth="1"/>
    <col min="267" max="268" width="13.33203125" style="166" customWidth="1"/>
    <col min="269" max="269" width="13.88671875" style="166" customWidth="1"/>
    <col min="270" max="273" width="9.109375" style="166" customWidth="1"/>
    <col min="274" max="512" width="8.88671875" style="166"/>
    <col min="513" max="513" width="46.109375" style="166" customWidth="1"/>
    <col min="514" max="514" width="30.6640625" style="166" customWidth="1"/>
    <col min="515" max="515" width="20.88671875" style="166" customWidth="1"/>
    <col min="516" max="517" width="20.44140625" style="166" customWidth="1"/>
    <col min="518" max="518" width="14.6640625" style="166" customWidth="1"/>
    <col min="519" max="519" width="14" style="166" customWidth="1"/>
    <col min="520" max="520" width="32.88671875" style="166" customWidth="1"/>
    <col min="521" max="521" width="11" style="166" customWidth="1"/>
    <col min="522" max="522" width="11.109375" style="166" customWidth="1"/>
    <col min="523" max="524" width="13.33203125" style="166" customWidth="1"/>
    <col min="525" max="525" width="13.88671875" style="166" customWidth="1"/>
    <col min="526" max="529" width="9.109375" style="166" customWidth="1"/>
    <col min="530" max="768" width="8.88671875" style="166"/>
    <col min="769" max="769" width="46.109375" style="166" customWidth="1"/>
    <col min="770" max="770" width="30.6640625" style="166" customWidth="1"/>
    <col min="771" max="771" width="20.88671875" style="166" customWidth="1"/>
    <col min="772" max="773" width="20.44140625" style="166" customWidth="1"/>
    <col min="774" max="774" width="14.6640625" style="166" customWidth="1"/>
    <col min="775" max="775" width="14" style="166" customWidth="1"/>
    <col min="776" max="776" width="32.88671875" style="166" customWidth="1"/>
    <col min="777" max="777" width="11" style="166" customWidth="1"/>
    <col min="778" max="778" width="11.109375" style="166" customWidth="1"/>
    <col min="779" max="780" width="13.33203125" style="166" customWidth="1"/>
    <col min="781" max="781" width="13.88671875" style="166" customWidth="1"/>
    <col min="782" max="785" width="9.109375" style="166" customWidth="1"/>
    <col min="786" max="1024" width="8.88671875" style="166"/>
    <col min="1025" max="1025" width="46.109375" style="166" customWidth="1"/>
    <col min="1026" max="1026" width="30.6640625" style="166" customWidth="1"/>
    <col min="1027" max="1027" width="20.88671875" style="166" customWidth="1"/>
    <col min="1028" max="1029" width="20.44140625" style="166" customWidth="1"/>
    <col min="1030" max="1030" width="14.6640625" style="166" customWidth="1"/>
    <col min="1031" max="1031" width="14" style="166" customWidth="1"/>
    <col min="1032" max="1032" width="32.88671875" style="166" customWidth="1"/>
    <col min="1033" max="1033" width="11" style="166" customWidth="1"/>
    <col min="1034" max="1034" width="11.109375" style="166" customWidth="1"/>
    <col min="1035" max="1036" width="13.33203125" style="166" customWidth="1"/>
    <col min="1037" max="1037" width="13.88671875" style="166" customWidth="1"/>
    <col min="1038" max="1041" width="9.109375" style="166" customWidth="1"/>
    <col min="1042" max="1280" width="8.88671875" style="166"/>
    <col min="1281" max="1281" width="46.109375" style="166" customWidth="1"/>
    <col min="1282" max="1282" width="30.6640625" style="166" customWidth="1"/>
    <col min="1283" max="1283" width="20.88671875" style="166" customWidth="1"/>
    <col min="1284" max="1285" width="20.44140625" style="166" customWidth="1"/>
    <col min="1286" max="1286" width="14.6640625" style="166" customWidth="1"/>
    <col min="1287" max="1287" width="14" style="166" customWidth="1"/>
    <col min="1288" max="1288" width="32.88671875" style="166" customWidth="1"/>
    <col min="1289" max="1289" width="11" style="166" customWidth="1"/>
    <col min="1290" max="1290" width="11.109375" style="166" customWidth="1"/>
    <col min="1291" max="1292" width="13.33203125" style="166" customWidth="1"/>
    <col min="1293" max="1293" width="13.88671875" style="166" customWidth="1"/>
    <col min="1294" max="1297" width="9.109375" style="166" customWidth="1"/>
    <col min="1298" max="1536" width="8.88671875" style="166"/>
    <col min="1537" max="1537" width="46.109375" style="166" customWidth="1"/>
    <col min="1538" max="1538" width="30.6640625" style="166" customWidth="1"/>
    <col min="1539" max="1539" width="20.88671875" style="166" customWidth="1"/>
    <col min="1540" max="1541" width="20.44140625" style="166" customWidth="1"/>
    <col min="1542" max="1542" width="14.6640625" style="166" customWidth="1"/>
    <col min="1543" max="1543" width="14" style="166" customWidth="1"/>
    <col min="1544" max="1544" width="32.88671875" style="166" customWidth="1"/>
    <col min="1545" max="1545" width="11" style="166" customWidth="1"/>
    <col min="1546" max="1546" width="11.109375" style="166" customWidth="1"/>
    <col min="1547" max="1548" width="13.33203125" style="166" customWidth="1"/>
    <col min="1549" max="1549" width="13.88671875" style="166" customWidth="1"/>
    <col min="1550" max="1553" width="9.109375" style="166" customWidth="1"/>
    <col min="1554" max="1792" width="8.88671875" style="166"/>
    <col min="1793" max="1793" width="46.109375" style="166" customWidth="1"/>
    <col min="1794" max="1794" width="30.6640625" style="166" customWidth="1"/>
    <col min="1795" max="1795" width="20.88671875" style="166" customWidth="1"/>
    <col min="1796" max="1797" width="20.44140625" style="166" customWidth="1"/>
    <col min="1798" max="1798" width="14.6640625" style="166" customWidth="1"/>
    <col min="1799" max="1799" width="14" style="166" customWidth="1"/>
    <col min="1800" max="1800" width="32.88671875" style="166" customWidth="1"/>
    <col min="1801" max="1801" width="11" style="166" customWidth="1"/>
    <col min="1802" max="1802" width="11.109375" style="166" customWidth="1"/>
    <col min="1803" max="1804" width="13.33203125" style="166" customWidth="1"/>
    <col min="1805" max="1805" width="13.88671875" style="166" customWidth="1"/>
    <col min="1806" max="1809" width="9.109375" style="166" customWidth="1"/>
    <col min="1810" max="2048" width="8.88671875" style="166"/>
    <col min="2049" max="2049" width="46.109375" style="166" customWidth="1"/>
    <col min="2050" max="2050" width="30.6640625" style="166" customWidth="1"/>
    <col min="2051" max="2051" width="20.88671875" style="166" customWidth="1"/>
    <col min="2052" max="2053" width="20.44140625" style="166" customWidth="1"/>
    <col min="2054" max="2054" width="14.6640625" style="166" customWidth="1"/>
    <col min="2055" max="2055" width="14" style="166" customWidth="1"/>
    <col min="2056" max="2056" width="32.88671875" style="166" customWidth="1"/>
    <col min="2057" max="2057" width="11" style="166" customWidth="1"/>
    <col min="2058" max="2058" width="11.109375" style="166" customWidth="1"/>
    <col min="2059" max="2060" width="13.33203125" style="166" customWidth="1"/>
    <col min="2061" max="2061" width="13.88671875" style="166" customWidth="1"/>
    <col min="2062" max="2065" width="9.109375" style="166" customWidth="1"/>
    <col min="2066" max="2304" width="8.88671875" style="166"/>
    <col min="2305" max="2305" width="46.109375" style="166" customWidth="1"/>
    <col min="2306" max="2306" width="30.6640625" style="166" customWidth="1"/>
    <col min="2307" max="2307" width="20.88671875" style="166" customWidth="1"/>
    <col min="2308" max="2309" width="20.44140625" style="166" customWidth="1"/>
    <col min="2310" max="2310" width="14.6640625" style="166" customWidth="1"/>
    <col min="2311" max="2311" width="14" style="166" customWidth="1"/>
    <col min="2312" max="2312" width="32.88671875" style="166" customWidth="1"/>
    <col min="2313" max="2313" width="11" style="166" customWidth="1"/>
    <col min="2314" max="2314" width="11.109375" style="166" customWidth="1"/>
    <col min="2315" max="2316" width="13.33203125" style="166" customWidth="1"/>
    <col min="2317" max="2317" width="13.88671875" style="166" customWidth="1"/>
    <col min="2318" max="2321" width="9.109375" style="166" customWidth="1"/>
    <col min="2322" max="2560" width="8.88671875" style="166"/>
    <col min="2561" max="2561" width="46.109375" style="166" customWidth="1"/>
    <col min="2562" max="2562" width="30.6640625" style="166" customWidth="1"/>
    <col min="2563" max="2563" width="20.88671875" style="166" customWidth="1"/>
    <col min="2564" max="2565" width="20.44140625" style="166" customWidth="1"/>
    <col min="2566" max="2566" width="14.6640625" style="166" customWidth="1"/>
    <col min="2567" max="2567" width="14" style="166" customWidth="1"/>
    <col min="2568" max="2568" width="32.88671875" style="166" customWidth="1"/>
    <col min="2569" max="2569" width="11" style="166" customWidth="1"/>
    <col min="2570" max="2570" width="11.109375" style="166" customWidth="1"/>
    <col min="2571" max="2572" width="13.33203125" style="166" customWidth="1"/>
    <col min="2573" max="2573" width="13.88671875" style="166" customWidth="1"/>
    <col min="2574" max="2577" width="9.109375" style="166" customWidth="1"/>
    <col min="2578" max="2816" width="8.88671875" style="166"/>
    <col min="2817" max="2817" width="46.109375" style="166" customWidth="1"/>
    <col min="2818" max="2818" width="30.6640625" style="166" customWidth="1"/>
    <col min="2819" max="2819" width="20.88671875" style="166" customWidth="1"/>
    <col min="2820" max="2821" width="20.44140625" style="166" customWidth="1"/>
    <col min="2822" max="2822" width="14.6640625" style="166" customWidth="1"/>
    <col min="2823" max="2823" width="14" style="166" customWidth="1"/>
    <col min="2824" max="2824" width="32.88671875" style="166" customWidth="1"/>
    <col min="2825" max="2825" width="11" style="166" customWidth="1"/>
    <col min="2826" max="2826" width="11.109375" style="166" customWidth="1"/>
    <col min="2827" max="2828" width="13.33203125" style="166" customWidth="1"/>
    <col min="2829" max="2829" width="13.88671875" style="166" customWidth="1"/>
    <col min="2830" max="2833" width="9.109375" style="166" customWidth="1"/>
    <col min="2834" max="3072" width="8.88671875" style="166"/>
    <col min="3073" max="3073" width="46.109375" style="166" customWidth="1"/>
    <col min="3074" max="3074" width="30.6640625" style="166" customWidth="1"/>
    <col min="3075" max="3075" width="20.88671875" style="166" customWidth="1"/>
    <col min="3076" max="3077" width="20.44140625" style="166" customWidth="1"/>
    <col min="3078" max="3078" width="14.6640625" style="166" customWidth="1"/>
    <col min="3079" max="3079" width="14" style="166" customWidth="1"/>
    <col min="3080" max="3080" width="32.88671875" style="166" customWidth="1"/>
    <col min="3081" max="3081" width="11" style="166" customWidth="1"/>
    <col min="3082" max="3082" width="11.109375" style="166" customWidth="1"/>
    <col min="3083" max="3084" width="13.33203125" style="166" customWidth="1"/>
    <col min="3085" max="3085" width="13.88671875" style="166" customWidth="1"/>
    <col min="3086" max="3089" width="9.109375" style="166" customWidth="1"/>
    <col min="3090" max="3328" width="8.88671875" style="166"/>
    <col min="3329" max="3329" width="46.109375" style="166" customWidth="1"/>
    <col min="3330" max="3330" width="30.6640625" style="166" customWidth="1"/>
    <col min="3331" max="3331" width="20.88671875" style="166" customWidth="1"/>
    <col min="3332" max="3333" width="20.44140625" style="166" customWidth="1"/>
    <col min="3334" max="3334" width="14.6640625" style="166" customWidth="1"/>
    <col min="3335" max="3335" width="14" style="166" customWidth="1"/>
    <col min="3336" max="3336" width="32.88671875" style="166" customWidth="1"/>
    <col min="3337" max="3337" width="11" style="166" customWidth="1"/>
    <col min="3338" max="3338" width="11.109375" style="166" customWidth="1"/>
    <col min="3339" max="3340" width="13.33203125" style="166" customWidth="1"/>
    <col min="3341" max="3341" width="13.88671875" style="166" customWidth="1"/>
    <col min="3342" max="3345" width="9.109375" style="166" customWidth="1"/>
    <col min="3346" max="3584" width="8.88671875" style="166"/>
    <col min="3585" max="3585" width="46.109375" style="166" customWidth="1"/>
    <col min="3586" max="3586" width="30.6640625" style="166" customWidth="1"/>
    <col min="3587" max="3587" width="20.88671875" style="166" customWidth="1"/>
    <col min="3588" max="3589" width="20.44140625" style="166" customWidth="1"/>
    <col min="3590" max="3590" width="14.6640625" style="166" customWidth="1"/>
    <col min="3591" max="3591" width="14" style="166" customWidth="1"/>
    <col min="3592" max="3592" width="32.88671875" style="166" customWidth="1"/>
    <col min="3593" max="3593" width="11" style="166" customWidth="1"/>
    <col min="3594" max="3594" width="11.109375" style="166" customWidth="1"/>
    <col min="3595" max="3596" width="13.33203125" style="166" customWidth="1"/>
    <col min="3597" max="3597" width="13.88671875" style="166" customWidth="1"/>
    <col min="3598" max="3601" width="9.109375" style="166" customWidth="1"/>
    <col min="3602" max="3840" width="8.88671875" style="166"/>
    <col min="3841" max="3841" width="46.109375" style="166" customWidth="1"/>
    <col min="3842" max="3842" width="30.6640625" style="166" customWidth="1"/>
    <col min="3843" max="3843" width="20.88671875" style="166" customWidth="1"/>
    <col min="3844" max="3845" width="20.44140625" style="166" customWidth="1"/>
    <col min="3846" max="3846" width="14.6640625" style="166" customWidth="1"/>
    <col min="3847" max="3847" width="14" style="166" customWidth="1"/>
    <col min="3848" max="3848" width="32.88671875" style="166" customWidth="1"/>
    <col min="3849" max="3849" width="11" style="166" customWidth="1"/>
    <col min="3850" max="3850" width="11.109375" style="166" customWidth="1"/>
    <col min="3851" max="3852" width="13.33203125" style="166" customWidth="1"/>
    <col min="3853" max="3853" width="13.88671875" style="166" customWidth="1"/>
    <col min="3854" max="3857" width="9.109375" style="166" customWidth="1"/>
    <col min="3858" max="4096" width="8.88671875" style="166"/>
    <col min="4097" max="4097" width="46.109375" style="166" customWidth="1"/>
    <col min="4098" max="4098" width="30.6640625" style="166" customWidth="1"/>
    <col min="4099" max="4099" width="20.88671875" style="166" customWidth="1"/>
    <col min="4100" max="4101" width="20.44140625" style="166" customWidth="1"/>
    <col min="4102" max="4102" width="14.6640625" style="166" customWidth="1"/>
    <col min="4103" max="4103" width="14" style="166" customWidth="1"/>
    <col min="4104" max="4104" width="32.88671875" style="166" customWidth="1"/>
    <col min="4105" max="4105" width="11" style="166" customWidth="1"/>
    <col min="4106" max="4106" width="11.109375" style="166" customWidth="1"/>
    <col min="4107" max="4108" width="13.33203125" style="166" customWidth="1"/>
    <col min="4109" max="4109" width="13.88671875" style="166" customWidth="1"/>
    <col min="4110" max="4113" width="9.109375" style="166" customWidth="1"/>
    <col min="4114" max="4352" width="8.88671875" style="166"/>
    <col min="4353" max="4353" width="46.109375" style="166" customWidth="1"/>
    <col min="4354" max="4354" width="30.6640625" style="166" customWidth="1"/>
    <col min="4355" max="4355" width="20.88671875" style="166" customWidth="1"/>
    <col min="4356" max="4357" width="20.44140625" style="166" customWidth="1"/>
    <col min="4358" max="4358" width="14.6640625" style="166" customWidth="1"/>
    <col min="4359" max="4359" width="14" style="166" customWidth="1"/>
    <col min="4360" max="4360" width="32.88671875" style="166" customWidth="1"/>
    <col min="4361" max="4361" width="11" style="166" customWidth="1"/>
    <col min="4362" max="4362" width="11.109375" style="166" customWidth="1"/>
    <col min="4363" max="4364" width="13.33203125" style="166" customWidth="1"/>
    <col min="4365" max="4365" width="13.88671875" style="166" customWidth="1"/>
    <col min="4366" max="4369" width="9.109375" style="166" customWidth="1"/>
    <col min="4370" max="4608" width="8.88671875" style="166"/>
    <col min="4609" max="4609" width="46.109375" style="166" customWidth="1"/>
    <col min="4610" max="4610" width="30.6640625" style="166" customWidth="1"/>
    <col min="4611" max="4611" width="20.88671875" style="166" customWidth="1"/>
    <col min="4612" max="4613" width="20.44140625" style="166" customWidth="1"/>
    <col min="4614" max="4614" width="14.6640625" style="166" customWidth="1"/>
    <col min="4615" max="4615" width="14" style="166" customWidth="1"/>
    <col min="4616" max="4616" width="32.88671875" style="166" customWidth="1"/>
    <col min="4617" max="4617" width="11" style="166" customWidth="1"/>
    <col min="4618" max="4618" width="11.109375" style="166" customWidth="1"/>
    <col min="4619" max="4620" width="13.33203125" style="166" customWidth="1"/>
    <col min="4621" max="4621" width="13.88671875" style="166" customWidth="1"/>
    <col min="4622" max="4625" width="9.109375" style="166" customWidth="1"/>
    <col min="4626" max="4864" width="8.88671875" style="166"/>
    <col min="4865" max="4865" width="46.109375" style="166" customWidth="1"/>
    <col min="4866" max="4866" width="30.6640625" style="166" customWidth="1"/>
    <col min="4867" max="4867" width="20.88671875" style="166" customWidth="1"/>
    <col min="4868" max="4869" width="20.44140625" style="166" customWidth="1"/>
    <col min="4870" max="4870" width="14.6640625" style="166" customWidth="1"/>
    <col min="4871" max="4871" width="14" style="166" customWidth="1"/>
    <col min="4872" max="4872" width="32.88671875" style="166" customWidth="1"/>
    <col min="4873" max="4873" width="11" style="166" customWidth="1"/>
    <col min="4874" max="4874" width="11.109375" style="166" customWidth="1"/>
    <col min="4875" max="4876" width="13.33203125" style="166" customWidth="1"/>
    <col min="4877" max="4877" width="13.88671875" style="166" customWidth="1"/>
    <col min="4878" max="4881" width="9.109375" style="166" customWidth="1"/>
    <col min="4882" max="5120" width="8.88671875" style="166"/>
    <col min="5121" max="5121" width="46.109375" style="166" customWidth="1"/>
    <col min="5122" max="5122" width="30.6640625" style="166" customWidth="1"/>
    <col min="5123" max="5123" width="20.88671875" style="166" customWidth="1"/>
    <col min="5124" max="5125" width="20.44140625" style="166" customWidth="1"/>
    <col min="5126" max="5126" width="14.6640625" style="166" customWidth="1"/>
    <col min="5127" max="5127" width="14" style="166" customWidth="1"/>
    <col min="5128" max="5128" width="32.88671875" style="166" customWidth="1"/>
    <col min="5129" max="5129" width="11" style="166" customWidth="1"/>
    <col min="5130" max="5130" width="11.109375" style="166" customWidth="1"/>
    <col min="5131" max="5132" width="13.33203125" style="166" customWidth="1"/>
    <col min="5133" max="5133" width="13.88671875" style="166" customWidth="1"/>
    <col min="5134" max="5137" width="9.109375" style="166" customWidth="1"/>
    <col min="5138" max="5376" width="8.88671875" style="166"/>
    <col min="5377" max="5377" width="46.109375" style="166" customWidth="1"/>
    <col min="5378" max="5378" width="30.6640625" style="166" customWidth="1"/>
    <col min="5379" max="5379" width="20.88671875" style="166" customWidth="1"/>
    <col min="5380" max="5381" width="20.44140625" style="166" customWidth="1"/>
    <col min="5382" max="5382" width="14.6640625" style="166" customWidth="1"/>
    <col min="5383" max="5383" width="14" style="166" customWidth="1"/>
    <col min="5384" max="5384" width="32.88671875" style="166" customWidth="1"/>
    <col min="5385" max="5385" width="11" style="166" customWidth="1"/>
    <col min="5386" max="5386" width="11.109375" style="166" customWidth="1"/>
    <col min="5387" max="5388" width="13.33203125" style="166" customWidth="1"/>
    <col min="5389" max="5389" width="13.88671875" style="166" customWidth="1"/>
    <col min="5390" max="5393" width="9.109375" style="166" customWidth="1"/>
    <col min="5394" max="5632" width="8.88671875" style="166"/>
    <col min="5633" max="5633" width="46.109375" style="166" customWidth="1"/>
    <col min="5634" max="5634" width="30.6640625" style="166" customWidth="1"/>
    <col min="5635" max="5635" width="20.88671875" style="166" customWidth="1"/>
    <col min="5636" max="5637" width="20.44140625" style="166" customWidth="1"/>
    <col min="5638" max="5638" width="14.6640625" style="166" customWidth="1"/>
    <col min="5639" max="5639" width="14" style="166" customWidth="1"/>
    <col min="5640" max="5640" width="32.88671875" style="166" customWidth="1"/>
    <col min="5641" max="5641" width="11" style="166" customWidth="1"/>
    <col min="5642" max="5642" width="11.109375" style="166" customWidth="1"/>
    <col min="5643" max="5644" width="13.33203125" style="166" customWidth="1"/>
    <col min="5645" max="5645" width="13.88671875" style="166" customWidth="1"/>
    <col min="5646" max="5649" width="9.109375" style="166" customWidth="1"/>
    <col min="5650" max="5888" width="8.88671875" style="166"/>
    <col min="5889" max="5889" width="46.109375" style="166" customWidth="1"/>
    <col min="5890" max="5890" width="30.6640625" style="166" customWidth="1"/>
    <col min="5891" max="5891" width="20.88671875" style="166" customWidth="1"/>
    <col min="5892" max="5893" width="20.44140625" style="166" customWidth="1"/>
    <col min="5894" max="5894" width="14.6640625" style="166" customWidth="1"/>
    <col min="5895" max="5895" width="14" style="166" customWidth="1"/>
    <col min="5896" max="5896" width="32.88671875" style="166" customWidth="1"/>
    <col min="5897" max="5897" width="11" style="166" customWidth="1"/>
    <col min="5898" max="5898" width="11.109375" style="166" customWidth="1"/>
    <col min="5899" max="5900" width="13.33203125" style="166" customWidth="1"/>
    <col min="5901" max="5901" width="13.88671875" style="166" customWidth="1"/>
    <col min="5902" max="5905" width="9.109375" style="166" customWidth="1"/>
    <col min="5906" max="6144" width="8.88671875" style="166"/>
    <col min="6145" max="6145" width="46.109375" style="166" customWidth="1"/>
    <col min="6146" max="6146" width="30.6640625" style="166" customWidth="1"/>
    <col min="6147" max="6147" width="20.88671875" style="166" customWidth="1"/>
    <col min="6148" max="6149" width="20.44140625" style="166" customWidth="1"/>
    <col min="6150" max="6150" width="14.6640625" style="166" customWidth="1"/>
    <col min="6151" max="6151" width="14" style="166" customWidth="1"/>
    <col min="6152" max="6152" width="32.88671875" style="166" customWidth="1"/>
    <col min="6153" max="6153" width="11" style="166" customWidth="1"/>
    <col min="6154" max="6154" width="11.109375" style="166" customWidth="1"/>
    <col min="6155" max="6156" width="13.33203125" style="166" customWidth="1"/>
    <col min="6157" max="6157" width="13.88671875" style="166" customWidth="1"/>
    <col min="6158" max="6161" width="9.109375" style="166" customWidth="1"/>
    <col min="6162" max="6400" width="8.88671875" style="166"/>
    <col min="6401" max="6401" width="46.109375" style="166" customWidth="1"/>
    <col min="6402" max="6402" width="30.6640625" style="166" customWidth="1"/>
    <col min="6403" max="6403" width="20.88671875" style="166" customWidth="1"/>
    <col min="6404" max="6405" width="20.44140625" style="166" customWidth="1"/>
    <col min="6406" max="6406" width="14.6640625" style="166" customWidth="1"/>
    <col min="6407" max="6407" width="14" style="166" customWidth="1"/>
    <col min="6408" max="6408" width="32.88671875" style="166" customWidth="1"/>
    <col min="6409" max="6409" width="11" style="166" customWidth="1"/>
    <col min="6410" max="6410" width="11.109375" style="166" customWidth="1"/>
    <col min="6411" max="6412" width="13.33203125" style="166" customWidth="1"/>
    <col min="6413" max="6413" width="13.88671875" style="166" customWidth="1"/>
    <col min="6414" max="6417" width="9.109375" style="166" customWidth="1"/>
    <col min="6418" max="6656" width="8.88671875" style="166"/>
    <col min="6657" max="6657" width="46.109375" style="166" customWidth="1"/>
    <col min="6658" max="6658" width="30.6640625" style="166" customWidth="1"/>
    <col min="6659" max="6659" width="20.88671875" style="166" customWidth="1"/>
    <col min="6660" max="6661" width="20.44140625" style="166" customWidth="1"/>
    <col min="6662" max="6662" width="14.6640625" style="166" customWidth="1"/>
    <col min="6663" max="6663" width="14" style="166" customWidth="1"/>
    <col min="6664" max="6664" width="32.88671875" style="166" customWidth="1"/>
    <col min="6665" max="6665" width="11" style="166" customWidth="1"/>
    <col min="6666" max="6666" width="11.109375" style="166" customWidth="1"/>
    <col min="6667" max="6668" width="13.33203125" style="166" customWidth="1"/>
    <col min="6669" max="6669" width="13.88671875" style="166" customWidth="1"/>
    <col min="6670" max="6673" width="9.109375" style="166" customWidth="1"/>
    <col min="6674" max="6912" width="8.88671875" style="166"/>
    <col min="6913" max="6913" width="46.109375" style="166" customWidth="1"/>
    <col min="6914" max="6914" width="30.6640625" style="166" customWidth="1"/>
    <col min="6915" max="6915" width="20.88671875" style="166" customWidth="1"/>
    <col min="6916" max="6917" width="20.44140625" style="166" customWidth="1"/>
    <col min="6918" max="6918" width="14.6640625" style="166" customWidth="1"/>
    <col min="6919" max="6919" width="14" style="166" customWidth="1"/>
    <col min="6920" max="6920" width="32.88671875" style="166" customWidth="1"/>
    <col min="6921" max="6921" width="11" style="166" customWidth="1"/>
    <col min="6922" max="6922" width="11.109375" style="166" customWidth="1"/>
    <col min="6923" max="6924" width="13.33203125" style="166" customWidth="1"/>
    <col min="6925" max="6925" width="13.88671875" style="166" customWidth="1"/>
    <col min="6926" max="6929" width="9.109375" style="166" customWidth="1"/>
    <col min="6930" max="7168" width="8.88671875" style="166"/>
    <col min="7169" max="7169" width="46.109375" style="166" customWidth="1"/>
    <col min="7170" max="7170" width="30.6640625" style="166" customWidth="1"/>
    <col min="7171" max="7171" width="20.88671875" style="166" customWidth="1"/>
    <col min="7172" max="7173" width="20.44140625" style="166" customWidth="1"/>
    <col min="7174" max="7174" width="14.6640625" style="166" customWidth="1"/>
    <col min="7175" max="7175" width="14" style="166" customWidth="1"/>
    <col min="7176" max="7176" width="32.88671875" style="166" customWidth="1"/>
    <col min="7177" max="7177" width="11" style="166" customWidth="1"/>
    <col min="7178" max="7178" width="11.109375" style="166" customWidth="1"/>
    <col min="7179" max="7180" width="13.33203125" style="166" customWidth="1"/>
    <col min="7181" max="7181" width="13.88671875" style="166" customWidth="1"/>
    <col min="7182" max="7185" width="9.109375" style="166" customWidth="1"/>
    <col min="7186" max="7424" width="8.88671875" style="166"/>
    <col min="7425" max="7425" width="46.109375" style="166" customWidth="1"/>
    <col min="7426" max="7426" width="30.6640625" style="166" customWidth="1"/>
    <col min="7427" max="7427" width="20.88671875" style="166" customWidth="1"/>
    <col min="7428" max="7429" width="20.44140625" style="166" customWidth="1"/>
    <col min="7430" max="7430" width="14.6640625" style="166" customWidth="1"/>
    <col min="7431" max="7431" width="14" style="166" customWidth="1"/>
    <col min="7432" max="7432" width="32.88671875" style="166" customWidth="1"/>
    <col min="7433" max="7433" width="11" style="166" customWidth="1"/>
    <col min="7434" max="7434" width="11.109375" style="166" customWidth="1"/>
    <col min="7435" max="7436" width="13.33203125" style="166" customWidth="1"/>
    <col min="7437" max="7437" width="13.88671875" style="166" customWidth="1"/>
    <col min="7438" max="7441" width="9.109375" style="166" customWidth="1"/>
    <col min="7442" max="7680" width="8.88671875" style="166"/>
    <col min="7681" max="7681" width="46.109375" style="166" customWidth="1"/>
    <col min="7682" max="7682" width="30.6640625" style="166" customWidth="1"/>
    <col min="7683" max="7683" width="20.88671875" style="166" customWidth="1"/>
    <col min="7684" max="7685" width="20.44140625" style="166" customWidth="1"/>
    <col min="7686" max="7686" width="14.6640625" style="166" customWidth="1"/>
    <col min="7687" max="7687" width="14" style="166" customWidth="1"/>
    <col min="7688" max="7688" width="32.88671875" style="166" customWidth="1"/>
    <col min="7689" max="7689" width="11" style="166" customWidth="1"/>
    <col min="7690" max="7690" width="11.109375" style="166" customWidth="1"/>
    <col min="7691" max="7692" width="13.33203125" style="166" customWidth="1"/>
    <col min="7693" max="7693" width="13.88671875" style="166" customWidth="1"/>
    <col min="7694" max="7697" width="9.109375" style="166" customWidth="1"/>
    <col min="7698" max="7936" width="8.88671875" style="166"/>
    <col min="7937" max="7937" width="46.109375" style="166" customWidth="1"/>
    <col min="7938" max="7938" width="30.6640625" style="166" customWidth="1"/>
    <col min="7939" max="7939" width="20.88671875" style="166" customWidth="1"/>
    <col min="7940" max="7941" width="20.44140625" style="166" customWidth="1"/>
    <col min="7942" max="7942" width="14.6640625" style="166" customWidth="1"/>
    <col min="7943" max="7943" width="14" style="166" customWidth="1"/>
    <col min="7944" max="7944" width="32.88671875" style="166" customWidth="1"/>
    <col min="7945" max="7945" width="11" style="166" customWidth="1"/>
    <col min="7946" max="7946" width="11.109375" style="166" customWidth="1"/>
    <col min="7947" max="7948" width="13.33203125" style="166" customWidth="1"/>
    <col min="7949" max="7949" width="13.88671875" style="166" customWidth="1"/>
    <col min="7950" max="7953" width="9.109375" style="166" customWidth="1"/>
    <col min="7954" max="8192" width="8.88671875" style="166"/>
    <col min="8193" max="8193" width="46.109375" style="166" customWidth="1"/>
    <col min="8194" max="8194" width="30.6640625" style="166" customWidth="1"/>
    <col min="8195" max="8195" width="20.88671875" style="166" customWidth="1"/>
    <col min="8196" max="8197" width="20.44140625" style="166" customWidth="1"/>
    <col min="8198" max="8198" width="14.6640625" style="166" customWidth="1"/>
    <col min="8199" max="8199" width="14" style="166" customWidth="1"/>
    <col min="8200" max="8200" width="32.88671875" style="166" customWidth="1"/>
    <col min="8201" max="8201" width="11" style="166" customWidth="1"/>
    <col min="8202" max="8202" width="11.109375" style="166" customWidth="1"/>
    <col min="8203" max="8204" width="13.33203125" style="166" customWidth="1"/>
    <col min="8205" max="8205" width="13.88671875" style="166" customWidth="1"/>
    <col min="8206" max="8209" width="9.109375" style="166" customWidth="1"/>
    <col min="8210" max="8448" width="8.88671875" style="166"/>
    <col min="8449" max="8449" width="46.109375" style="166" customWidth="1"/>
    <col min="8450" max="8450" width="30.6640625" style="166" customWidth="1"/>
    <col min="8451" max="8451" width="20.88671875" style="166" customWidth="1"/>
    <col min="8452" max="8453" width="20.44140625" style="166" customWidth="1"/>
    <col min="8454" max="8454" width="14.6640625" style="166" customWidth="1"/>
    <col min="8455" max="8455" width="14" style="166" customWidth="1"/>
    <col min="8456" max="8456" width="32.88671875" style="166" customWidth="1"/>
    <col min="8457" max="8457" width="11" style="166" customWidth="1"/>
    <col min="8458" max="8458" width="11.109375" style="166" customWidth="1"/>
    <col min="8459" max="8460" width="13.33203125" style="166" customWidth="1"/>
    <col min="8461" max="8461" width="13.88671875" style="166" customWidth="1"/>
    <col min="8462" max="8465" width="9.109375" style="166" customWidth="1"/>
    <col min="8466" max="8704" width="8.88671875" style="166"/>
    <col min="8705" max="8705" width="46.109375" style="166" customWidth="1"/>
    <col min="8706" max="8706" width="30.6640625" style="166" customWidth="1"/>
    <col min="8707" max="8707" width="20.88671875" style="166" customWidth="1"/>
    <col min="8708" max="8709" width="20.44140625" style="166" customWidth="1"/>
    <col min="8710" max="8710" width="14.6640625" style="166" customWidth="1"/>
    <col min="8711" max="8711" width="14" style="166" customWidth="1"/>
    <col min="8712" max="8712" width="32.88671875" style="166" customWidth="1"/>
    <col min="8713" max="8713" width="11" style="166" customWidth="1"/>
    <col min="8714" max="8714" width="11.109375" style="166" customWidth="1"/>
    <col min="8715" max="8716" width="13.33203125" style="166" customWidth="1"/>
    <col min="8717" max="8717" width="13.88671875" style="166" customWidth="1"/>
    <col min="8718" max="8721" width="9.109375" style="166" customWidth="1"/>
    <col min="8722" max="8960" width="8.88671875" style="166"/>
    <col min="8961" max="8961" width="46.109375" style="166" customWidth="1"/>
    <col min="8962" max="8962" width="30.6640625" style="166" customWidth="1"/>
    <col min="8963" max="8963" width="20.88671875" style="166" customWidth="1"/>
    <col min="8964" max="8965" width="20.44140625" style="166" customWidth="1"/>
    <col min="8966" max="8966" width="14.6640625" style="166" customWidth="1"/>
    <col min="8967" max="8967" width="14" style="166" customWidth="1"/>
    <col min="8968" max="8968" width="32.88671875" style="166" customWidth="1"/>
    <col min="8969" max="8969" width="11" style="166" customWidth="1"/>
    <col min="8970" max="8970" width="11.109375" style="166" customWidth="1"/>
    <col min="8971" max="8972" width="13.33203125" style="166" customWidth="1"/>
    <col min="8973" max="8973" width="13.88671875" style="166" customWidth="1"/>
    <col min="8974" max="8977" width="9.109375" style="166" customWidth="1"/>
    <col min="8978" max="9216" width="8.88671875" style="166"/>
    <col min="9217" max="9217" width="46.109375" style="166" customWidth="1"/>
    <col min="9218" max="9218" width="30.6640625" style="166" customWidth="1"/>
    <col min="9219" max="9219" width="20.88671875" style="166" customWidth="1"/>
    <col min="9220" max="9221" width="20.44140625" style="166" customWidth="1"/>
    <col min="9222" max="9222" width="14.6640625" style="166" customWidth="1"/>
    <col min="9223" max="9223" width="14" style="166" customWidth="1"/>
    <col min="9224" max="9224" width="32.88671875" style="166" customWidth="1"/>
    <col min="9225" max="9225" width="11" style="166" customWidth="1"/>
    <col min="9226" max="9226" width="11.109375" style="166" customWidth="1"/>
    <col min="9227" max="9228" width="13.33203125" style="166" customWidth="1"/>
    <col min="9229" max="9229" width="13.88671875" style="166" customWidth="1"/>
    <col min="9230" max="9233" width="9.109375" style="166" customWidth="1"/>
    <col min="9234" max="9472" width="8.88671875" style="166"/>
    <col min="9473" max="9473" width="46.109375" style="166" customWidth="1"/>
    <col min="9474" max="9474" width="30.6640625" style="166" customWidth="1"/>
    <col min="9475" max="9475" width="20.88671875" style="166" customWidth="1"/>
    <col min="9476" max="9477" width="20.44140625" style="166" customWidth="1"/>
    <col min="9478" max="9478" width="14.6640625" style="166" customWidth="1"/>
    <col min="9479" max="9479" width="14" style="166" customWidth="1"/>
    <col min="9480" max="9480" width="32.88671875" style="166" customWidth="1"/>
    <col min="9481" max="9481" width="11" style="166" customWidth="1"/>
    <col min="9482" max="9482" width="11.109375" style="166" customWidth="1"/>
    <col min="9483" max="9484" width="13.33203125" style="166" customWidth="1"/>
    <col min="9485" max="9485" width="13.88671875" style="166" customWidth="1"/>
    <col min="9486" max="9489" width="9.109375" style="166" customWidth="1"/>
    <col min="9490" max="9728" width="8.88671875" style="166"/>
    <col min="9729" max="9729" width="46.109375" style="166" customWidth="1"/>
    <col min="9730" max="9730" width="30.6640625" style="166" customWidth="1"/>
    <col min="9731" max="9731" width="20.88671875" style="166" customWidth="1"/>
    <col min="9732" max="9733" width="20.44140625" style="166" customWidth="1"/>
    <col min="9734" max="9734" width="14.6640625" style="166" customWidth="1"/>
    <col min="9735" max="9735" width="14" style="166" customWidth="1"/>
    <col min="9736" max="9736" width="32.88671875" style="166" customWidth="1"/>
    <col min="9737" max="9737" width="11" style="166" customWidth="1"/>
    <col min="9738" max="9738" width="11.109375" style="166" customWidth="1"/>
    <col min="9739" max="9740" width="13.33203125" style="166" customWidth="1"/>
    <col min="9741" max="9741" width="13.88671875" style="166" customWidth="1"/>
    <col min="9742" max="9745" width="9.109375" style="166" customWidth="1"/>
    <col min="9746" max="9984" width="8.88671875" style="166"/>
    <col min="9985" max="9985" width="46.109375" style="166" customWidth="1"/>
    <col min="9986" max="9986" width="30.6640625" style="166" customWidth="1"/>
    <col min="9987" max="9987" width="20.88671875" style="166" customWidth="1"/>
    <col min="9988" max="9989" width="20.44140625" style="166" customWidth="1"/>
    <col min="9990" max="9990" width="14.6640625" style="166" customWidth="1"/>
    <col min="9991" max="9991" width="14" style="166" customWidth="1"/>
    <col min="9992" max="9992" width="32.88671875" style="166" customWidth="1"/>
    <col min="9993" max="9993" width="11" style="166" customWidth="1"/>
    <col min="9994" max="9994" width="11.109375" style="166" customWidth="1"/>
    <col min="9995" max="9996" width="13.33203125" style="166" customWidth="1"/>
    <col min="9997" max="9997" width="13.88671875" style="166" customWidth="1"/>
    <col min="9998" max="10001" width="9.109375" style="166" customWidth="1"/>
    <col min="10002" max="10240" width="8.88671875" style="166"/>
    <col min="10241" max="10241" width="46.109375" style="166" customWidth="1"/>
    <col min="10242" max="10242" width="30.6640625" style="166" customWidth="1"/>
    <col min="10243" max="10243" width="20.88671875" style="166" customWidth="1"/>
    <col min="10244" max="10245" width="20.44140625" style="166" customWidth="1"/>
    <col min="10246" max="10246" width="14.6640625" style="166" customWidth="1"/>
    <col min="10247" max="10247" width="14" style="166" customWidth="1"/>
    <col min="10248" max="10248" width="32.88671875" style="166" customWidth="1"/>
    <col min="10249" max="10249" width="11" style="166" customWidth="1"/>
    <col min="10250" max="10250" width="11.109375" style="166" customWidth="1"/>
    <col min="10251" max="10252" width="13.33203125" style="166" customWidth="1"/>
    <col min="10253" max="10253" width="13.88671875" style="166" customWidth="1"/>
    <col min="10254" max="10257" width="9.109375" style="166" customWidth="1"/>
    <col min="10258" max="10496" width="8.88671875" style="166"/>
    <col min="10497" max="10497" width="46.109375" style="166" customWidth="1"/>
    <col min="10498" max="10498" width="30.6640625" style="166" customWidth="1"/>
    <col min="10499" max="10499" width="20.88671875" style="166" customWidth="1"/>
    <col min="10500" max="10501" width="20.44140625" style="166" customWidth="1"/>
    <col min="10502" max="10502" width="14.6640625" style="166" customWidth="1"/>
    <col min="10503" max="10503" width="14" style="166" customWidth="1"/>
    <col min="10504" max="10504" width="32.88671875" style="166" customWidth="1"/>
    <col min="10505" max="10505" width="11" style="166" customWidth="1"/>
    <col min="10506" max="10506" width="11.109375" style="166" customWidth="1"/>
    <col min="10507" max="10508" width="13.33203125" style="166" customWidth="1"/>
    <col min="10509" max="10509" width="13.88671875" style="166" customWidth="1"/>
    <col min="10510" max="10513" width="9.109375" style="166" customWidth="1"/>
    <col min="10514" max="10752" width="8.88671875" style="166"/>
    <col min="10753" max="10753" width="46.109375" style="166" customWidth="1"/>
    <col min="10754" max="10754" width="30.6640625" style="166" customWidth="1"/>
    <col min="10755" max="10755" width="20.88671875" style="166" customWidth="1"/>
    <col min="10756" max="10757" width="20.44140625" style="166" customWidth="1"/>
    <col min="10758" max="10758" width="14.6640625" style="166" customWidth="1"/>
    <col min="10759" max="10759" width="14" style="166" customWidth="1"/>
    <col min="10760" max="10760" width="32.88671875" style="166" customWidth="1"/>
    <col min="10761" max="10761" width="11" style="166" customWidth="1"/>
    <col min="10762" max="10762" width="11.109375" style="166" customWidth="1"/>
    <col min="10763" max="10764" width="13.33203125" style="166" customWidth="1"/>
    <col min="10765" max="10765" width="13.88671875" style="166" customWidth="1"/>
    <col min="10766" max="10769" width="9.109375" style="166" customWidth="1"/>
    <col min="10770" max="11008" width="8.88671875" style="166"/>
    <col min="11009" max="11009" width="46.109375" style="166" customWidth="1"/>
    <col min="11010" max="11010" width="30.6640625" style="166" customWidth="1"/>
    <col min="11011" max="11011" width="20.88671875" style="166" customWidth="1"/>
    <col min="11012" max="11013" width="20.44140625" style="166" customWidth="1"/>
    <col min="11014" max="11014" width="14.6640625" style="166" customWidth="1"/>
    <col min="11015" max="11015" width="14" style="166" customWidth="1"/>
    <col min="11016" max="11016" width="32.88671875" style="166" customWidth="1"/>
    <col min="11017" max="11017" width="11" style="166" customWidth="1"/>
    <col min="11018" max="11018" width="11.109375" style="166" customWidth="1"/>
    <col min="11019" max="11020" width="13.33203125" style="166" customWidth="1"/>
    <col min="11021" max="11021" width="13.88671875" style="166" customWidth="1"/>
    <col min="11022" max="11025" width="9.109375" style="166" customWidth="1"/>
    <col min="11026" max="11264" width="8.88671875" style="166"/>
    <col min="11265" max="11265" width="46.109375" style="166" customWidth="1"/>
    <col min="11266" max="11266" width="30.6640625" style="166" customWidth="1"/>
    <col min="11267" max="11267" width="20.88671875" style="166" customWidth="1"/>
    <col min="11268" max="11269" width="20.44140625" style="166" customWidth="1"/>
    <col min="11270" max="11270" width="14.6640625" style="166" customWidth="1"/>
    <col min="11271" max="11271" width="14" style="166" customWidth="1"/>
    <col min="11272" max="11272" width="32.88671875" style="166" customWidth="1"/>
    <col min="11273" max="11273" width="11" style="166" customWidth="1"/>
    <col min="11274" max="11274" width="11.109375" style="166" customWidth="1"/>
    <col min="11275" max="11276" width="13.33203125" style="166" customWidth="1"/>
    <col min="11277" max="11277" width="13.88671875" style="166" customWidth="1"/>
    <col min="11278" max="11281" width="9.109375" style="166" customWidth="1"/>
    <col min="11282" max="11520" width="8.88671875" style="166"/>
    <col min="11521" max="11521" width="46.109375" style="166" customWidth="1"/>
    <col min="11522" max="11522" width="30.6640625" style="166" customWidth="1"/>
    <col min="11523" max="11523" width="20.88671875" style="166" customWidth="1"/>
    <col min="11524" max="11525" width="20.44140625" style="166" customWidth="1"/>
    <col min="11526" max="11526" width="14.6640625" style="166" customWidth="1"/>
    <col min="11527" max="11527" width="14" style="166" customWidth="1"/>
    <col min="11528" max="11528" width="32.88671875" style="166" customWidth="1"/>
    <col min="11529" max="11529" width="11" style="166" customWidth="1"/>
    <col min="11530" max="11530" width="11.109375" style="166" customWidth="1"/>
    <col min="11531" max="11532" width="13.33203125" style="166" customWidth="1"/>
    <col min="11533" max="11533" width="13.88671875" style="166" customWidth="1"/>
    <col min="11534" max="11537" width="9.109375" style="166" customWidth="1"/>
    <col min="11538" max="11776" width="8.88671875" style="166"/>
    <col min="11777" max="11777" width="46.109375" style="166" customWidth="1"/>
    <col min="11778" max="11778" width="30.6640625" style="166" customWidth="1"/>
    <col min="11779" max="11779" width="20.88671875" style="166" customWidth="1"/>
    <col min="11780" max="11781" width="20.44140625" style="166" customWidth="1"/>
    <col min="11782" max="11782" width="14.6640625" style="166" customWidth="1"/>
    <col min="11783" max="11783" width="14" style="166" customWidth="1"/>
    <col min="11784" max="11784" width="32.88671875" style="166" customWidth="1"/>
    <col min="11785" max="11785" width="11" style="166" customWidth="1"/>
    <col min="11786" max="11786" width="11.109375" style="166" customWidth="1"/>
    <col min="11787" max="11788" width="13.33203125" style="166" customWidth="1"/>
    <col min="11789" max="11789" width="13.88671875" style="166" customWidth="1"/>
    <col min="11790" max="11793" width="9.109375" style="166" customWidth="1"/>
    <col min="11794" max="12032" width="8.88671875" style="166"/>
    <col min="12033" max="12033" width="46.109375" style="166" customWidth="1"/>
    <col min="12034" max="12034" width="30.6640625" style="166" customWidth="1"/>
    <col min="12035" max="12035" width="20.88671875" style="166" customWidth="1"/>
    <col min="12036" max="12037" width="20.44140625" style="166" customWidth="1"/>
    <col min="12038" max="12038" width="14.6640625" style="166" customWidth="1"/>
    <col min="12039" max="12039" width="14" style="166" customWidth="1"/>
    <col min="12040" max="12040" width="32.88671875" style="166" customWidth="1"/>
    <col min="12041" max="12041" width="11" style="166" customWidth="1"/>
    <col min="12042" max="12042" width="11.109375" style="166" customWidth="1"/>
    <col min="12043" max="12044" width="13.33203125" style="166" customWidth="1"/>
    <col min="12045" max="12045" width="13.88671875" style="166" customWidth="1"/>
    <col min="12046" max="12049" width="9.109375" style="166" customWidth="1"/>
    <col min="12050" max="12288" width="8.88671875" style="166"/>
    <col min="12289" max="12289" width="46.109375" style="166" customWidth="1"/>
    <col min="12290" max="12290" width="30.6640625" style="166" customWidth="1"/>
    <col min="12291" max="12291" width="20.88671875" style="166" customWidth="1"/>
    <col min="12292" max="12293" width="20.44140625" style="166" customWidth="1"/>
    <col min="12294" max="12294" width="14.6640625" style="166" customWidth="1"/>
    <col min="12295" max="12295" width="14" style="166" customWidth="1"/>
    <col min="12296" max="12296" width="32.88671875" style="166" customWidth="1"/>
    <col min="12297" max="12297" width="11" style="166" customWidth="1"/>
    <col min="12298" max="12298" width="11.109375" style="166" customWidth="1"/>
    <col min="12299" max="12300" width="13.33203125" style="166" customWidth="1"/>
    <col min="12301" max="12301" width="13.88671875" style="166" customWidth="1"/>
    <col min="12302" max="12305" width="9.109375" style="166" customWidth="1"/>
    <col min="12306" max="12544" width="8.88671875" style="166"/>
    <col min="12545" max="12545" width="46.109375" style="166" customWidth="1"/>
    <col min="12546" max="12546" width="30.6640625" style="166" customWidth="1"/>
    <col min="12547" max="12547" width="20.88671875" style="166" customWidth="1"/>
    <col min="12548" max="12549" width="20.44140625" style="166" customWidth="1"/>
    <col min="12550" max="12550" width="14.6640625" style="166" customWidth="1"/>
    <col min="12551" max="12551" width="14" style="166" customWidth="1"/>
    <col min="12552" max="12552" width="32.88671875" style="166" customWidth="1"/>
    <col min="12553" max="12553" width="11" style="166" customWidth="1"/>
    <col min="12554" max="12554" width="11.109375" style="166" customWidth="1"/>
    <col min="12555" max="12556" width="13.33203125" style="166" customWidth="1"/>
    <col min="12557" max="12557" width="13.88671875" style="166" customWidth="1"/>
    <col min="12558" max="12561" width="9.109375" style="166" customWidth="1"/>
    <col min="12562" max="12800" width="8.88671875" style="166"/>
    <col min="12801" max="12801" width="46.109375" style="166" customWidth="1"/>
    <col min="12802" max="12802" width="30.6640625" style="166" customWidth="1"/>
    <col min="12803" max="12803" width="20.88671875" style="166" customWidth="1"/>
    <col min="12804" max="12805" width="20.44140625" style="166" customWidth="1"/>
    <col min="12806" max="12806" width="14.6640625" style="166" customWidth="1"/>
    <col min="12807" max="12807" width="14" style="166" customWidth="1"/>
    <col min="12808" max="12808" width="32.88671875" style="166" customWidth="1"/>
    <col min="12809" max="12809" width="11" style="166" customWidth="1"/>
    <col min="12810" max="12810" width="11.109375" style="166" customWidth="1"/>
    <col min="12811" max="12812" width="13.33203125" style="166" customWidth="1"/>
    <col min="12813" max="12813" width="13.88671875" style="166" customWidth="1"/>
    <col min="12814" max="12817" width="9.109375" style="166" customWidth="1"/>
    <col min="12818" max="13056" width="8.88671875" style="166"/>
    <col min="13057" max="13057" width="46.109375" style="166" customWidth="1"/>
    <col min="13058" max="13058" width="30.6640625" style="166" customWidth="1"/>
    <col min="13059" max="13059" width="20.88671875" style="166" customWidth="1"/>
    <col min="13060" max="13061" width="20.44140625" style="166" customWidth="1"/>
    <col min="13062" max="13062" width="14.6640625" style="166" customWidth="1"/>
    <col min="13063" max="13063" width="14" style="166" customWidth="1"/>
    <col min="13064" max="13064" width="32.88671875" style="166" customWidth="1"/>
    <col min="13065" max="13065" width="11" style="166" customWidth="1"/>
    <col min="13066" max="13066" width="11.109375" style="166" customWidth="1"/>
    <col min="13067" max="13068" width="13.33203125" style="166" customWidth="1"/>
    <col min="13069" max="13069" width="13.88671875" style="166" customWidth="1"/>
    <col min="13070" max="13073" width="9.109375" style="166" customWidth="1"/>
    <col min="13074" max="13312" width="8.88671875" style="166"/>
    <col min="13313" max="13313" width="46.109375" style="166" customWidth="1"/>
    <col min="13314" max="13314" width="30.6640625" style="166" customWidth="1"/>
    <col min="13315" max="13315" width="20.88671875" style="166" customWidth="1"/>
    <col min="13316" max="13317" width="20.44140625" style="166" customWidth="1"/>
    <col min="13318" max="13318" width="14.6640625" style="166" customWidth="1"/>
    <col min="13319" max="13319" width="14" style="166" customWidth="1"/>
    <col min="13320" max="13320" width="32.88671875" style="166" customWidth="1"/>
    <col min="13321" max="13321" width="11" style="166" customWidth="1"/>
    <col min="13322" max="13322" width="11.109375" style="166" customWidth="1"/>
    <col min="13323" max="13324" width="13.33203125" style="166" customWidth="1"/>
    <col min="13325" max="13325" width="13.88671875" style="166" customWidth="1"/>
    <col min="13326" max="13329" width="9.109375" style="166" customWidth="1"/>
    <col min="13330" max="13568" width="8.88671875" style="166"/>
    <col min="13569" max="13569" width="46.109375" style="166" customWidth="1"/>
    <col min="13570" max="13570" width="30.6640625" style="166" customWidth="1"/>
    <col min="13571" max="13571" width="20.88671875" style="166" customWidth="1"/>
    <col min="13572" max="13573" width="20.44140625" style="166" customWidth="1"/>
    <col min="13574" max="13574" width="14.6640625" style="166" customWidth="1"/>
    <col min="13575" max="13575" width="14" style="166" customWidth="1"/>
    <col min="13576" max="13576" width="32.88671875" style="166" customWidth="1"/>
    <col min="13577" max="13577" width="11" style="166" customWidth="1"/>
    <col min="13578" max="13578" width="11.109375" style="166" customWidth="1"/>
    <col min="13579" max="13580" width="13.33203125" style="166" customWidth="1"/>
    <col min="13581" max="13581" width="13.88671875" style="166" customWidth="1"/>
    <col min="13582" max="13585" width="9.109375" style="166" customWidth="1"/>
    <col min="13586" max="13824" width="8.88671875" style="166"/>
    <col min="13825" max="13825" width="46.109375" style="166" customWidth="1"/>
    <col min="13826" max="13826" width="30.6640625" style="166" customWidth="1"/>
    <col min="13827" max="13827" width="20.88671875" style="166" customWidth="1"/>
    <col min="13828" max="13829" width="20.44140625" style="166" customWidth="1"/>
    <col min="13830" max="13830" width="14.6640625" style="166" customWidth="1"/>
    <col min="13831" max="13831" width="14" style="166" customWidth="1"/>
    <col min="13832" max="13832" width="32.88671875" style="166" customWidth="1"/>
    <col min="13833" max="13833" width="11" style="166" customWidth="1"/>
    <col min="13834" max="13834" width="11.109375" style="166" customWidth="1"/>
    <col min="13835" max="13836" width="13.33203125" style="166" customWidth="1"/>
    <col min="13837" max="13837" width="13.88671875" style="166" customWidth="1"/>
    <col min="13838" max="13841" width="9.109375" style="166" customWidth="1"/>
    <col min="13842" max="14080" width="8.88671875" style="166"/>
    <col min="14081" max="14081" width="46.109375" style="166" customWidth="1"/>
    <col min="14082" max="14082" width="30.6640625" style="166" customWidth="1"/>
    <col min="14083" max="14083" width="20.88671875" style="166" customWidth="1"/>
    <col min="14084" max="14085" width="20.44140625" style="166" customWidth="1"/>
    <col min="14086" max="14086" width="14.6640625" style="166" customWidth="1"/>
    <col min="14087" max="14087" width="14" style="166" customWidth="1"/>
    <col min="14088" max="14088" width="32.88671875" style="166" customWidth="1"/>
    <col min="14089" max="14089" width="11" style="166" customWidth="1"/>
    <col min="14090" max="14090" width="11.109375" style="166" customWidth="1"/>
    <col min="14091" max="14092" width="13.33203125" style="166" customWidth="1"/>
    <col min="14093" max="14093" width="13.88671875" style="166" customWidth="1"/>
    <col min="14094" max="14097" width="9.109375" style="166" customWidth="1"/>
    <col min="14098" max="14336" width="8.88671875" style="166"/>
    <col min="14337" max="14337" width="46.109375" style="166" customWidth="1"/>
    <col min="14338" max="14338" width="30.6640625" style="166" customWidth="1"/>
    <col min="14339" max="14339" width="20.88671875" style="166" customWidth="1"/>
    <col min="14340" max="14341" width="20.44140625" style="166" customWidth="1"/>
    <col min="14342" max="14342" width="14.6640625" style="166" customWidth="1"/>
    <col min="14343" max="14343" width="14" style="166" customWidth="1"/>
    <col min="14344" max="14344" width="32.88671875" style="166" customWidth="1"/>
    <col min="14345" max="14345" width="11" style="166" customWidth="1"/>
    <col min="14346" max="14346" width="11.109375" style="166" customWidth="1"/>
    <col min="14347" max="14348" width="13.33203125" style="166" customWidth="1"/>
    <col min="14349" max="14349" width="13.88671875" style="166" customWidth="1"/>
    <col min="14350" max="14353" width="9.109375" style="166" customWidth="1"/>
    <col min="14354" max="14592" width="8.88671875" style="166"/>
    <col min="14593" max="14593" width="46.109375" style="166" customWidth="1"/>
    <col min="14594" max="14594" width="30.6640625" style="166" customWidth="1"/>
    <col min="14595" max="14595" width="20.88671875" style="166" customWidth="1"/>
    <col min="14596" max="14597" width="20.44140625" style="166" customWidth="1"/>
    <col min="14598" max="14598" width="14.6640625" style="166" customWidth="1"/>
    <col min="14599" max="14599" width="14" style="166" customWidth="1"/>
    <col min="14600" max="14600" width="32.88671875" style="166" customWidth="1"/>
    <col min="14601" max="14601" width="11" style="166" customWidth="1"/>
    <col min="14602" max="14602" width="11.109375" style="166" customWidth="1"/>
    <col min="14603" max="14604" width="13.33203125" style="166" customWidth="1"/>
    <col min="14605" max="14605" width="13.88671875" style="166" customWidth="1"/>
    <col min="14606" max="14609" width="9.109375" style="166" customWidth="1"/>
    <col min="14610" max="14848" width="8.88671875" style="166"/>
    <col min="14849" max="14849" width="46.109375" style="166" customWidth="1"/>
    <col min="14850" max="14850" width="30.6640625" style="166" customWidth="1"/>
    <col min="14851" max="14851" width="20.88671875" style="166" customWidth="1"/>
    <col min="14852" max="14853" width="20.44140625" style="166" customWidth="1"/>
    <col min="14854" max="14854" width="14.6640625" style="166" customWidth="1"/>
    <col min="14855" max="14855" width="14" style="166" customWidth="1"/>
    <col min="14856" max="14856" width="32.88671875" style="166" customWidth="1"/>
    <col min="14857" max="14857" width="11" style="166" customWidth="1"/>
    <col min="14858" max="14858" width="11.109375" style="166" customWidth="1"/>
    <col min="14859" max="14860" width="13.33203125" style="166" customWidth="1"/>
    <col min="14861" max="14861" width="13.88671875" style="166" customWidth="1"/>
    <col min="14862" max="14865" width="9.109375" style="166" customWidth="1"/>
    <col min="14866" max="15104" width="8.88671875" style="166"/>
    <col min="15105" max="15105" width="46.109375" style="166" customWidth="1"/>
    <col min="15106" max="15106" width="30.6640625" style="166" customWidth="1"/>
    <col min="15107" max="15107" width="20.88671875" style="166" customWidth="1"/>
    <col min="15108" max="15109" width="20.44140625" style="166" customWidth="1"/>
    <col min="15110" max="15110" width="14.6640625" style="166" customWidth="1"/>
    <col min="15111" max="15111" width="14" style="166" customWidth="1"/>
    <col min="15112" max="15112" width="32.88671875" style="166" customWidth="1"/>
    <col min="15113" max="15113" width="11" style="166" customWidth="1"/>
    <col min="15114" max="15114" width="11.109375" style="166" customWidth="1"/>
    <col min="15115" max="15116" width="13.33203125" style="166" customWidth="1"/>
    <col min="15117" max="15117" width="13.88671875" style="166" customWidth="1"/>
    <col min="15118" max="15121" width="9.109375" style="166" customWidth="1"/>
    <col min="15122" max="15360" width="8.88671875" style="166"/>
    <col min="15361" max="15361" width="46.109375" style="166" customWidth="1"/>
    <col min="15362" max="15362" width="30.6640625" style="166" customWidth="1"/>
    <col min="15363" max="15363" width="20.88671875" style="166" customWidth="1"/>
    <col min="15364" max="15365" width="20.44140625" style="166" customWidth="1"/>
    <col min="15366" max="15366" width="14.6640625" style="166" customWidth="1"/>
    <col min="15367" max="15367" width="14" style="166" customWidth="1"/>
    <col min="15368" max="15368" width="32.88671875" style="166" customWidth="1"/>
    <col min="15369" max="15369" width="11" style="166" customWidth="1"/>
    <col min="15370" max="15370" width="11.109375" style="166" customWidth="1"/>
    <col min="15371" max="15372" width="13.33203125" style="166" customWidth="1"/>
    <col min="15373" max="15373" width="13.88671875" style="166" customWidth="1"/>
    <col min="15374" max="15377" width="9.109375" style="166" customWidth="1"/>
    <col min="15378" max="15616" width="8.88671875" style="166"/>
    <col min="15617" max="15617" width="46.109375" style="166" customWidth="1"/>
    <col min="15618" max="15618" width="30.6640625" style="166" customWidth="1"/>
    <col min="15619" max="15619" width="20.88671875" style="166" customWidth="1"/>
    <col min="15620" max="15621" width="20.44140625" style="166" customWidth="1"/>
    <col min="15622" max="15622" width="14.6640625" style="166" customWidth="1"/>
    <col min="15623" max="15623" width="14" style="166" customWidth="1"/>
    <col min="15624" max="15624" width="32.88671875" style="166" customWidth="1"/>
    <col min="15625" max="15625" width="11" style="166" customWidth="1"/>
    <col min="15626" max="15626" width="11.109375" style="166" customWidth="1"/>
    <col min="15627" max="15628" width="13.33203125" style="166" customWidth="1"/>
    <col min="15629" max="15629" width="13.88671875" style="166" customWidth="1"/>
    <col min="15630" max="15633" width="9.109375" style="166" customWidth="1"/>
    <col min="15634" max="15872" width="8.88671875" style="166"/>
    <col min="15873" max="15873" width="46.109375" style="166" customWidth="1"/>
    <col min="15874" max="15874" width="30.6640625" style="166" customWidth="1"/>
    <col min="15875" max="15875" width="20.88671875" style="166" customWidth="1"/>
    <col min="15876" max="15877" width="20.44140625" style="166" customWidth="1"/>
    <col min="15878" max="15878" width="14.6640625" style="166" customWidth="1"/>
    <col min="15879" max="15879" width="14" style="166" customWidth="1"/>
    <col min="15880" max="15880" width="32.88671875" style="166" customWidth="1"/>
    <col min="15881" max="15881" width="11" style="166" customWidth="1"/>
    <col min="15882" max="15882" width="11.109375" style="166" customWidth="1"/>
    <col min="15883" max="15884" width="13.33203125" style="166" customWidth="1"/>
    <col min="15885" max="15885" width="13.88671875" style="166" customWidth="1"/>
    <col min="15886" max="15889" width="9.109375" style="166" customWidth="1"/>
    <col min="15890" max="16128" width="8.88671875" style="166"/>
    <col min="16129" max="16129" width="46.109375" style="166" customWidth="1"/>
    <col min="16130" max="16130" width="30.6640625" style="166" customWidth="1"/>
    <col min="16131" max="16131" width="20.88671875" style="166" customWidth="1"/>
    <col min="16132" max="16133" width="20.44140625" style="166" customWidth="1"/>
    <col min="16134" max="16134" width="14.6640625" style="166" customWidth="1"/>
    <col min="16135" max="16135" width="14" style="166" customWidth="1"/>
    <col min="16136" max="16136" width="32.88671875" style="166" customWidth="1"/>
    <col min="16137" max="16137" width="11" style="166" customWidth="1"/>
    <col min="16138" max="16138" width="11.109375" style="166" customWidth="1"/>
    <col min="16139" max="16140" width="13.33203125" style="166" customWidth="1"/>
    <col min="16141" max="16141" width="13.88671875" style="166" customWidth="1"/>
    <col min="16142" max="16145" width="9.109375" style="166" customWidth="1"/>
    <col min="16146" max="16384" width="8.88671875" style="166"/>
  </cols>
  <sheetData>
    <row r="1" spans="1:12" s="314" customFormat="1" x14ac:dyDescent="0.3">
      <c r="A1" s="1"/>
      <c r="B1" s="1"/>
      <c r="C1" s="2"/>
      <c r="D1" s="267"/>
      <c r="E1" s="267"/>
      <c r="F1" s="693" t="s">
        <v>156</v>
      </c>
      <c r="G1" s="693"/>
      <c r="I1" s="313"/>
    </row>
    <row r="2" spans="1:12" s="314" customFormat="1" x14ac:dyDescent="0.3">
      <c r="A2" s="1"/>
      <c r="B2" s="1"/>
      <c r="C2" s="2"/>
      <c r="D2" s="658" t="s">
        <v>339</v>
      </c>
      <c r="E2" s="658"/>
      <c r="F2" s="658"/>
      <c r="G2" s="658"/>
      <c r="I2" s="313"/>
    </row>
    <row r="3" spans="1:12" s="314" customFormat="1" x14ac:dyDescent="0.3">
      <c r="A3" s="1"/>
      <c r="B3" s="1"/>
      <c r="C3" s="2"/>
      <c r="D3" s="693" t="s">
        <v>157</v>
      </c>
      <c r="E3" s="693"/>
      <c r="F3" s="693"/>
      <c r="G3" s="693"/>
      <c r="I3" s="313"/>
    </row>
    <row r="4" spans="1:12" s="314" customFormat="1" x14ac:dyDescent="0.3">
      <c r="A4" s="1"/>
      <c r="B4" s="1"/>
      <c r="C4" s="2"/>
      <c r="D4" s="693" t="s">
        <v>158</v>
      </c>
      <c r="E4" s="693"/>
      <c r="F4" s="693"/>
      <c r="G4" s="693"/>
      <c r="I4" s="313"/>
    </row>
    <row r="5" spans="1:12" s="314" customFormat="1" x14ac:dyDescent="0.3">
      <c r="A5" s="1"/>
      <c r="B5" s="1"/>
      <c r="C5" s="2"/>
      <c r="D5" s="453"/>
      <c r="E5" s="453"/>
      <c r="F5" s="453"/>
      <c r="G5" s="453"/>
      <c r="I5" s="313"/>
    </row>
    <row r="6" spans="1:12" s="314" customFormat="1" x14ac:dyDescent="0.3">
      <c r="A6" s="1"/>
      <c r="B6" s="1"/>
      <c r="C6" s="2"/>
      <c r="D6" s="267"/>
      <c r="E6" s="267"/>
      <c r="F6" s="267"/>
      <c r="G6" s="267"/>
      <c r="I6" s="313"/>
    </row>
    <row r="7" spans="1:12" s="314" customFormat="1" ht="15.6" x14ac:dyDescent="0.3">
      <c r="A7" s="1"/>
      <c r="B7" s="1"/>
      <c r="C7" s="2"/>
      <c r="D7" s="650" t="s">
        <v>136</v>
      </c>
      <c r="E7" s="650"/>
      <c r="F7" s="650"/>
      <c r="G7" s="650"/>
      <c r="I7" s="313"/>
    </row>
    <row r="8" spans="1:12" s="314" customFormat="1" ht="19.8" customHeight="1" x14ac:dyDescent="0.3">
      <c r="A8" s="1"/>
      <c r="B8" s="1"/>
      <c r="C8" s="2"/>
      <c r="D8" s="651" t="s">
        <v>338</v>
      </c>
      <c r="E8" s="651"/>
      <c r="F8" s="651"/>
      <c r="G8" s="651"/>
      <c r="I8" s="313"/>
    </row>
    <row r="9" spans="1:12" s="314" customFormat="1" ht="19.8" customHeight="1" x14ac:dyDescent="0.3">
      <c r="A9" s="1"/>
      <c r="B9" s="1"/>
      <c r="C9" s="2"/>
      <c r="D9" s="651" t="s">
        <v>137</v>
      </c>
      <c r="E9" s="651"/>
      <c r="F9" s="651"/>
      <c r="G9" s="651"/>
      <c r="I9" s="313"/>
    </row>
    <row r="10" spans="1:12" s="314" customFormat="1" ht="19.8" customHeight="1" x14ac:dyDescent="0.3">
      <c r="A10" s="1"/>
      <c r="B10" s="1"/>
      <c r="C10" s="2"/>
      <c r="D10" s="650" t="s">
        <v>138</v>
      </c>
      <c r="E10" s="650"/>
      <c r="F10" s="650"/>
      <c r="G10" s="650"/>
      <c r="I10" s="313"/>
    </row>
    <row r="11" spans="1:12" s="314" customFormat="1" ht="15.6" x14ac:dyDescent="0.3">
      <c r="B11" s="1"/>
      <c r="C11" s="2"/>
      <c r="D11" s="163"/>
      <c r="E11" s="163"/>
      <c r="F11" s="163"/>
      <c r="G11" s="163"/>
      <c r="I11" s="313"/>
    </row>
    <row r="12" spans="1:12" s="314" customFormat="1" ht="15.6" x14ac:dyDescent="0.3">
      <c r="B12" s="1"/>
      <c r="C12" s="2"/>
      <c r="D12" s="214" t="s">
        <v>159</v>
      </c>
      <c r="E12" s="214"/>
      <c r="F12" s="214"/>
      <c r="G12" s="214"/>
      <c r="I12" s="313"/>
    </row>
    <row r="13" spans="1:12" s="311" customFormat="1" ht="21.6" customHeight="1" x14ac:dyDescent="0.35">
      <c r="A13" s="1"/>
      <c r="B13" s="1"/>
      <c r="C13" s="2"/>
      <c r="D13" s="214" t="s">
        <v>160</v>
      </c>
      <c r="E13" s="214"/>
      <c r="F13" s="214"/>
      <c r="G13" s="214"/>
      <c r="H13" s="310"/>
      <c r="I13" s="310"/>
      <c r="J13" s="310"/>
      <c r="K13" s="310"/>
      <c r="L13" s="310"/>
    </row>
    <row r="14" spans="1:12" s="311" customFormat="1" ht="21.6" customHeight="1" x14ac:dyDescent="0.35">
      <c r="A14" s="1"/>
      <c r="B14" s="1"/>
      <c r="C14" s="2"/>
      <c r="D14" s="214" t="s">
        <v>161</v>
      </c>
      <c r="E14" s="214"/>
      <c r="F14" s="214"/>
      <c r="G14" s="214"/>
      <c r="H14" s="310"/>
      <c r="I14" s="310"/>
      <c r="J14" s="310"/>
      <c r="K14" s="310"/>
      <c r="L14" s="310"/>
    </row>
    <row r="15" spans="1:12" s="311" customFormat="1" ht="21.6" customHeight="1" x14ac:dyDescent="0.35">
      <c r="A15" s="1"/>
      <c r="B15" s="1"/>
      <c r="C15" s="2"/>
      <c r="D15" s="35" t="s">
        <v>162</v>
      </c>
      <c r="E15" s="35"/>
      <c r="F15" s="35"/>
      <c r="G15" s="35"/>
      <c r="H15" s="310"/>
      <c r="I15" s="310"/>
      <c r="J15" s="310"/>
      <c r="K15" s="310"/>
      <c r="L15" s="310"/>
    </row>
    <row r="16" spans="1:12" s="311" customFormat="1" ht="21.6" customHeight="1" x14ac:dyDescent="0.35">
      <c r="A16" s="1"/>
      <c r="B16" s="1"/>
      <c r="C16" s="2"/>
      <c r="D16" s="215" t="s">
        <v>266</v>
      </c>
      <c r="E16" s="35"/>
      <c r="F16" s="35"/>
      <c r="G16" s="35"/>
      <c r="H16" s="310"/>
      <c r="I16" s="310"/>
      <c r="J16" s="310"/>
      <c r="K16" s="310"/>
      <c r="L16" s="310"/>
    </row>
    <row r="17" spans="1:256" s="312" customFormat="1" ht="28.95" customHeight="1" x14ac:dyDescent="0.35">
      <c r="A17" s="1"/>
      <c r="B17" s="1"/>
      <c r="C17" s="2"/>
      <c r="D17" s="35"/>
      <c r="E17" s="35"/>
      <c r="F17" s="37" t="s">
        <v>163</v>
      </c>
      <c r="G17" s="35"/>
      <c r="H17" s="310"/>
      <c r="I17" s="310"/>
      <c r="J17" s="310"/>
      <c r="K17" s="310"/>
      <c r="L17" s="310"/>
    </row>
    <row r="18" spans="1:256" s="35" customFormat="1" ht="18" customHeight="1" x14ac:dyDescent="0.3"/>
    <row r="19" spans="1:256" s="35" customFormat="1" ht="18" customHeight="1" x14ac:dyDescent="0.3">
      <c r="F19" s="36"/>
    </row>
    <row r="20" spans="1:256" s="171" customFormat="1" ht="15.6" x14ac:dyDescent="0.3">
      <c r="A20" s="743" t="s">
        <v>0</v>
      </c>
      <c r="B20" s="743"/>
      <c r="C20" s="743"/>
      <c r="D20" s="743"/>
      <c r="E20" s="743"/>
      <c r="F20" s="743"/>
      <c r="G20" s="743"/>
      <c r="H20" s="169"/>
      <c r="I20" s="170"/>
    </row>
    <row r="21" spans="1:256" s="171" customFormat="1" ht="15.6" x14ac:dyDescent="0.3">
      <c r="A21" s="744" t="s">
        <v>46</v>
      </c>
      <c r="B21" s="744"/>
      <c r="C21" s="744"/>
      <c r="D21" s="744"/>
      <c r="E21" s="744"/>
      <c r="F21" s="744"/>
      <c r="G21" s="744"/>
      <c r="H21" s="172"/>
      <c r="I21" s="170"/>
    </row>
    <row r="22" spans="1:256" s="171" customFormat="1" ht="15.6" x14ac:dyDescent="0.3">
      <c r="A22" s="745" t="s">
        <v>1</v>
      </c>
      <c r="B22" s="745"/>
      <c r="C22" s="745"/>
      <c r="D22" s="745"/>
      <c r="E22" s="745"/>
      <c r="F22" s="745"/>
      <c r="G22" s="745"/>
      <c r="H22" s="173"/>
      <c r="I22" s="170"/>
    </row>
    <row r="23" spans="1:256" s="171" customFormat="1" ht="15" customHeight="1" x14ac:dyDescent="0.3">
      <c r="A23" s="743" t="s">
        <v>228</v>
      </c>
      <c r="B23" s="743"/>
      <c r="C23" s="743"/>
      <c r="D23" s="743"/>
      <c r="E23" s="743"/>
      <c r="F23" s="743"/>
      <c r="G23" s="743"/>
      <c r="H23" s="169"/>
      <c r="I23" s="170"/>
    </row>
    <row r="24" spans="1:256" ht="18" customHeight="1" x14ac:dyDescent="0.3">
      <c r="A24" s="174"/>
      <c r="B24" s="174"/>
      <c r="C24" s="175"/>
      <c r="D24" s="175"/>
      <c r="E24" s="175"/>
      <c r="F24" s="175"/>
      <c r="G24" s="175"/>
      <c r="H24" s="175"/>
      <c r="J24" s="177"/>
      <c r="K24" s="177"/>
      <c r="L24" s="177"/>
      <c r="M24" s="177"/>
    </row>
    <row r="25" spans="1:256" ht="21" customHeight="1" x14ac:dyDescent="0.3">
      <c r="A25" s="730" t="s">
        <v>139</v>
      </c>
      <c r="B25" s="730"/>
      <c r="C25" s="730"/>
      <c r="D25" s="730"/>
      <c r="E25" s="730"/>
      <c r="F25" s="730"/>
      <c r="G25" s="730"/>
      <c r="H25" s="174"/>
      <c r="J25" s="177"/>
      <c r="K25" s="177"/>
      <c r="L25" s="177"/>
      <c r="M25" s="177"/>
    </row>
    <row r="26" spans="1:256" s="348" customFormat="1" ht="51.75" customHeight="1" x14ac:dyDescent="0.3">
      <c r="A26" s="348" t="s">
        <v>238</v>
      </c>
      <c r="B26" s="333"/>
      <c r="C26" s="333"/>
      <c r="D26" s="333"/>
      <c r="E26" s="333"/>
      <c r="F26" s="333"/>
      <c r="G26" s="349"/>
      <c r="H26" s="349"/>
      <c r="I26" s="350"/>
      <c r="J26" s="349"/>
      <c r="K26" s="349"/>
      <c r="L26" s="349"/>
      <c r="M26" s="349"/>
    </row>
    <row r="27" spans="1:256" s="171" customFormat="1" ht="255" customHeight="1" x14ac:dyDescent="0.3">
      <c r="A27" s="734" t="s">
        <v>341</v>
      </c>
      <c r="B27" s="734"/>
      <c r="C27" s="734"/>
      <c r="D27" s="734"/>
      <c r="E27" s="734"/>
      <c r="F27" s="734"/>
      <c r="G27" s="734"/>
      <c r="H27" s="178"/>
      <c r="I27" s="179"/>
      <c r="J27" s="180"/>
      <c r="K27" s="180"/>
      <c r="L27" s="180"/>
    </row>
    <row r="28" spans="1:256" s="181" customFormat="1" ht="17.25" customHeight="1" x14ac:dyDescent="0.3">
      <c r="A28" s="168" t="s">
        <v>2</v>
      </c>
    </row>
    <row r="29" spans="1:256" s="181" customFormat="1" ht="18" customHeight="1" x14ac:dyDescent="0.3">
      <c r="A29" s="741" t="s">
        <v>47</v>
      </c>
      <c r="B29" s="741"/>
      <c r="C29" s="741"/>
      <c r="D29" s="741"/>
      <c r="E29" s="741"/>
      <c r="F29" s="741"/>
      <c r="G29" s="741"/>
    </row>
    <row r="30" spans="1:256" s="66" customFormat="1" ht="25.95" customHeight="1" x14ac:dyDescent="0.4">
      <c r="A30" s="637" t="s">
        <v>97</v>
      </c>
      <c r="B30" s="637"/>
      <c r="C30" s="637"/>
      <c r="D30" s="637"/>
      <c r="E30" s="637"/>
      <c r="F30" s="637"/>
      <c r="G30" s="637"/>
      <c r="H30" s="637"/>
      <c r="I30" s="637"/>
      <c r="J30" s="637"/>
      <c r="K30" s="637"/>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row>
    <row r="31" spans="1:256" s="66" customFormat="1" ht="21.75" customHeight="1" x14ac:dyDescent="0.4">
      <c r="A31" s="71" t="s">
        <v>54</v>
      </c>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row>
    <row r="32" spans="1:256" s="181" customFormat="1" ht="15.6" x14ac:dyDescent="0.3">
      <c r="A32" s="168" t="s">
        <v>44</v>
      </c>
    </row>
    <row r="33" spans="1:13" ht="55.95" customHeight="1" x14ac:dyDescent="0.3">
      <c r="A33" s="742" t="s">
        <v>140</v>
      </c>
      <c r="B33" s="742"/>
      <c r="C33" s="742"/>
      <c r="D33" s="742"/>
      <c r="E33" s="742"/>
      <c r="F33" s="742"/>
      <c r="G33" s="742"/>
      <c r="H33" s="174"/>
      <c r="I33" s="182"/>
      <c r="J33" s="183"/>
      <c r="K33" s="183"/>
      <c r="L33" s="183"/>
    </row>
    <row r="34" spans="1:13" s="181" customFormat="1" ht="22.95" customHeight="1" x14ac:dyDescent="0.3">
      <c r="A34" s="184" t="s">
        <v>141</v>
      </c>
      <c r="B34" s="185"/>
      <c r="C34" s="185"/>
      <c r="D34" s="185"/>
      <c r="E34" s="185"/>
      <c r="F34" s="185"/>
      <c r="G34" s="185"/>
    </row>
    <row r="35" spans="1:13" s="38" customFormat="1" ht="20.25" customHeight="1" x14ac:dyDescent="0.3">
      <c r="A35" s="691" t="s">
        <v>36</v>
      </c>
      <c r="B35" s="691"/>
      <c r="C35" s="691"/>
      <c r="D35" s="691" t="s">
        <v>5</v>
      </c>
      <c r="E35" s="691" t="s">
        <v>37</v>
      </c>
      <c r="F35" s="691"/>
      <c r="G35" s="691"/>
    </row>
    <row r="36" spans="1:13" s="38" customFormat="1" ht="19.5" customHeight="1" x14ac:dyDescent="0.3">
      <c r="A36" s="691"/>
      <c r="B36" s="691"/>
      <c r="C36" s="691"/>
      <c r="D36" s="691"/>
      <c r="E36" s="402" t="s">
        <v>24</v>
      </c>
      <c r="F36" s="402" t="s">
        <v>120</v>
      </c>
      <c r="G36" s="402" t="s">
        <v>231</v>
      </c>
    </row>
    <row r="37" spans="1:13" s="58" customFormat="1" ht="24" customHeight="1" x14ac:dyDescent="0.3">
      <c r="A37" s="733" t="s">
        <v>142</v>
      </c>
      <c r="B37" s="733"/>
      <c r="C37" s="733"/>
      <c r="D37" s="39" t="s">
        <v>38</v>
      </c>
      <c r="E37" s="426">
        <v>83.03</v>
      </c>
      <c r="F37" s="426">
        <v>79.3</v>
      </c>
      <c r="G37" s="426">
        <v>79.5</v>
      </c>
    </row>
    <row r="38" spans="1:13" ht="31.5" customHeight="1" x14ac:dyDescent="0.3">
      <c r="A38" s="734" t="s">
        <v>143</v>
      </c>
      <c r="B38" s="734"/>
      <c r="C38" s="734"/>
      <c r="D38" s="734"/>
      <c r="E38" s="734"/>
      <c r="F38" s="734"/>
      <c r="G38" s="734"/>
      <c r="H38" s="174"/>
    </row>
    <row r="39" spans="1:13" ht="15.6" x14ac:dyDescent="0.3">
      <c r="A39" s="735"/>
      <c r="B39" s="735"/>
      <c r="C39" s="735"/>
      <c r="D39" s="735"/>
      <c r="E39" s="735"/>
      <c r="F39" s="735"/>
      <c r="G39" s="735"/>
      <c r="H39" s="736"/>
      <c r="I39" s="736"/>
    </row>
    <row r="40" spans="1:13" ht="18.75" customHeight="1" x14ac:dyDescent="0.3">
      <c r="A40" s="737" t="s">
        <v>3</v>
      </c>
      <c r="B40" s="737"/>
      <c r="C40" s="737"/>
      <c r="D40" s="737"/>
      <c r="E40" s="737"/>
      <c r="F40" s="737"/>
      <c r="G40" s="737"/>
      <c r="H40" s="176"/>
      <c r="I40" s="166"/>
    </row>
    <row r="41" spans="1:13" ht="31.2" customHeight="1" x14ac:dyDescent="0.3">
      <c r="A41" s="738" t="s">
        <v>4</v>
      </c>
      <c r="B41" s="738" t="s">
        <v>5</v>
      </c>
      <c r="C41" s="618" t="s">
        <v>230</v>
      </c>
      <c r="D41" s="618" t="s">
        <v>229</v>
      </c>
      <c r="E41" s="618" t="s">
        <v>37</v>
      </c>
      <c r="F41" s="618"/>
      <c r="G41" s="618"/>
      <c r="H41" s="176"/>
      <c r="I41" s="166"/>
    </row>
    <row r="42" spans="1:13" ht="21.6" customHeight="1" x14ac:dyDescent="0.3">
      <c r="A42" s="739"/>
      <c r="B42" s="740"/>
      <c r="C42" s="618"/>
      <c r="D42" s="618"/>
      <c r="E42" s="397" t="s">
        <v>24</v>
      </c>
      <c r="F42" s="397" t="s">
        <v>120</v>
      </c>
      <c r="G42" s="397" t="s">
        <v>231</v>
      </c>
      <c r="H42" s="176"/>
      <c r="I42" s="166"/>
    </row>
    <row r="43" spans="1:13" ht="33" customHeight="1" x14ac:dyDescent="0.3">
      <c r="A43" s="186" t="s">
        <v>13</v>
      </c>
      <c r="B43" s="380" t="s">
        <v>14</v>
      </c>
      <c r="C43" s="41">
        <f>660000-660000</f>
        <v>0</v>
      </c>
      <c r="D43" s="41">
        <f>589500-589500</f>
        <v>0</v>
      </c>
      <c r="E43" s="422">
        <f>1892500-92500</f>
        <v>1800000</v>
      </c>
      <c r="F43" s="205"/>
      <c r="G43" s="205"/>
      <c r="H43" s="176"/>
      <c r="I43" s="166"/>
    </row>
    <row r="44" spans="1:13" ht="21.75" customHeight="1" x14ac:dyDescent="0.3">
      <c r="A44" s="186" t="s">
        <v>15</v>
      </c>
      <c r="B44" s="380" t="s">
        <v>14</v>
      </c>
      <c r="C44" s="43">
        <v>2551409</v>
      </c>
      <c r="D44" s="43">
        <v>2271526</v>
      </c>
      <c r="E44" s="417">
        <f>2278262+2926</f>
        <v>2281188</v>
      </c>
      <c r="F44" s="205"/>
      <c r="G44" s="205"/>
      <c r="H44" s="176"/>
      <c r="I44" s="166"/>
    </row>
    <row r="45" spans="1:13" ht="27.75" customHeight="1" x14ac:dyDescent="0.3">
      <c r="A45" s="187" t="s">
        <v>16</v>
      </c>
      <c r="B45" s="378" t="s">
        <v>14</v>
      </c>
      <c r="C45" s="188">
        <f>C43+C44</f>
        <v>2551409</v>
      </c>
      <c r="D45" s="188">
        <f>D43+D44</f>
        <v>2271526</v>
      </c>
      <c r="E45" s="188">
        <f>E43+E44</f>
        <v>4081188</v>
      </c>
      <c r="F45" s="205"/>
      <c r="G45" s="205"/>
      <c r="H45" s="189"/>
      <c r="I45" s="177"/>
      <c r="J45" s="177"/>
      <c r="K45" s="177"/>
      <c r="L45" s="177"/>
    </row>
    <row r="46" spans="1:13" s="171" customFormat="1" ht="19.5" customHeight="1" x14ac:dyDescent="0.3">
      <c r="A46" s="730" t="s">
        <v>17</v>
      </c>
      <c r="B46" s="730"/>
      <c r="C46" s="730"/>
      <c r="D46" s="730"/>
      <c r="E46" s="730"/>
      <c r="F46" s="730"/>
      <c r="G46" s="730"/>
      <c r="H46" s="730"/>
      <c r="I46" s="170"/>
      <c r="J46" s="175"/>
      <c r="K46" s="175"/>
      <c r="L46" s="175"/>
      <c r="M46" s="175"/>
    </row>
    <row r="47" spans="1:13" s="181" customFormat="1" ht="17.25" customHeight="1" x14ac:dyDescent="0.3">
      <c r="A47" s="168" t="s">
        <v>18</v>
      </c>
    </row>
    <row r="48" spans="1:13" s="181" customFormat="1" ht="15.6" customHeight="1" x14ac:dyDescent="0.3">
      <c r="A48" s="731" t="s">
        <v>42</v>
      </c>
      <c r="B48" s="731"/>
      <c r="C48" s="731"/>
      <c r="D48" s="731"/>
      <c r="E48" s="731"/>
      <c r="F48" s="731"/>
      <c r="G48" s="731"/>
    </row>
    <row r="49" spans="1:12" s="181" customFormat="1" ht="17.25" customHeight="1" x14ac:dyDescent="0.3">
      <c r="A49" s="168" t="s">
        <v>44</v>
      </c>
      <c r="B49" s="190"/>
      <c r="C49" s="190"/>
      <c r="D49" s="190"/>
      <c r="E49" s="190"/>
      <c r="F49" s="190"/>
      <c r="G49" s="190"/>
    </row>
    <row r="50" spans="1:12" ht="24.15" customHeight="1" x14ac:dyDescent="0.3">
      <c r="A50" s="726" t="s">
        <v>144</v>
      </c>
      <c r="B50" s="726"/>
      <c r="C50" s="726"/>
      <c r="D50" s="726"/>
      <c r="E50" s="726"/>
      <c r="F50" s="726"/>
      <c r="G50" s="726"/>
      <c r="H50" s="174"/>
    </row>
    <row r="51" spans="1:12" ht="30.6" customHeight="1" x14ac:dyDescent="0.3">
      <c r="A51" s="732" t="s">
        <v>19</v>
      </c>
      <c r="B51" s="725" t="s">
        <v>5</v>
      </c>
      <c r="C51" s="618" t="s">
        <v>230</v>
      </c>
      <c r="D51" s="618" t="s">
        <v>229</v>
      </c>
      <c r="E51" s="618" t="s">
        <v>37</v>
      </c>
      <c r="F51" s="618"/>
      <c r="G51" s="618"/>
      <c r="H51" s="191"/>
      <c r="I51" s="166"/>
    </row>
    <row r="52" spans="1:12" ht="24" customHeight="1" x14ac:dyDescent="0.3">
      <c r="A52" s="732"/>
      <c r="B52" s="725"/>
      <c r="C52" s="618"/>
      <c r="D52" s="618"/>
      <c r="E52" s="409" t="s">
        <v>24</v>
      </c>
      <c r="F52" s="409" t="s">
        <v>120</v>
      </c>
      <c r="G52" s="409" t="s">
        <v>231</v>
      </c>
      <c r="H52" s="191"/>
      <c r="I52" s="166"/>
    </row>
    <row r="53" spans="1:12" s="185" customFormat="1" ht="36.75" hidden="1" customHeight="1" x14ac:dyDescent="0.3">
      <c r="A53" s="192" t="s">
        <v>145</v>
      </c>
      <c r="B53" s="193" t="s">
        <v>30</v>
      </c>
      <c r="C53" s="193"/>
      <c r="D53" s="193"/>
      <c r="E53" s="193"/>
      <c r="F53" s="193"/>
      <c r="G53" s="193"/>
      <c r="H53" s="194"/>
    </row>
    <row r="54" spans="1:12" s="185" customFormat="1" ht="44.4" customHeight="1" x14ac:dyDescent="0.3">
      <c r="A54" s="192" t="s">
        <v>146</v>
      </c>
      <c r="B54" s="193" t="s">
        <v>30</v>
      </c>
      <c r="C54" s="193"/>
      <c r="D54" s="193"/>
      <c r="E54" s="193">
        <v>1</v>
      </c>
      <c r="F54" s="193"/>
      <c r="G54" s="193"/>
      <c r="H54" s="194"/>
    </row>
    <row r="55" spans="1:12" s="185" customFormat="1" ht="78" hidden="1" x14ac:dyDescent="0.3">
      <c r="A55" s="192" t="s">
        <v>147</v>
      </c>
      <c r="B55" s="193" t="s">
        <v>30</v>
      </c>
      <c r="C55" s="193"/>
      <c r="D55" s="193"/>
      <c r="E55" s="193"/>
      <c r="F55" s="193"/>
      <c r="G55" s="193"/>
      <c r="H55" s="194"/>
    </row>
    <row r="56" spans="1:12" s="185" customFormat="1" ht="62.4" hidden="1" x14ac:dyDescent="0.3">
      <c r="A56" s="192" t="s">
        <v>148</v>
      </c>
      <c r="B56" s="193" t="s">
        <v>30</v>
      </c>
      <c r="C56" s="193"/>
      <c r="D56" s="193"/>
      <c r="E56" s="193"/>
      <c r="F56" s="193"/>
      <c r="G56" s="206"/>
      <c r="H56" s="194"/>
    </row>
    <row r="57" spans="1:12" s="185" customFormat="1" ht="31.2" hidden="1" x14ac:dyDescent="0.3">
      <c r="A57" s="192" t="s">
        <v>149</v>
      </c>
      <c r="B57" s="193" t="s">
        <v>30</v>
      </c>
      <c r="C57" s="193"/>
      <c r="D57" s="193"/>
      <c r="E57" s="193"/>
      <c r="F57" s="193"/>
      <c r="G57" s="206"/>
      <c r="H57" s="194"/>
    </row>
    <row r="58" spans="1:12" s="185" customFormat="1" ht="21.6" hidden="1" customHeight="1" x14ac:dyDescent="0.3">
      <c r="A58" s="192" t="s">
        <v>150</v>
      </c>
      <c r="B58" s="193" t="s">
        <v>30</v>
      </c>
      <c r="C58" s="193"/>
      <c r="D58" s="193"/>
      <c r="E58" s="193">
        <f>1-1</f>
        <v>0</v>
      </c>
      <c r="F58" s="193">
        <f>1-1</f>
        <v>0</v>
      </c>
      <c r="G58" s="206"/>
      <c r="H58" s="194"/>
    </row>
    <row r="59" spans="1:12" s="185" customFormat="1" ht="31.2" hidden="1" x14ac:dyDescent="0.3">
      <c r="A59" s="192" t="s">
        <v>151</v>
      </c>
      <c r="B59" s="39" t="s">
        <v>30</v>
      </c>
      <c r="C59" s="193"/>
      <c r="D59" s="193"/>
      <c r="E59" s="193"/>
      <c r="F59" s="193"/>
      <c r="G59" s="206"/>
      <c r="H59" s="194"/>
    </row>
    <row r="60" spans="1:12" s="185" customFormat="1" ht="31.2" hidden="1" x14ac:dyDescent="0.3">
      <c r="A60" s="192" t="s">
        <v>152</v>
      </c>
      <c r="B60" s="39" t="s">
        <v>30</v>
      </c>
      <c r="C60" s="193"/>
      <c r="D60" s="193"/>
      <c r="E60" s="193"/>
      <c r="F60" s="193"/>
      <c r="G60" s="206"/>
      <c r="H60" s="194"/>
    </row>
    <row r="61" spans="1:12" s="185" customFormat="1" ht="31.2" hidden="1" customHeight="1" x14ac:dyDescent="0.3">
      <c r="A61" s="192" t="s">
        <v>153</v>
      </c>
      <c r="B61" s="39" t="s">
        <v>30</v>
      </c>
      <c r="C61" s="193"/>
      <c r="D61" s="193"/>
      <c r="E61" s="193">
        <f>13-13</f>
        <v>0</v>
      </c>
      <c r="F61" s="193">
        <f>16-16</f>
        <v>0</v>
      </c>
      <c r="G61" s="206"/>
      <c r="H61" s="194"/>
    </row>
    <row r="62" spans="1:12" s="185" customFormat="1" ht="31.2" hidden="1" x14ac:dyDescent="0.3">
      <c r="A62" s="192" t="s">
        <v>154</v>
      </c>
      <c r="B62" s="39" t="s">
        <v>30</v>
      </c>
      <c r="C62" s="193"/>
      <c r="D62" s="193"/>
      <c r="E62" s="193"/>
      <c r="F62" s="193"/>
      <c r="G62" s="193"/>
      <c r="H62" s="194"/>
    </row>
    <row r="63" spans="1:12" ht="25.8" customHeight="1" x14ac:dyDescent="0.3">
      <c r="A63" s="195"/>
      <c r="B63" s="196"/>
      <c r="C63" s="197"/>
      <c r="D63" s="197"/>
      <c r="E63" s="197"/>
      <c r="F63" s="197"/>
      <c r="G63" s="197"/>
      <c r="H63" s="191"/>
      <c r="I63" s="166"/>
    </row>
    <row r="64" spans="1:12" ht="27.6" customHeight="1" x14ac:dyDescent="0.3">
      <c r="A64" s="725" t="s">
        <v>20</v>
      </c>
      <c r="B64" s="725" t="s">
        <v>5</v>
      </c>
      <c r="C64" s="618" t="s">
        <v>230</v>
      </c>
      <c r="D64" s="618" t="s">
        <v>229</v>
      </c>
      <c r="E64" s="618" t="s">
        <v>37</v>
      </c>
      <c r="F64" s="618"/>
      <c r="G64" s="618"/>
      <c r="H64" s="191"/>
      <c r="I64" s="177"/>
      <c r="J64" s="177"/>
      <c r="K64" s="177"/>
      <c r="L64" s="177"/>
    </row>
    <row r="65" spans="1:13" ht="21.6" customHeight="1" x14ac:dyDescent="0.3">
      <c r="A65" s="725"/>
      <c r="B65" s="725"/>
      <c r="C65" s="618"/>
      <c r="D65" s="618"/>
      <c r="E65" s="409" t="s">
        <v>24</v>
      </c>
      <c r="F65" s="409" t="s">
        <v>120</v>
      </c>
      <c r="G65" s="409" t="s">
        <v>231</v>
      </c>
      <c r="H65" s="176"/>
      <c r="I65" s="177"/>
      <c r="J65" s="177"/>
      <c r="K65" s="177"/>
      <c r="L65" s="177"/>
    </row>
    <row r="66" spans="1:13" ht="31.2" customHeight="1" x14ac:dyDescent="0.3">
      <c r="A66" s="198" t="s">
        <v>13</v>
      </c>
      <c r="B66" s="380" t="s">
        <v>14</v>
      </c>
      <c r="C66" s="50"/>
      <c r="D66" s="41"/>
      <c r="E66" s="421">
        <f>E43</f>
        <v>1800000</v>
      </c>
      <c r="F66" s="44">
        <f>831000-831000</f>
        <v>0</v>
      </c>
      <c r="G66" s="205"/>
      <c r="H66" s="176"/>
      <c r="I66" s="177"/>
      <c r="J66" s="177"/>
      <c r="K66" s="177"/>
      <c r="L66" s="177"/>
    </row>
    <row r="67" spans="1:13" ht="42.6" customHeight="1" x14ac:dyDescent="0.3">
      <c r="A67" s="187" t="s">
        <v>21</v>
      </c>
      <c r="B67" s="378" t="s">
        <v>14</v>
      </c>
      <c r="C67" s="188">
        <v>0</v>
      </c>
      <c r="D67" s="188">
        <v>0</v>
      </c>
      <c r="E67" s="188">
        <f>E66</f>
        <v>1800000</v>
      </c>
      <c r="F67" s="188">
        <f>SUM(F66)</f>
        <v>0</v>
      </c>
      <c r="G67" s="205"/>
      <c r="H67" s="176"/>
      <c r="I67" s="177"/>
      <c r="J67" s="199"/>
      <c r="K67" s="199"/>
      <c r="L67" s="199"/>
    </row>
    <row r="68" spans="1:13" s="171" customFormat="1" ht="24.6" customHeight="1" x14ac:dyDescent="0.3">
      <c r="A68" s="729" t="s">
        <v>22</v>
      </c>
      <c r="B68" s="729"/>
      <c r="C68" s="729"/>
      <c r="D68" s="729"/>
      <c r="E68" s="729"/>
      <c r="F68" s="729"/>
      <c r="G68" s="729"/>
      <c r="H68" s="174"/>
      <c r="I68" s="170"/>
      <c r="J68" s="175"/>
      <c r="K68" s="175"/>
      <c r="L68" s="175"/>
      <c r="M68" s="175"/>
    </row>
    <row r="69" spans="1:13" s="171" customFormat="1" ht="16.649999999999999" customHeight="1" x14ac:dyDescent="0.3">
      <c r="A69" s="178" t="s">
        <v>23</v>
      </c>
      <c r="B69" s="178"/>
      <c r="C69" s="178"/>
      <c r="D69" s="178"/>
      <c r="E69" s="178"/>
      <c r="F69" s="178"/>
      <c r="G69" s="178"/>
      <c r="H69" s="178"/>
      <c r="I69" s="170"/>
    </row>
    <row r="70" spans="1:13" s="181" customFormat="1" ht="18" customHeight="1" x14ac:dyDescent="0.3">
      <c r="A70" s="637" t="s">
        <v>53</v>
      </c>
      <c r="B70" s="637"/>
      <c r="C70" s="637"/>
      <c r="D70" s="637"/>
      <c r="E70" s="637"/>
      <c r="F70" s="637"/>
      <c r="G70" s="637"/>
      <c r="H70" s="637"/>
      <c r="I70" s="637"/>
      <c r="J70" s="637"/>
      <c r="K70" s="637"/>
    </row>
    <row r="71" spans="1:13" s="181" customFormat="1" ht="17.25" customHeight="1" x14ac:dyDescent="0.3">
      <c r="A71" s="168" t="s">
        <v>44</v>
      </c>
      <c r="B71" s="190"/>
      <c r="C71" s="190"/>
      <c r="D71" s="190"/>
      <c r="E71" s="190"/>
      <c r="F71" s="190"/>
      <c r="G71" s="190"/>
    </row>
    <row r="72" spans="1:13" ht="30" customHeight="1" x14ac:dyDescent="0.3">
      <c r="A72" s="726" t="s">
        <v>144</v>
      </c>
      <c r="B72" s="726"/>
      <c r="C72" s="726"/>
      <c r="D72" s="726"/>
      <c r="E72" s="726"/>
      <c r="F72" s="726"/>
      <c r="G72" s="726"/>
      <c r="H72" s="174"/>
    </row>
    <row r="73" spans="1:13" ht="28.95" customHeight="1" x14ac:dyDescent="0.3">
      <c r="A73" s="727" t="s">
        <v>19</v>
      </c>
      <c r="B73" s="725" t="s">
        <v>5</v>
      </c>
      <c r="C73" s="618" t="s">
        <v>230</v>
      </c>
      <c r="D73" s="618" t="s">
        <v>229</v>
      </c>
      <c r="E73" s="618" t="s">
        <v>37</v>
      </c>
      <c r="F73" s="618"/>
      <c r="G73" s="618"/>
      <c r="H73" s="191"/>
      <c r="I73" s="166"/>
    </row>
    <row r="74" spans="1:13" ht="30.6" customHeight="1" x14ac:dyDescent="0.3">
      <c r="A74" s="728"/>
      <c r="B74" s="725"/>
      <c r="C74" s="618"/>
      <c r="D74" s="618"/>
      <c r="E74" s="397" t="s">
        <v>24</v>
      </c>
      <c r="F74" s="397" t="s">
        <v>120</v>
      </c>
      <c r="G74" s="397" t="s">
        <v>231</v>
      </c>
      <c r="H74" s="191"/>
      <c r="I74" s="166"/>
    </row>
    <row r="75" spans="1:13" ht="45" customHeight="1" x14ac:dyDescent="0.3">
      <c r="A75" s="90" t="s">
        <v>155</v>
      </c>
      <c r="B75" s="41" t="s">
        <v>30</v>
      </c>
      <c r="C75" s="45">
        <v>14</v>
      </c>
      <c r="D75" s="41">
        <v>12</v>
      </c>
      <c r="E75" s="41">
        <f>2+2</f>
        <v>4</v>
      </c>
      <c r="F75" s="376"/>
      <c r="G75" s="205"/>
      <c r="H75" s="191"/>
      <c r="I75" s="166"/>
    </row>
    <row r="76" spans="1:13" ht="41.4" customHeight="1" x14ac:dyDescent="0.3">
      <c r="A76" s="90" t="s">
        <v>205</v>
      </c>
      <c r="B76" s="41" t="s">
        <v>30</v>
      </c>
      <c r="C76" s="202">
        <v>7</v>
      </c>
      <c r="D76" s="447">
        <v>4</v>
      </c>
      <c r="E76" s="41">
        <v>0</v>
      </c>
      <c r="F76" s="387"/>
      <c r="G76" s="205"/>
      <c r="H76" s="191"/>
      <c r="I76" s="166"/>
    </row>
    <row r="77" spans="1:13" ht="40.200000000000003" customHeight="1" x14ac:dyDescent="0.3">
      <c r="A77" s="200" t="s">
        <v>215</v>
      </c>
      <c r="B77" s="41" t="s">
        <v>30</v>
      </c>
      <c r="C77" s="202">
        <v>423</v>
      </c>
      <c r="D77" s="41">
        <v>111</v>
      </c>
      <c r="E77" s="41">
        <f>104+1</f>
        <v>105</v>
      </c>
      <c r="F77" s="376"/>
      <c r="G77" s="205"/>
      <c r="H77" s="191"/>
      <c r="I77" s="166"/>
    </row>
    <row r="78" spans="1:13" ht="38.4" customHeight="1" x14ac:dyDescent="0.3">
      <c r="A78" s="200" t="s">
        <v>211</v>
      </c>
      <c r="B78" s="41" t="s">
        <v>30</v>
      </c>
      <c r="C78" s="202">
        <v>75</v>
      </c>
      <c r="D78" s="447">
        <v>10</v>
      </c>
      <c r="E78" s="41">
        <v>7</v>
      </c>
      <c r="F78" s="376"/>
      <c r="G78" s="205"/>
      <c r="H78" s="191"/>
      <c r="I78" s="166"/>
    </row>
    <row r="79" spans="1:13" ht="30" customHeight="1" x14ac:dyDescent="0.3">
      <c r="A79" s="90" t="s">
        <v>216</v>
      </c>
      <c r="B79" s="41" t="s">
        <v>30</v>
      </c>
      <c r="C79" s="202">
        <v>13</v>
      </c>
      <c r="D79" s="41">
        <v>13</v>
      </c>
      <c r="E79" s="41">
        <f>7+1</f>
        <v>8</v>
      </c>
      <c r="F79" s="376"/>
      <c r="G79" s="205"/>
      <c r="H79" s="191"/>
      <c r="I79" s="166"/>
    </row>
    <row r="80" spans="1:13" ht="27.6" customHeight="1" x14ac:dyDescent="0.3">
      <c r="A80" s="200" t="s">
        <v>217</v>
      </c>
      <c r="B80" s="41" t="s">
        <v>30</v>
      </c>
      <c r="C80" s="202">
        <v>269</v>
      </c>
      <c r="D80" s="41">
        <v>346</v>
      </c>
      <c r="E80" s="41"/>
      <c r="F80" s="376"/>
      <c r="G80" s="205"/>
      <c r="H80" s="191"/>
      <c r="I80" s="166"/>
    </row>
    <row r="81" spans="1:12" ht="43.8" customHeight="1" x14ac:dyDescent="0.3">
      <c r="A81" s="200" t="s">
        <v>318</v>
      </c>
      <c r="B81" s="41" t="s">
        <v>30</v>
      </c>
      <c r="C81" s="202">
        <v>88</v>
      </c>
      <c r="D81" s="41"/>
      <c r="E81" s="41">
        <v>10</v>
      </c>
      <c r="F81" s="376"/>
      <c r="G81" s="205"/>
      <c r="H81" s="191"/>
      <c r="I81" s="166"/>
    </row>
    <row r="82" spans="1:12" ht="41.4" customHeight="1" x14ac:dyDescent="0.3">
      <c r="A82" s="200" t="s">
        <v>319</v>
      </c>
      <c r="B82" s="41" t="s">
        <v>30</v>
      </c>
      <c r="C82" s="202">
        <v>1</v>
      </c>
      <c r="D82" s="377"/>
      <c r="E82" s="376">
        <v>6</v>
      </c>
      <c r="F82" s="376"/>
      <c r="G82" s="205"/>
      <c r="H82" s="191"/>
      <c r="I82" s="166"/>
    </row>
    <row r="83" spans="1:12" ht="25.2" hidden="1" customHeight="1" x14ac:dyDescent="0.3">
      <c r="A83" s="200" t="s">
        <v>218</v>
      </c>
      <c r="B83" s="41" t="s">
        <v>30</v>
      </c>
      <c r="C83" s="388"/>
      <c r="D83" s="202"/>
      <c r="E83" s="41"/>
      <c r="F83" s="326"/>
      <c r="G83" s="326"/>
      <c r="H83" s="191"/>
      <c r="I83" s="166"/>
    </row>
    <row r="84" spans="1:12" ht="23.4" customHeight="1" x14ac:dyDescent="0.3">
      <c r="A84" s="379"/>
      <c r="B84" s="380"/>
      <c r="C84" s="381"/>
      <c r="D84" s="381"/>
      <c r="E84" s="376"/>
      <c r="F84" s="376"/>
      <c r="G84" s="376"/>
      <c r="H84" s="191"/>
      <c r="I84" s="166"/>
    </row>
    <row r="85" spans="1:12" ht="19.5" customHeight="1" x14ac:dyDescent="0.3">
      <c r="A85" s="195"/>
      <c r="B85" s="196"/>
      <c r="C85" s="197"/>
      <c r="D85" s="197"/>
      <c r="E85" s="197"/>
      <c r="F85" s="197"/>
      <c r="G85" s="197"/>
      <c r="H85" s="191"/>
      <c r="I85" s="166"/>
    </row>
    <row r="86" spans="1:12" ht="27.6" customHeight="1" x14ac:dyDescent="0.3">
      <c r="A86" s="725" t="s">
        <v>20</v>
      </c>
      <c r="B86" s="725" t="s">
        <v>5</v>
      </c>
      <c r="C86" s="618" t="s">
        <v>230</v>
      </c>
      <c r="D86" s="618" t="s">
        <v>229</v>
      </c>
      <c r="E86" s="618" t="s">
        <v>37</v>
      </c>
      <c r="F86" s="618"/>
      <c r="G86" s="618"/>
      <c r="H86" s="191" t="s">
        <v>48</v>
      </c>
      <c r="I86" s="177"/>
      <c r="J86" s="177"/>
      <c r="K86" s="177"/>
      <c r="L86" s="177"/>
    </row>
    <row r="87" spans="1:12" ht="27.6" customHeight="1" x14ac:dyDescent="0.3">
      <c r="A87" s="725"/>
      <c r="B87" s="725"/>
      <c r="C87" s="618"/>
      <c r="D87" s="618"/>
      <c r="E87" s="397" t="s">
        <v>24</v>
      </c>
      <c r="F87" s="397" t="s">
        <v>120</v>
      </c>
      <c r="G87" s="397" t="s">
        <v>231</v>
      </c>
      <c r="H87" s="176"/>
      <c r="I87" s="177"/>
      <c r="J87" s="177"/>
      <c r="K87" s="177"/>
      <c r="L87" s="177"/>
    </row>
    <row r="88" spans="1:12" ht="23.25" customHeight="1" x14ac:dyDescent="0.3">
      <c r="A88" s="198" t="s">
        <v>15</v>
      </c>
      <c r="B88" s="380" t="s">
        <v>14</v>
      </c>
      <c r="C88" s="43">
        <f>C44</f>
        <v>2551409</v>
      </c>
      <c r="D88" s="43">
        <f>D44</f>
        <v>2271526</v>
      </c>
      <c r="E88" s="43">
        <f>E44</f>
        <v>2281188</v>
      </c>
      <c r="F88" s="43">
        <f>F44</f>
        <v>0</v>
      </c>
      <c r="G88" s="205"/>
      <c r="H88" s="176"/>
      <c r="I88" s="177"/>
      <c r="J88" s="177"/>
      <c r="K88" s="177"/>
      <c r="L88" s="177"/>
    </row>
    <row r="89" spans="1:12" ht="42" customHeight="1" x14ac:dyDescent="0.3">
      <c r="A89" s="187" t="s">
        <v>21</v>
      </c>
      <c r="B89" s="378" t="s">
        <v>14</v>
      </c>
      <c r="C89" s="188">
        <f>SUM(C88)</f>
        <v>2551409</v>
      </c>
      <c r="D89" s="188">
        <f>SUM(D88)</f>
        <v>2271526</v>
      </c>
      <c r="E89" s="188">
        <f>SUM(E88)</f>
        <v>2281188</v>
      </c>
      <c r="F89" s="205"/>
      <c r="G89" s="205"/>
      <c r="H89" s="176"/>
      <c r="I89" s="177"/>
      <c r="J89" s="199"/>
      <c r="K89" s="199"/>
      <c r="L89" s="199"/>
    </row>
    <row r="91" spans="1:12" x14ac:dyDescent="0.3">
      <c r="E91" s="204"/>
    </row>
  </sheetData>
  <mergeCells count="56">
    <mergeCell ref="D8:G8"/>
    <mergeCell ref="D9:G9"/>
    <mergeCell ref="D10:G10"/>
    <mergeCell ref="F1:G1"/>
    <mergeCell ref="D2:G2"/>
    <mergeCell ref="D3:G3"/>
    <mergeCell ref="D4:G4"/>
    <mergeCell ref="D7:G7"/>
    <mergeCell ref="A27:G27"/>
    <mergeCell ref="A20:G20"/>
    <mergeCell ref="A21:G21"/>
    <mergeCell ref="A22:G22"/>
    <mergeCell ref="A23:G23"/>
    <mergeCell ref="A25:G25"/>
    <mergeCell ref="A29:G29"/>
    <mergeCell ref="A30:K30"/>
    <mergeCell ref="A33:G33"/>
    <mergeCell ref="A35:C36"/>
    <mergeCell ref="D35:D36"/>
    <mergeCell ref="E35:G35"/>
    <mergeCell ref="A41:A42"/>
    <mergeCell ref="B41:B42"/>
    <mergeCell ref="C41:C42"/>
    <mergeCell ref="D41:D42"/>
    <mergeCell ref="E41:G41"/>
    <mergeCell ref="A37:C37"/>
    <mergeCell ref="A38:G38"/>
    <mergeCell ref="A39:G39"/>
    <mergeCell ref="H39:I39"/>
    <mergeCell ref="A40:G40"/>
    <mergeCell ref="A68:G68"/>
    <mergeCell ref="A46:H46"/>
    <mergeCell ref="A48:G48"/>
    <mergeCell ref="A50:G50"/>
    <mergeCell ref="A51:A52"/>
    <mergeCell ref="B51:B52"/>
    <mergeCell ref="C51:C52"/>
    <mergeCell ref="D51:D52"/>
    <mergeCell ref="E51:G51"/>
    <mergeCell ref="A64:A65"/>
    <mergeCell ref="B64:B65"/>
    <mergeCell ref="C64:C65"/>
    <mergeCell ref="D64:D65"/>
    <mergeCell ref="E64:G64"/>
    <mergeCell ref="A70:K70"/>
    <mergeCell ref="A72:G72"/>
    <mergeCell ref="A73:A74"/>
    <mergeCell ref="B73:B74"/>
    <mergeCell ref="C73:C74"/>
    <mergeCell ref="D73:D74"/>
    <mergeCell ref="E73:G73"/>
    <mergeCell ref="A86:A87"/>
    <mergeCell ref="B86:B87"/>
    <mergeCell ref="C86:C87"/>
    <mergeCell ref="D86:D87"/>
    <mergeCell ref="E86:G86"/>
  </mergeCells>
  <printOptions horizontalCentered="1"/>
  <pageMargins left="0" right="0" top="0" bottom="0" header="0.19685039370078741" footer="0.19685039370078741"/>
  <pageSetup paperSize="9" scale="71" fitToHeight="0" orientation="landscape" r:id="rId1"/>
  <headerFooter alignWithMargins="0"/>
  <rowBreaks count="2" manualBreakCount="2">
    <brk id="27" max="13" man="1"/>
    <brk id="67"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72"/>
  <sheetViews>
    <sheetView topLeftCell="A31" zoomScale="60" zoomScaleNormal="60" workbookViewId="0">
      <selection activeCell="H54" sqref="H54"/>
    </sheetView>
  </sheetViews>
  <sheetFormatPr defaultRowHeight="13.8" x14ac:dyDescent="0.3"/>
  <cols>
    <col min="1" max="1" width="44.44140625" style="1" customWidth="1"/>
    <col min="2" max="2" width="19.44140625" style="1" customWidth="1"/>
    <col min="3" max="3" width="15" style="2" customWidth="1"/>
    <col min="4" max="4" width="16.33203125" style="2" customWidth="1"/>
    <col min="5" max="5" width="15.33203125" style="2" customWidth="1"/>
    <col min="6" max="6" width="14.109375" style="2" customWidth="1"/>
    <col min="7" max="7" width="15.88671875" style="2" customWidth="1"/>
    <col min="8" max="8" width="32.88671875" style="2" customWidth="1"/>
    <col min="9" max="9" width="11" style="3" customWidth="1"/>
    <col min="10" max="10" width="11.109375" style="2" customWidth="1"/>
    <col min="11" max="12" width="13.33203125" style="2" customWidth="1"/>
    <col min="13" max="13" width="13.88671875" style="2" customWidth="1"/>
    <col min="14" max="17" width="9.109375" style="2" customWidth="1"/>
    <col min="18" max="256" width="8.88671875" style="2"/>
    <col min="257" max="257" width="46.109375" style="2" customWidth="1"/>
    <col min="258" max="258" width="30.6640625" style="2" customWidth="1"/>
    <col min="259" max="259" width="20.88671875" style="2" customWidth="1"/>
    <col min="260" max="261" width="20.44140625" style="2" customWidth="1"/>
    <col min="262" max="262" width="14.6640625" style="2" customWidth="1"/>
    <col min="263" max="263" width="14" style="2" customWidth="1"/>
    <col min="264" max="264" width="32.88671875" style="2" customWidth="1"/>
    <col min="265" max="265" width="11" style="2" customWidth="1"/>
    <col min="266" max="266" width="11.109375" style="2" customWidth="1"/>
    <col min="267" max="268" width="13.33203125" style="2" customWidth="1"/>
    <col min="269" max="269" width="13.88671875" style="2" customWidth="1"/>
    <col min="270" max="273" width="9.109375" style="2" customWidth="1"/>
    <col min="274" max="512" width="8.88671875" style="2"/>
    <col min="513" max="513" width="46.109375" style="2" customWidth="1"/>
    <col min="514" max="514" width="30.6640625" style="2" customWidth="1"/>
    <col min="515" max="515" width="20.88671875" style="2" customWidth="1"/>
    <col min="516" max="517" width="20.44140625" style="2" customWidth="1"/>
    <col min="518" max="518" width="14.6640625" style="2" customWidth="1"/>
    <col min="519" max="519" width="14" style="2" customWidth="1"/>
    <col min="520" max="520" width="32.88671875" style="2" customWidth="1"/>
    <col min="521" max="521" width="11" style="2" customWidth="1"/>
    <col min="522" max="522" width="11.109375" style="2" customWidth="1"/>
    <col min="523" max="524" width="13.33203125" style="2" customWidth="1"/>
    <col min="525" max="525" width="13.88671875" style="2" customWidth="1"/>
    <col min="526" max="529" width="9.109375" style="2" customWidth="1"/>
    <col min="530" max="768" width="8.88671875" style="2"/>
    <col min="769" max="769" width="46.109375" style="2" customWidth="1"/>
    <col min="770" max="770" width="30.6640625" style="2" customWidth="1"/>
    <col min="771" max="771" width="20.88671875" style="2" customWidth="1"/>
    <col min="772" max="773" width="20.44140625" style="2" customWidth="1"/>
    <col min="774" max="774" width="14.6640625" style="2" customWidth="1"/>
    <col min="775" max="775" width="14" style="2" customWidth="1"/>
    <col min="776" max="776" width="32.88671875" style="2" customWidth="1"/>
    <col min="777" max="777" width="11" style="2" customWidth="1"/>
    <col min="778" max="778" width="11.109375" style="2" customWidth="1"/>
    <col min="779" max="780" width="13.33203125" style="2" customWidth="1"/>
    <col min="781" max="781" width="13.88671875" style="2" customWidth="1"/>
    <col min="782" max="785" width="9.109375" style="2" customWidth="1"/>
    <col min="786" max="1024" width="8.88671875" style="2"/>
    <col min="1025" max="1025" width="46.109375" style="2" customWidth="1"/>
    <col min="1026" max="1026" width="30.6640625" style="2" customWidth="1"/>
    <col min="1027" max="1027" width="20.88671875" style="2" customWidth="1"/>
    <col min="1028" max="1029" width="20.44140625" style="2" customWidth="1"/>
    <col min="1030" max="1030" width="14.6640625" style="2" customWidth="1"/>
    <col min="1031" max="1031" width="14" style="2" customWidth="1"/>
    <col min="1032" max="1032" width="32.88671875" style="2" customWidth="1"/>
    <col min="1033" max="1033" width="11" style="2" customWidth="1"/>
    <col min="1034" max="1034" width="11.109375" style="2" customWidth="1"/>
    <col min="1035" max="1036" width="13.33203125" style="2" customWidth="1"/>
    <col min="1037" max="1037" width="13.88671875" style="2" customWidth="1"/>
    <col min="1038" max="1041" width="9.109375" style="2" customWidth="1"/>
    <col min="1042" max="1280" width="8.88671875" style="2"/>
    <col min="1281" max="1281" width="46.109375" style="2" customWidth="1"/>
    <col min="1282" max="1282" width="30.6640625" style="2" customWidth="1"/>
    <col min="1283" max="1283" width="20.88671875" style="2" customWidth="1"/>
    <col min="1284" max="1285" width="20.44140625" style="2" customWidth="1"/>
    <col min="1286" max="1286" width="14.6640625" style="2" customWidth="1"/>
    <col min="1287" max="1287" width="14" style="2" customWidth="1"/>
    <col min="1288" max="1288" width="32.88671875" style="2" customWidth="1"/>
    <col min="1289" max="1289" width="11" style="2" customWidth="1"/>
    <col min="1290" max="1290" width="11.109375" style="2" customWidth="1"/>
    <col min="1291" max="1292" width="13.33203125" style="2" customWidth="1"/>
    <col min="1293" max="1293" width="13.88671875" style="2" customWidth="1"/>
    <col min="1294" max="1297" width="9.109375" style="2" customWidth="1"/>
    <col min="1298" max="1536" width="8.88671875" style="2"/>
    <col min="1537" max="1537" width="46.109375" style="2" customWidth="1"/>
    <col min="1538" max="1538" width="30.6640625" style="2" customWidth="1"/>
    <col min="1539" max="1539" width="20.88671875" style="2" customWidth="1"/>
    <col min="1540" max="1541" width="20.44140625" style="2" customWidth="1"/>
    <col min="1542" max="1542" width="14.6640625" style="2" customWidth="1"/>
    <col min="1543" max="1543" width="14" style="2" customWidth="1"/>
    <col min="1544" max="1544" width="32.88671875" style="2" customWidth="1"/>
    <col min="1545" max="1545" width="11" style="2" customWidth="1"/>
    <col min="1546" max="1546" width="11.109375" style="2" customWidth="1"/>
    <col min="1547" max="1548" width="13.33203125" style="2" customWidth="1"/>
    <col min="1549" max="1549" width="13.88671875" style="2" customWidth="1"/>
    <col min="1550" max="1553" width="9.109375" style="2" customWidth="1"/>
    <col min="1554" max="1792" width="8.88671875" style="2"/>
    <col min="1793" max="1793" width="46.109375" style="2" customWidth="1"/>
    <col min="1794" max="1794" width="30.6640625" style="2" customWidth="1"/>
    <col min="1795" max="1795" width="20.88671875" style="2" customWidth="1"/>
    <col min="1796" max="1797" width="20.44140625" style="2" customWidth="1"/>
    <col min="1798" max="1798" width="14.6640625" style="2" customWidth="1"/>
    <col min="1799" max="1799" width="14" style="2" customWidth="1"/>
    <col min="1800" max="1800" width="32.88671875" style="2" customWidth="1"/>
    <col min="1801" max="1801" width="11" style="2" customWidth="1"/>
    <col min="1802" max="1802" width="11.109375" style="2" customWidth="1"/>
    <col min="1803" max="1804" width="13.33203125" style="2" customWidth="1"/>
    <col min="1805" max="1805" width="13.88671875" style="2" customWidth="1"/>
    <col min="1806" max="1809" width="9.109375" style="2" customWidth="1"/>
    <col min="1810" max="2048" width="8.88671875" style="2"/>
    <col min="2049" max="2049" width="46.109375" style="2" customWidth="1"/>
    <col min="2050" max="2050" width="30.6640625" style="2" customWidth="1"/>
    <col min="2051" max="2051" width="20.88671875" style="2" customWidth="1"/>
    <col min="2052" max="2053" width="20.44140625" style="2" customWidth="1"/>
    <col min="2054" max="2054" width="14.6640625" style="2" customWidth="1"/>
    <col min="2055" max="2055" width="14" style="2" customWidth="1"/>
    <col min="2056" max="2056" width="32.88671875" style="2" customWidth="1"/>
    <col min="2057" max="2057" width="11" style="2" customWidth="1"/>
    <col min="2058" max="2058" width="11.109375" style="2" customWidth="1"/>
    <col min="2059" max="2060" width="13.33203125" style="2" customWidth="1"/>
    <col min="2061" max="2061" width="13.88671875" style="2" customWidth="1"/>
    <col min="2062" max="2065" width="9.109375" style="2" customWidth="1"/>
    <col min="2066" max="2304" width="8.88671875" style="2"/>
    <col min="2305" max="2305" width="46.109375" style="2" customWidth="1"/>
    <col min="2306" max="2306" width="30.6640625" style="2" customWidth="1"/>
    <col min="2307" max="2307" width="20.88671875" style="2" customWidth="1"/>
    <col min="2308" max="2309" width="20.44140625" style="2" customWidth="1"/>
    <col min="2310" max="2310" width="14.6640625" style="2" customWidth="1"/>
    <col min="2311" max="2311" width="14" style="2" customWidth="1"/>
    <col min="2312" max="2312" width="32.88671875" style="2" customWidth="1"/>
    <col min="2313" max="2313" width="11" style="2" customWidth="1"/>
    <col min="2314" max="2314" width="11.109375" style="2" customWidth="1"/>
    <col min="2315" max="2316" width="13.33203125" style="2" customWidth="1"/>
    <col min="2317" max="2317" width="13.88671875" style="2" customWidth="1"/>
    <col min="2318" max="2321" width="9.109375" style="2" customWidth="1"/>
    <col min="2322" max="2560" width="8.88671875" style="2"/>
    <col min="2561" max="2561" width="46.109375" style="2" customWidth="1"/>
    <col min="2562" max="2562" width="30.6640625" style="2" customWidth="1"/>
    <col min="2563" max="2563" width="20.88671875" style="2" customWidth="1"/>
    <col min="2564" max="2565" width="20.44140625" style="2" customWidth="1"/>
    <col min="2566" max="2566" width="14.6640625" style="2" customWidth="1"/>
    <col min="2567" max="2567" width="14" style="2" customWidth="1"/>
    <col min="2568" max="2568" width="32.88671875" style="2" customWidth="1"/>
    <col min="2569" max="2569" width="11" style="2" customWidth="1"/>
    <col min="2570" max="2570" width="11.109375" style="2" customWidth="1"/>
    <col min="2571" max="2572" width="13.33203125" style="2" customWidth="1"/>
    <col min="2573" max="2573" width="13.88671875" style="2" customWidth="1"/>
    <col min="2574" max="2577" width="9.109375" style="2" customWidth="1"/>
    <col min="2578" max="2816" width="8.88671875" style="2"/>
    <col min="2817" max="2817" width="46.109375" style="2" customWidth="1"/>
    <col min="2818" max="2818" width="30.6640625" style="2" customWidth="1"/>
    <col min="2819" max="2819" width="20.88671875" style="2" customWidth="1"/>
    <col min="2820" max="2821" width="20.44140625" style="2" customWidth="1"/>
    <col min="2822" max="2822" width="14.6640625" style="2" customWidth="1"/>
    <col min="2823" max="2823" width="14" style="2" customWidth="1"/>
    <col min="2824" max="2824" width="32.88671875" style="2" customWidth="1"/>
    <col min="2825" max="2825" width="11" style="2" customWidth="1"/>
    <col min="2826" max="2826" width="11.109375" style="2" customWidth="1"/>
    <col min="2827" max="2828" width="13.33203125" style="2" customWidth="1"/>
    <col min="2829" max="2829" width="13.88671875" style="2" customWidth="1"/>
    <col min="2830" max="2833" width="9.109375" style="2" customWidth="1"/>
    <col min="2834" max="3072" width="8.88671875" style="2"/>
    <col min="3073" max="3073" width="46.109375" style="2" customWidth="1"/>
    <col min="3074" max="3074" width="30.6640625" style="2" customWidth="1"/>
    <col min="3075" max="3075" width="20.88671875" style="2" customWidth="1"/>
    <col min="3076" max="3077" width="20.44140625" style="2" customWidth="1"/>
    <col min="3078" max="3078" width="14.6640625" style="2" customWidth="1"/>
    <col min="3079" max="3079" width="14" style="2" customWidth="1"/>
    <col min="3080" max="3080" width="32.88671875" style="2" customWidth="1"/>
    <col min="3081" max="3081" width="11" style="2" customWidth="1"/>
    <col min="3082" max="3082" width="11.109375" style="2" customWidth="1"/>
    <col min="3083" max="3084" width="13.33203125" style="2" customWidth="1"/>
    <col min="3085" max="3085" width="13.88671875" style="2" customWidth="1"/>
    <col min="3086" max="3089" width="9.109375" style="2" customWidth="1"/>
    <col min="3090" max="3328" width="8.88671875" style="2"/>
    <col min="3329" max="3329" width="46.109375" style="2" customWidth="1"/>
    <col min="3330" max="3330" width="30.6640625" style="2" customWidth="1"/>
    <col min="3331" max="3331" width="20.88671875" style="2" customWidth="1"/>
    <col min="3332" max="3333" width="20.44140625" style="2" customWidth="1"/>
    <col min="3334" max="3334" width="14.6640625" style="2" customWidth="1"/>
    <col min="3335" max="3335" width="14" style="2" customWidth="1"/>
    <col min="3336" max="3336" width="32.88671875" style="2" customWidth="1"/>
    <col min="3337" max="3337" width="11" style="2" customWidth="1"/>
    <col min="3338" max="3338" width="11.109375" style="2" customWidth="1"/>
    <col min="3339" max="3340" width="13.33203125" style="2" customWidth="1"/>
    <col min="3341" max="3341" width="13.88671875" style="2" customWidth="1"/>
    <col min="3342" max="3345" width="9.109375" style="2" customWidth="1"/>
    <col min="3346" max="3584" width="8.88671875" style="2"/>
    <col min="3585" max="3585" width="46.109375" style="2" customWidth="1"/>
    <col min="3586" max="3586" width="30.6640625" style="2" customWidth="1"/>
    <col min="3587" max="3587" width="20.88671875" style="2" customWidth="1"/>
    <col min="3588" max="3589" width="20.44140625" style="2" customWidth="1"/>
    <col min="3590" max="3590" width="14.6640625" style="2" customWidth="1"/>
    <col min="3591" max="3591" width="14" style="2" customWidth="1"/>
    <col min="3592" max="3592" width="32.88671875" style="2" customWidth="1"/>
    <col min="3593" max="3593" width="11" style="2" customWidth="1"/>
    <col min="3594" max="3594" width="11.109375" style="2" customWidth="1"/>
    <col min="3595" max="3596" width="13.33203125" style="2" customWidth="1"/>
    <col min="3597" max="3597" width="13.88671875" style="2" customWidth="1"/>
    <col min="3598" max="3601" width="9.109375" style="2" customWidth="1"/>
    <col min="3602" max="3840" width="8.88671875" style="2"/>
    <col min="3841" max="3841" width="46.109375" style="2" customWidth="1"/>
    <col min="3842" max="3842" width="30.6640625" style="2" customWidth="1"/>
    <col min="3843" max="3843" width="20.88671875" style="2" customWidth="1"/>
    <col min="3844" max="3845" width="20.44140625" style="2" customWidth="1"/>
    <col min="3846" max="3846" width="14.6640625" style="2" customWidth="1"/>
    <col min="3847" max="3847" width="14" style="2" customWidth="1"/>
    <col min="3848" max="3848" width="32.88671875" style="2" customWidth="1"/>
    <col min="3849" max="3849" width="11" style="2" customWidth="1"/>
    <col min="3850" max="3850" width="11.109375" style="2" customWidth="1"/>
    <col min="3851" max="3852" width="13.33203125" style="2" customWidth="1"/>
    <col min="3853" max="3853" width="13.88671875" style="2" customWidth="1"/>
    <col min="3854" max="3857" width="9.109375" style="2" customWidth="1"/>
    <col min="3858" max="4096" width="8.88671875" style="2"/>
    <col min="4097" max="4097" width="46.109375" style="2" customWidth="1"/>
    <col min="4098" max="4098" width="30.6640625" style="2" customWidth="1"/>
    <col min="4099" max="4099" width="20.88671875" style="2" customWidth="1"/>
    <col min="4100" max="4101" width="20.44140625" style="2" customWidth="1"/>
    <col min="4102" max="4102" width="14.6640625" style="2" customWidth="1"/>
    <col min="4103" max="4103" width="14" style="2" customWidth="1"/>
    <col min="4104" max="4104" width="32.88671875" style="2" customWidth="1"/>
    <col min="4105" max="4105" width="11" style="2" customWidth="1"/>
    <col min="4106" max="4106" width="11.109375" style="2" customWidth="1"/>
    <col min="4107" max="4108" width="13.33203125" style="2" customWidth="1"/>
    <col min="4109" max="4109" width="13.88671875" style="2" customWidth="1"/>
    <col min="4110" max="4113" width="9.109375" style="2" customWidth="1"/>
    <col min="4114" max="4352" width="8.88671875" style="2"/>
    <col min="4353" max="4353" width="46.109375" style="2" customWidth="1"/>
    <col min="4354" max="4354" width="30.6640625" style="2" customWidth="1"/>
    <col min="4355" max="4355" width="20.88671875" style="2" customWidth="1"/>
    <col min="4356" max="4357" width="20.44140625" style="2" customWidth="1"/>
    <col min="4358" max="4358" width="14.6640625" style="2" customWidth="1"/>
    <col min="4359" max="4359" width="14" style="2" customWidth="1"/>
    <col min="4360" max="4360" width="32.88671875" style="2" customWidth="1"/>
    <col min="4361" max="4361" width="11" style="2" customWidth="1"/>
    <col min="4362" max="4362" width="11.109375" style="2" customWidth="1"/>
    <col min="4363" max="4364" width="13.33203125" style="2" customWidth="1"/>
    <col min="4365" max="4365" width="13.88671875" style="2" customWidth="1"/>
    <col min="4366" max="4369" width="9.109375" style="2" customWidth="1"/>
    <col min="4370" max="4608" width="8.88671875" style="2"/>
    <col min="4609" max="4609" width="46.109375" style="2" customWidth="1"/>
    <col min="4610" max="4610" width="30.6640625" style="2" customWidth="1"/>
    <col min="4611" max="4611" width="20.88671875" style="2" customWidth="1"/>
    <col min="4612" max="4613" width="20.44140625" style="2" customWidth="1"/>
    <col min="4614" max="4614" width="14.6640625" style="2" customWidth="1"/>
    <col min="4615" max="4615" width="14" style="2" customWidth="1"/>
    <col min="4616" max="4616" width="32.88671875" style="2" customWidth="1"/>
    <col min="4617" max="4617" width="11" style="2" customWidth="1"/>
    <col min="4618" max="4618" width="11.109375" style="2" customWidth="1"/>
    <col min="4619" max="4620" width="13.33203125" style="2" customWidth="1"/>
    <col min="4621" max="4621" width="13.88671875" style="2" customWidth="1"/>
    <col min="4622" max="4625" width="9.109375" style="2" customWidth="1"/>
    <col min="4626" max="4864" width="8.88671875" style="2"/>
    <col min="4865" max="4865" width="46.109375" style="2" customWidth="1"/>
    <col min="4866" max="4866" width="30.6640625" style="2" customWidth="1"/>
    <col min="4867" max="4867" width="20.88671875" style="2" customWidth="1"/>
    <col min="4868" max="4869" width="20.44140625" style="2" customWidth="1"/>
    <col min="4870" max="4870" width="14.6640625" style="2" customWidth="1"/>
    <col min="4871" max="4871" width="14" style="2" customWidth="1"/>
    <col min="4872" max="4872" width="32.88671875" style="2" customWidth="1"/>
    <col min="4873" max="4873" width="11" style="2" customWidth="1"/>
    <col min="4874" max="4874" width="11.109375" style="2" customWidth="1"/>
    <col min="4875" max="4876" width="13.33203125" style="2" customWidth="1"/>
    <col min="4877" max="4877" width="13.88671875" style="2" customWidth="1"/>
    <col min="4878" max="4881" width="9.109375" style="2" customWidth="1"/>
    <col min="4882" max="5120" width="8.88671875" style="2"/>
    <col min="5121" max="5121" width="46.109375" style="2" customWidth="1"/>
    <col min="5122" max="5122" width="30.6640625" style="2" customWidth="1"/>
    <col min="5123" max="5123" width="20.88671875" style="2" customWidth="1"/>
    <col min="5124" max="5125" width="20.44140625" style="2" customWidth="1"/>
    <col min="5126" max="5126" width="14.6640625" style="2" customWidth="1"/>
    <col min="5127" max="5127" width="14" style="2" customWidth="1"/>
    <col min="5128" max="5128" width="32.88671875" style="2" customWidth="1"/>
    <col min="5129" max="5129" width="11" style="2" customWidth="1"/>
    <col min="5130" max="5130" width="11.109375" style="2" customWidth="1"/>
    <col min="5131" max="5132" width="13.33203125" style="2" customWidth="1"/>
    <col min="5133" max="5133" width="13.88671875" style="2" customWidth="1"/>
    <col min="5134" max="5137" width="9.109375" style="2" customWidth="1"/>
    <col min="5138" max="5376" width="8.88671875" style="2"/>
    <col min="5377" max="5377" width="46.109375" style="2" customWidth="1"/>
    <col min="5378" max="5378" width="30.6640625" style="2" customWidth="1"/>
    <col min="5379" max="5379" width="20.88671875" style="2" customWidth="1"/>
    <col min="5380" max="5381" width="20.44140625" style="2" customWidth="1"/>
    <col min="5382" max="5382" width="14.6640625" style="2" customWidth="1"/>
    <col min="5383" max="5383" width="14" style="2" customWidth="1"/>
    <col min="5384" max="5384" width="32.88671875" style="2" customWidth="1"/>
    <col min="5385" max="5385" width="11" style="2" customWidth="1"/>
    <col min="5386" max="5386" width="11.109375" style="2" customWidth="1"/>
    <col min="5387" max="5388" width="13.33203125" style="2" customWidth="1"/>
    <col min="5389" max="5389" width="13.88671875" style="2" customWidth="1"/>
    <col min="5390" max="5393" width="9.109375" style="2" customWidth="1"/>
    <col min="5394" max="5632" width="8.88671875" style="2"/>
    <col min="5633" max="5633" width="46.109375" style="2" customWidth="1"/>
    <col min="5634" max="5634" width="30.6640625" style="2" customWidth="1"/>
    <col min="5635" max="5635" width="20.88671875" style="2" customWidth="1"/>
    <col min="5636" max="5637" width="20.44140625" style="2" customWidth="1"/>
    <col min="5638" max="5638" width="14.6640625" style="2" customWidth="1"/>
    <col min="5639" max="5639" width="14" style="2" customWidth="1"/>
    <col min="5640" max="5640" width="32.88671875" style="2" customWidth="1"/>
    <col min="5641" max="5641" width="11" style="2" customWidth="1"/>
    <col min="5642" max="5642" width="11.109375" style="2" customWidth="1"/>
    <col min="5643" max="5644" width="13.33203125" style="2" customWidth="1"/>
    <col min="5645" max="5645" width="13.88671875" style="2" customWidth="1"/>
    <col min="5646" max="5649" width="9.109375" style="2" customWidth="1"/>
    <col min="5650" max="5888" width="8.88671875" style="2"/>
    <col min="5889" max="5889" width="46.109375" style="2" customWidth="1"/>
    <col min="5890" max="5890" width="30.6640625" style="2" customWidth="1"/>
    <col min="5891" max="5891" width="20.88671875" style="2" customWidth="1"/>
    <col min="5892" max="5893" width="20.44140625" style="2" customWidth="1"/>
    <col min="5894" max="5894" width="14.6640625" style="2" customWidth="1"/>
    <col min="5895" max="5895" width="14" style="2" customWidth="1"/>
    <col min="5896" max="5896" width="32.88671875" style="2" customWidth="1"/>
    <col min="5897" max="5897" width="11" style="2" customWidth="1"/>
    <col min="5898" max="5898" width="11.109375" style="2" customWidth="1"/>
    <col min="5899" max="5900" width="13.33203125" style="2" customWidth="1"/>
    <col min="5901" max="5901" width="13.88671875" style="2" customWidth="1"/>
    <col min="5902" max="5905" width="9.109375" style="2" customWidth="1"/>
    <col min="5906" max="6144" width="8.88671875" style="2"/>
    <col min="6145" max="6145" width="46.109375" style="2" customWidth="1"/>
    <col min="6146" max="6146" width="30.6640625" style="2" customWidth="1"/>
    <col min="6147" max="6147" width="20.88671875" style="2" customWidth="1"/>
    <col min="6148" max="6149" width="20.44140625" style="2" customWidth="1"/>
    <col min="6150" max="6150" width="14.6640625" style="2" customWidth="1"/>
    <col min="6151" max="6151" width="14" style="2" customWidth="1"/>
    <col min="6152" max="6152" width="32.88671875" style="2" customWidth="1"/>
    <col min="6153" max="6153" width="11" style="2" customWidth="1"/>
    <col min="6154" max="6154" width="11.109375" style="2" customWidth="1"/>
    <col min="6155" max="6156" width="13.33203125" style="2" customWidth="1"/>
    <col min="6157" max="6157" width="13.88671875" style="2" customWidth="1"/>
    <col min="6158" max="6161" width="9.109375" style="2" customWidth="1"/>
    <col min="6162" max="6400" width="8.88671875" style="2"/>
    <col min="6401" max="6401" width="46.109375" style="2" customWidth="1"/>
    <col min="6402" max="6402" width="30.6640625" style="2" customWidth="1"/>
    <col min="6403" max="6403" width="20.88671875" style="2" customWidth="1"/>
    <col min="6404" max="6405" width="20.44140625" style="2" customWidth="1"/>
    <col min="6406" max="6406" width="14.6640625" style="2" customWidth="1"/>
    <col min="6407" max="6407" width="14" style="2" customWidth="1"/>
    <col min="6408" max="6408" width="32.88671875" style="2" customWidth="1"/>
    <col min="6409" max="6409" width="11" style="2" customWidth="1"/>
    <col min="6410" max="6410" width="11.109375" style="2" customWidth="1"/>
    <col min="6411" max="6412" width="13.33203125" style="2" customWidth="1"/>
    <col min="6413" max="6413" width="13.88671875" style="2" customWidth="1"/>
    <col min="6414" max="6417" width="9.109375" style="2" customWidth="1"/>
    <col min="6418" max="6656" width="8.88671875" style="2"/>
    <col min="6657" max="6657" width="46.109375" style="2" customWidth="1"/>
    <col min="6658" max="6658" width="30.6640625" style="2" customWidth="1"/>
    <col min="6659" max="6659" width="20.88671875" style="2" customWidth="1"/>
    <col min="6660" max="6661" width="20.44140625" style="2" customWidth="1"/>
    <col min="6662" max="6662" width="14.6640625" style="2" customWidth="1"/>
    <col min="6663" max="6663" width="14" style="2" customWidth="1"/>
    <col min="6664" max="6664" width="32.88671875" style="2" customWidth="1"/>
    <col min="6665" max="6665" width="11" style="2" customWidth="1"/>
    <col min="6666" max="6666" width="11.109375" style="2" customWidth="1"/>
    <col min="6667" max="6668" width="13.33203125" style="2" customWidth="1"/>
    <col min="6669" max="6669" width="13.88671875" style="2" customWidth="1"/>
    <col min="6670" max="6673" width="9.109375" style="2" customWidth="1"/>
    <col min="6674" max="6912" width="8.88671875" style="2"/>
    <col min="6913" max="6913" width="46.109375" style="2" customWidth="1"/>
    <col min="6914" max="6914" width="30.6640625" style="2" customWidth="1"/>
    <col min="6915" max="6915" width="20.88671875" style="2" customWidth="1"/>
    <col min="6916" max="6917" width="20.44140625" style="2" customWidth="1"/>
    <col min="6918" max="6918" width="14.6640625" style="2" customWidth="1"/>
    <col min="6919" max="6919" width="14" style="2" customWidth="1"/>
    <col min="6920" max="6920" width="32.88671875" style="2" customWidth="1"/>
    <col min="6921" max="6921" width="11" style="2" customWidth="1"/>
    <col min="6922" max="6922" width="11.109375" style="2" customWidth="1"/>
    <col min="6923" max="6924" width="13.33203125" style="2" customWidth="1"/>
    <col min="6925" max="6925" width="13.88671875" style="2" customWidth="1"/>
    <col min="6926" max="6929" width="9.109375" style="2" customWidth="1"/>
    <col min="6930" max="7168" width="8.88671875" style="2"/>
    <col min="7169" max="7169" width="46.109375" style="2" customWidth="1"/>
    <col min="7170" max="7170" width="30.6640625" style="2" customWidth="1"/>
    <col min="7171" max="7171" width="20.88671875" style="2" customWidth="1"/>
    <col min="7172" max="7173" width="20.44140625" style="2" customWidth="1"/>
    <col min="7174" max="7174" width="14.6640625" style="2" customWidth="1"/>
    <col min="7175" max="7175" width="14" style="2" customWidth="1"/>
    <col min="7176" max="7176" width="32.88671875" style="2" customWidth="1"/>
    <col min="7177" max="7177" width="11" style="2" customWidth="1"/>
    <col min="7178" max="7178" width="11.109375" style="2" customWidth="1"/>
    <col min="7179" max="7180" width="13.33203125" style="2" customWidth="1"/>
    <col min="7181" max="7181" width="13.88671875" style="2" customWidth="1"/>
    <col min="7182" max="7185" width="9.109375" style="2" customWidth="1"/>
    <col min="7186" max="7424" width="8.88671875" style="2"/>
    <col min="7425" max="7425" width="46.109375" style="2" customWidth="1"/>
    <col min="7426" max="7426" width="30.6640625" style="2" customWidth="1"/>
    <col min="7427" max="7427" width="20.88671875" style="2" customWidth="1"/>
    <col min="7428" max="7429" width="20.44140625" style="2" customWidth="1"/>
    <col min="7430" max="7430" width="14.6640625" style="2" customWidth="1"/>
    <col min="7431" max="7431" width="14" style="2" customWidth="1"/>
    <col min="7432" max="7432" width="32.88671875" style="2" customWidth="1"/>
    <col min="7433" max="7433" width="11" style="2" customWidth="1"/>
    <col min="7434" max="7434" width="11.109375" style="2" customWidth="1"/>
    <col min="7435" max="7436" width="13.33203125" style="2" customWidth="1"/>
    <col min="7437" max="7437" width="13.88671875" style="2" customWidth="1"/>
    <col min="7438" max="7441" width="9.109375" style="2" customWidth="1"/>
    <col min="7442" max="7680" width="8.88671875" style="2"/>
    <col min="7681" max="7681" width="46.109375" style="2" customWidth="1"/>
    <col min="7682" max="7682" width="30.6640625" style="2" customWidth="1"/>
    <col min="7683" max="7683" width="20.88671875" style="2" customWidth="1"/>
    <col min="7684" max="7685" width="20.44140625" style="2" customWidth="1"/>
    <col min="7686" max="7686" width="14.6640625" style="2" customWidth="1"/>
    <col min="7687" max="7687" width="14" style="2" customWidth="1"/>
    <col min="7688" max="7688" width="32.88671875" style="2" customWidth="1"/>
    <col min="7689" max="7689" width="11" style="2" customWidth="1"/>
    <col min="7690" max="7690" width="11.109375" style="2" customWidth="1"/>
    <col min="7691" max="7692" width="13.33203125" style="2" customWidth="1"/>
    <col min="7693" max="7693" width="13.88671875" style="2" customWidth="1"/>
    <col min="7694" max="7697" width="9.109375" style="2" customWidth="1"/>
    <col min="7698" max="7936" width="8.88671875" style="2"/>
    <col min="7937" max="7937" width="46.109375" style="2" customWidth="1"/>
    <col min="7938" max="7938" width="30.6640625" style="2" customWidth="1"/>
    <col min="7939" max="7939" width="20.88671875" style="2" customWidth="1"/>
    <col min="7940" max="7941" width="20.44140625" style="2" customWidth="1"/>
    <col min="7942" max="7942" width="14.6640625" style="2" customWidth="1"/>
    <col min="7943" max="7943" width="14" style="2" customWidth="1"/>
    <col min="7944" max="7944" width="32.88671875" style="2" customWidth="1"/>
    <col min="7945" max="7945" width="11" style="2" customWidth="1"/>
    <col min="7946" max="7946" width="11.109375" style="2" customWidth="1"/>
    <col min="7947" max="7948" width="13.33203125" style="2" customWidth="1"/>
    <col min="7949" max="7949" width="13.88671875" style="2" customWidth="1"/>
    <col min="7950" max="7953" width="9.109375" style="2" customWidth="1"/>
    <col min="7954" max="8192" width="8.88671875" style="2"/>
    <col min="8193" max="8193" width="46.109375" style="2" customWidth="1"/>
    <col min="8194" max="8194" width="30.6640625" style="2" customWidth="1"/>
    <col min="8195" max="8195" width="20.88671875" style="2" customWidth="1"/>
    <col min="8196" max="8197" width="20.44140625" style="2" customWidth="1"/>
    <col min="8198" max="8198" width="14.6640625" style="2" customWidth="1"/>
    <col min="8199" max="8199" width="14" style="2" customWidth="1"/>
    <col min="8200" max="8200" width="32.88671875" style="2" customWidth="1"/>
    <col min="8201" max="8201" width="11" style="2" customWidth="1"/>
    <col min="8202" max="8202" width="11.109375" style="2" customWidth="1"/>
    <col min="8203" max="8204" width="13.33203125" style="2" customWidth="1"/>
    <col min="8205" max="8205" width="13.88671875" style="2" customWidth="1"/>
    <col min="8206" max="8209" width="9.109375" style="2" customWidth="1"/>
    <col min="8210" max="8448" width="8.88671875" style="2"/>
    <col min="8449" max="8449" width="46.109375" style="2" customWidth="1"/>
    <col min="8450" max="8450" width="30.6640625" style="2" customWidth="1"/>
    <col min="8451" max="8451" width="20.88671875" style="2" customWidth="1"/>
    <col min="8452" max="8453" width="20.44140625" style="2" customWidth="1"/>
    <col min="8454" max="8454" width="14.6640625" style="2" customWidth="1"/>
    <col min="8455" max="8455" width="14" style="2" customWidth="1"/>
    <col min="8456" max="8456" width="32.88671875" style="2" customWidth="1"/>
    <col min="8457" max="8457" width="11" style="2" customWidth="1"/>
    <col min="8458" max="8458" width="11.109375" style="2" customWidth="1"/>
    <col min="8459" max="8460" width="13.33203125" style="2" customWidth="1"/>
    <col min="8461" max="8461" width="13.88671875" style="2" customWidth="1"/>
    <col min="8462" max="8465" width="9.109375" style="2" customWidth="1"/>
    <col min="8466" max="8704" width="8.88671875" style="2"/>
    <col min="8705" max="8705" width="46.109375" style="2" customWidth="1"/>
    <col min="8706" max="8706" width="30.6640625" style="2" customWidth="1"/>
    <col min="8707" max="8707" width="20.88671875" style="2" customWidth="1"/>
    <col min="8708" max="8709" width="20.44140625" style="2" customWidth="1"/>
    <col min="8710" max="8710" width="14.6640625" style="2" customWidth="1"/>
    <col min="8711" max="8711" width="14" style="2" customWidth="1"/>
    <col min="8712" max="8712" width="32.88671875" style="2" customWidth="1"/>
    <col min="8713" max="8713" width="11" style="2" customWidth="1"/>
    <col min="8714" max="8714" width="11.109375" style="2" customWidth="1"/>
    <col min="8715" max="8716" width="13.33203125" style="2" customWidth="1"/>
    <col min="8717" max="8717" width="13.88671875" style="2" customWidth="1"/>
    <col min="8718" max="8721" width="9.109375" style="2" customWidth="1"/>
    <col min="8722" max="8960" width="8.88671875" style="2"/>
    <col min="8961" max="8961" width="46.109375" style="2" customWidth="1"/>
    <col min="8962" max="8962" width="30.6640625" style="2" customWidth="1"/>
    <col min="8963" max="8963" width="20.88671875" style="2" customWidth="1"/>
    <col min="8964" max="8965" width="20.44140625" style="2" customWidth="1"/>
    <col min="8966" max="8966" width="14.6640625" style="2" customWidth="1"/>
    <col min="8967" max="8967" width="14" style="2" customWidth="1"/>
    <col min="8968" max="8968" width="32.88671875" style="2" customWidth="1"/>
    <col min="8969" max="8969" width="11" style="2" customWidth="1"/>
    <col min="8970" max="8970" width="11.109375" style="2" customWidth="1"/>
    <col min="8971" max="8972" width="13.33203125" style="2" customWidth="1"/>
    <col min="8973" max="8973" width="13.88671875" style="2" customWidth="1"/>
    <col min="8974" max="8977" width="9.109375" style="2" customWidth="1"/>
    <col min="8978" max="9216" width="8.88671875" style="2"/>
    <col min="9217" max="9217" width="46.109375" style="2" customWidth="1"/>
    <col min="9218" max="9218" width="30.6640625" style="2" customWidth="1"/>
    <col min="9219" max="9219" width="20.88671875" style="2" customWidth="1"/>
    <col min="9220" max="9221" width="20.44140625" style="2" customWidth="1"/>
    <col min="9222" max="9222" width="14.6640625" style="2" customWidth="1"/>
    <col min="9223" max="9223" width="14" style="2" customWidth="1"/>
    <col min="9224" max="9224" width="32.88671875" style="2" customWidth="1"/>
    <col min="9225" max="9225" width="11" style="2" customWidth="1"/>
    <col min="9226" max="9226" width="11.109375" style="2" customWidth="1"/>
    <col min="9227" max="9228" width="13.33203125" style="2" customWidth="1"/>
    <col min="9229" max="9229" width="13.88671875" style="2" customWidth="1"/>
    <col min="9230" max="9233" width="9.109375" style="2" customWidth="1"/>
    <col min="9234" max="9472" width="8.88671875" style="2"/>
    <col min="9473" max="9473" width="46.109375" style="2" customWidth="1"/>
    <col min="9474" max="9474" width="30.6640625" style="2" customWidth="1"/>
    <col min="9475" max="9475" width="20.88671875" style="2" customWidth="1"/>
    <col min="9476" max="9477" width="20.44140625" style="2" customWidth="1"/>
    <col min="9478" max="9478" width="14.6640625" style="2" customWidth="1"/>
    <col min="9479" max="9479" width="14" style="2" customWidth="1"/>
    <col min="9480" max="9480" width="32.88671875" style="2" customWidth="1"/>
    <col min="9481" max="9481" width="11" style="2" customWidth="1"/>
    <col min="9482" max="9482" width="11.109375" style="2" customWidth="1"/>
    <col min="9483" max="9484" width="13.33203125" style="2" customWidth="1"/>
    <col min="9485" max="9485" width="13.88671875" style="2" customWidth="1"/>
    <col min="9486" max="9489" width="9.109375" style="2" customWidth="1"/>
    <col min="9490" max="9728" width="8.88671875" style="2"/>
    <col min="9729" max="9729" width="46.109375" style="2" customWidth="1"/>
    <col min="9730" max="9730" width="30.6640625" style="2" customWidth="1"/>
    <col min="9731" max="9731" width="20.88671875" style="2" customWidth="1"/>
    <col min="9732" max="9733" width="20.44140625" style="2" customWidth="1"/>
    <col min="9734" max="9734" width="14.6640625" style="2" customWidth="1"/>
    <col min="9735" max="9735" width="14" style="2" customWidth="1"/>
    <col min="9736" max="9736" width="32.88671875" style="2" customWidth="1"/>
    <col min="9737" max="9737" width="11" style="2" customWidth="1"/>
    <col min="9738" max="9738" width="11.109375" style="2" customWidth="1"/>
    <col min="9739" max="9740" width="13.33203125" style="2" customWidth="1"/>
    <col min="9741" max="9741" width="13.88671875" style="2" customWidth="1"/>
    <col min="9742" max="9745" width="9.109375" style="2" customWidth="1"/>
    <col min="9746" max="9984" width="8.88671875" style="2"/>
    <col min="9985" max="9985" width="46.109375" style="2" customWidth="1"/>
    <col min="9986" max="9986" width="30.6640625" style="2" customWidth="1"/>
    <col min="9987" max="9987" width="20.88671875" style="2" customWidth="1"/>
    <col min="9988" max="9989" width="20.44140625" style="2" customWidth="1"/>
    <col min="9990" max="9990" width="14.6640625" style="2" customWidth="1"/>
    <col min="9991" max="9991" width="14" style="2" customWidth="1"/>
    <col min="9992" max="9992" width="32.88671875" style="2" customWidth="1"/>
    <col min="9993" max="9993" width="11" style="2" customWidth="1"/>
    <col min="9994" max="9994" width="11.109375" style="2" customWidth="1"/>
    <col min="9995" max="9996" width="13.33203125" style="2" customWidth="1"/>
    <col min="9997" max="9997" width="13.88671875" style="2" customWidth="1"/>
    <col min="9998" max="10001" width="9.109375" style="2" customWidth="1"/>
    <col min="10002" max="10240" width="8.88671875" style="2"/>
    <col min="10241" max="10241" width="46.109375" style="2" customWidth="1"/>
    <col min="10242" max="10242" width="30.6640625" style="2" customWidth="1"/>
    <col min="10243" max="10243" width="20.88671875" style="2" customWidth="1"/>
    <col min="10244" max="10245" width="20.44140625" style="2" customWidth="1"/>
    <col min="10246" max="10246" width="14.6640625" style="2" customWidth="1"/>
    <col min="10247" max="10247" width="14" style="2" customWidth="1"/>
    <col min="10248" max="10248" width="32.88671875" style="2" customWidth="1"/>
    <col min="10249" max="10249" width="11" style="2" customWidth="1"/>
    <col min="10250" max="10250" width="11.109375" style="2" customWidth="1"/>
    <col min="10251" max="10252" width="13.33203125" style="2" customWidth="1"/>
    <col min="10253" max="10253" width="13.88671875" style="2" customWidth="1"/>
    <col min="10254" max="10257" width="9.109375" style="2" customWidth="1"/>
    <col min="10258" max="10496" width="8.88671875" style="2"/>
    <col min="10497" max="10497" width="46.109375" style="2" customWidth="1"/>
    <col min="10498" max="10498" width="30.6640625" style="2" customWidth="1"/>
    <col min="10499" max="10499" width="20.88671875" style="2" customWidth="1"/>
    <col min="10500" max="10501" width="20.44140625" style="2" customWidth="1"/>
    <col min="10502" max="10502" width="14.6640625" style="2" customWidth="1"/>
    <col min="10503" max="10503" width="14" style="2" customWidth="1"/>
    <col min="10504" max="10504" width="32.88671875" style="2" customWidth="1"/>
    <col min="10505" max="10505" width="11" style="2" customWidth="1"/>
    <col min="10506" max="10506" width="11.109375" style="2" customWidth="1"/>
    <col min="10507" max="10508" width="13.33203125" style="2" customWidth="1"/>
    <col min="10509" max="10509" width="13.88671875" style="2" customWidth="1"/>
    <col min="10510" max="10513" width="9.109375" style="2" customWidth="1"/>
    <col min="10514" max="10752" width="8.88671875" style="2"/>
    <col min="10753" max="10753" width="46.109375" style="2" customWidth="1"/>
    <col min="10754" max="10754" width="30.6640625" style="2" customWidth="1"/>
    <col min="10755" max="10755" width="20.88671875" style="2" customWidth="1"/>
    <col min="10756" max="10757" width="20.44140625" style="2" customWidth="1"/>
    <col min="10758" max="10758" width="14.6640625" style="2" customWidth="1"/>
    <col min="10759" max="10759" width="14" style="2" customWidth="1"/>
    <col min="10760" max="10760" width="32.88671875" style="2" customWidth="1"/>
    <col min="10761" max="10761" width="11" style="2" customWidth="1"/>
    <col min="10762" max="10762" width="11.109375" style="2" customWidth="1"/>
    <col min="10763" max="10764" width="13.33203125" style="2" customWidth="1"/>
    <col min="10765" max="10765" width="13.88671875" style="2" customWidth="1"/>
    <col min="10766" max="10769" width="9.109375" style="2" customWidth="1"/>
    <col min="10770" max="11008" width="8.88671875" style="2"/>
    <col min="11009" max="11009" width="46.109375" style="2" customWidth="1"/>
    <col min="11010" max="11010" width="30.6640625" style="2" customWidth="1"/>
    <col min="11011" max="11011" width="20.88671875" style="2" customWidth="1"/>
    <col min="11012" max="11013" width="20.44140625" style="2" customWidth="1"/>
    <col min="11014" max="11014" width="14.6640625" style="2" customWidth="1"/>
    <col min="11015" max="11015" width="14" style="2" customWidth="1"/>
    <col min="11016" max="11016" width="32.88671875" style="2" customWidth="1"/>
    <col min="11017" max="11017" width="11" style="2" customWidth="1"/>
    <col min="11018" max="11018" width="11.109375" style="2" customWidth="1"/>
    <col min="11019" max="11020" width="13.33203125" style="2" customWidth="1"/>
    <col min="11021" max="11021" width="13.88671875" style="2" customWidth="1"/>
    <col min="11022" max="11025" width="9.109375" style="2" customWidth="1"/>
    <col min="11026" max="11264" width="8.88671875" style="2"/>
    <col min="11265" max="11265" width="46.109375" style="2" customWidth="1"/>
    <col min="11266" max="11266" width="30.6640625" style="2" customWidth="1"/>
    <col min="11267" max="11267" width="20.88671875" style="2" customWidth="1"/>
    <col min="11268" max="11269" width="20.44140625" style="2" customWidth="1"/>
    <col min="11270" max="11270" width="14.6640625" style="2" customWidth="1"/>
    <col min="11271" max="11271" width="14" style="2" customWidth="1"/>
    <col min="11272" max="11272" width="32.88671875" style="2" customWidth="1"/>
    <col min="11273" max="11273" width="11" style="2" customWidth="1"/>
    <col min="11274" max="11274" width="11.109375" style="2" customWidth="1"/>
    <col min="11275" max="11276" width="13.33203125" style="2" customWidth="1"/>
    <col min="11277" max="11277" width="13.88671875" style="2" customWidth="1"/>
    <col min="11278" max="11281" width="9.109375" style="2" customWidth="1"/>
    <col min="11282" max="11520" width="8.88671875" style="2"/>
    <col min="11521" max="11521" width="46.109375" style="2" customWidth="1"/>
    <col min="11522" max="11522" width="30.6640625" style="2" customWidth="1"/>
    <col min="11523" max="11523" width="20.88671875" style="2" customWidth="1"/>
    <col min="11524" max="11525" width="20.44140625" style="2" customWidth="1"/>
    <col min="11526" max="11526" width="14.6640625" style="2" customWidth="1"/>
    <col min="11527" max="11527" width="14" style="2" customWidth="1"/>
    <col min="11528" max="11528" width="32.88671875" style="2" customWidth="1"/>
    <col min="11529" max="11529" width="11" style="2" customWidth="1"/>
    <col min="11530" max="11530" width="11.109375" style="2" customWidth="1"/>
    <col min="11531" max="11532" width="13.33203125" style="2" customWidth="1"/>
    <col min="11533" max="11533" width="13.88671875" style="2" customWidth="1"/>
    <col min="11534" max="11537" width="9.109375" style="2" customWidth="1"/>
    <col min="11538" max="11776" width="8.88671875" style="2"/>
    <col min="11777" max="11777" width="46.109375" style="2" customWidth="1"/>
    <col min="11778" max="11778" width="30.6640625" style="2" customWidth="1"/>
    <col min="11779" max="11779" width="20.88671875" style="2" customWidth="1"/>
    <col min="11780" max="11781" width="20.44140625" style="2" customWidth="1"/>
    <col min="11782" max="11782" width="14.6640625" style="2" customWidth="1"/>
    <col min="11783" max="11783" width="14" style="2" customWidth="1"/>
    <col min="11784" max="11784" width="32.88671875" style="2" customWidth="1"/>
    <col min="11785" max="11785" width="11" style="2" customWidth="1"/>
    <col min="11786" max="11786" width="11.109375" style="2" customWidth="1"/>
    <col min="11787" max="11788" width="13.33203125" style="2" customWidth="1"/>
    <col min="11789" max="11789" width="13.88671875" style="2" customWidth="1"/>
    <col min="11790" max="11793" width="9.109375" style="2" customWidth="1"/>
    <col min="11794" max="12032" width="8.88671875" style="2"/>
    <col min="12033" max="12033" width="46.109375" style="2" customWidth="1"/>
    <col min="12034" max="12034" width="30.6640625" style="2" customWidth="1"/>
    <col min="12035" max="12035" width="20.88671875" style="2" customWidth="1"/>
    <col min="12036" max="12037" width="20.44140625" style="2" customWidth="1"/>
    <col min="12038" max="12038" width="14.6640625" style="2" customWidth="1"/>
    <col min="12039" max="12039" width="14" style="2" customWidth="1"/>
    <col min="12040" max="12040" width="32.88671875" style="2" customWidth="1"/>
    <col min="12041" max="12041" width="11" style="2" customWidth="1"/>
    <col min="12042" max="12042" width="11.109375" style="2" customWidth="1"/>
    <col min="12043" max="12044" width="13.33203125" style="2" customWidth="1"/>
    <col min="12045" max="12045" width="13.88671875" style="2" customWidth="1"/>
    <col min="12046" max="12049" width="9.109375" style="2" customWidth="1"/>
    <col min="12050" max="12288" width="8.88671875" style="2"/>
    <col min="12289" max="12289" width="46.109375" style="2" customWidth="1"/>
    <col min="12290" max="12290" width="30.6640625" style="2" customWidth="1"/>
    <col min="12291" max="12291" width="20.88671875" style="2" customWidth="1"/>
    <col min="12292" max="12293" width="20.44140625" style="2" customWidth="1"/>
    <col min="12294" max="12294" width="14.6640625" style="2" customWidth="1"/>
    <col min="12295" max="12295" width="14" style="2" customWidth="1"/>
    <col min="12296" max="12296" width="32.88671875" style="2" customWidth="1"/>
    <col min="12297" max="12297" width="11" style="2" customWidth="1"/>
    <col min="12298" max="12298" width="11.109375" style="2" customWidth="1"/>
    <col min="12299" max="12300" width="13.33203125" style="2" customWidth="1"/>
    <col min="12301" max="12301" width="13.88671875" style="2" customWidth="1"/>
    <col min="12302" max="12305" width="9.109375" style="2" customWidth="1"/>
    <col min="12306" max="12544" width="8.88671875" style="2"/>
    <col min="12545" max="12545" width="46.109375" style="2" customWidth="1"/>
    <col min="12546" max="12546" width="30.6640625" style="2" customWidth="1"/>
    <col min="12547" max="12547" width="20.88671875" style="2" customWidth="1"/>
    <col min="12548" max="12549" width="20.44140625" style="2" customWidth="1"/>
    <col min="12550" max="12550" width="14.6640625" style="2" customWidth="1"/>
    <col min="12551" max="12551" width="14" style="2" customWidth="1"/>
    <col min="12552" max="12552" width="32.88671875" style="2" customWidth="1"/>
    <col min="12553" max="12553" width="11" style="2" customWidth="1"/>
    <col min="12554" max="12554" width="11.109375" style="2" customWidth="1"/>
    <col min="12555" max="12556" width="13.33203125" style="2" customWidth="1"/>
    <col min="12557" max="12557" width="13.88671875" style="2" customWidth="1"/>
    <col min="12558" max="12561" width="9.109375" style="2" customWidth="1"/>
    <col min="12562" max="12800" width="8.88671875" style="2"/>
    <col min="12801" max="12801" width="46.109375" style="2" customWidth="1"/>
    <col min="12802" max="12802" width="30.6640625" style="2" customWidth="1"/>
    <col min="12803" max="12803" width="20.88671875" style="2" customWidth="1"/>
    <col min="12804" max="12805" width="20.44140625" style="2" customWidth="1"/>
    <col min="12806" max="12806" width="14.6640625" style="2" customWidth="1"/>
    <col min="12807" max="12807" width="14" style="2" customWidth="1"/>
    <col min="12808" max="12808" width="32.88671875" style="2" customWidth="1"/>
    <col min="12809" max="12809" width="11" style="2" customWidth="1"/>
    <col min="12810" max="12810" width="11.109375" style="2" customWidth="1"/>
    <col min="12811" max="12812" width="13.33203125" style="2" customWidth="1"/>
    <col min="12813" max="12813" width="13.88671875" style="2" customWidth="1"/>
    <col min="12814" max="12817" width="9.109375" style="2" customWidth="1"/>
    <col min="12818" max="13056" width="8.88671875" style="2"/>
    <col min="13057" max="13057" width="46.109375" style="2" customWidth="1"/>
    <col min="13058" max="13058" width="30.6640625" style="2" customWidth="1"/>
    <col min="13059" max="13059" width="20.88671875" style="2" customWidth="1"/>
    <col min="13060" max="13061" width="20.44140625" style="2" customWidth="1"/>
    <col min="13062" max="13062" width="14.6640625" style="2" customWidth="1"/>
    <col min="13063" max="13063" width="14" style="2" customWidth="1"/>
    <col min="13064" max="13064" width="32.88671875" style="2" customWidth="1"/>
    <col min="13065" max="13065" width="11" style="2" customWidth="1"/>
    <col min="13066" max="13066" width="11.109375" style="2" customWidth="1"/>
    <col min="13067" max="13068" width="13.33203125" style="2" customWidth="1"/>
    <col min="13069" max="13069" width="13.88671875" style="2" customWidth="1"/>
    <col min="13070" max="13073" width="9.109375" style="2" customWidth="1"/>
    <col min="13074" max="13312" width="8.88671875" style="2"/>
    <col min="13313" max="13313" width="46.109375" style="2" customWidth="1"/>
    <col min="13314" max="13314" width="30.6640625" style="2" customWidth="1"/>
    <col min="13315" max="13315" width="20.88671875" style="2" customWidth="1"/>
    <col min="13316" max="13317" width="20.44140625" style="2" customWidth="1"/>
    <col min="13318" max="13318" width="14.6640625" style="2" customWidth="1"/>
    <col min="13319" max="13319" width="14" style="2" customWidth="1"/>
    <col min="13320" max="13320" width="32.88671875" style="2" customWidth="1"/>
    <col min="13321" max="13321" width="11" style="2" customWidth="1"/>
    <col min="13322" max="13322" width="11.109375" style="2" customWidth="1"/>
    <col min="13323" max="13324" width="13.33203125" style="2" customWidth="1"/>
    <col min="13325" max="13325" width="13.88671875" style="2" customWidth="1"/>
    <col min="13326" max="13329" width="9.109375" style="2" customWidth="1"/>
    <col min="13330" max="13568" width="8.88671875" style="2"/>
    <col min="13569" max="13569" width="46.109375" style="2" customWidth="1"/>
    <col min="13570" max="13570" width="30.6640625" style="2" customWidth="1"/>
    <col min="13571" max="13571" width="20.88671875" style="2" customWidth="1"/>
    <col min="13572" max="13573" width="20.44140625" style="2" customWidth="1"/>
    <col min="13574" max="13574" width="14.6640625" style="2" customWidth="1"/>
    <col min="13575" max="13575" width="14" style="2" customWidth="1"/>
    <col min="13576" max="13576" width="32.88671875" style="2" customWidth="1"/>
    <col min="13577" max="13577" width="11" style="2" customWidth="1"/>
    <col min="13578" max="13578" width="11.109375" style="2" customWidth="1"/>
    <col min="13579" max="13580" width="13.33203125" style="2" customWidth="1"/>
    <col min="13581" max="13581" width="13.88671875" style="2" customWidth="1"/>
    <col min="13582" max="13585" width="9.109375" style="2" customWidth="1"/>
    <col min="13586" max="13824" width="8.88671875" style="2"/>
    <col min="13825" max="13825" width="46.109375" style="2" customWidth="1"/>
    <col min="13826" max="13826" width="30.6640625" style="2" customWidth="1"/>
    <col min="13827" max="13827" width="20.88671875" style="2" customWidth="1"/>
    <col min="13828" max="13829" width="20.44140625" style="2" customWidth="1"/>
    <col min="13830" max="13830" width="14.6640625" style="2" customWidth="1"/>
    <col min="13831" max="13831" width="14" style="2" customWidth="1"/>
    <col min="13832" max="13832" width="32.88671875" style="2" customWidth="1"/>
    <col min="13833" max="13833" width="11" style="2" customWidth="1"/>
    <col min="13834" max="13834" width="11.109375" style="2" customWidth="1"/>
    <col min="13835" max="13836" width="13.33203125" style="2" customWidth="1"/>
    <col min="13837" max="13837" width="13.88671875" style="2" customWidth="1"/>
    <col min="13838" max="13841" width="9.109375" style="2" customWidth="1"/>
    <col min="13842" max="14080" width="8.88671875" style="2"/>
    <col min="14081" max="14081" width="46.109375" style="2" customWidth="1"/>
    <col min="14082" max="14082" width="30.6640625" style="2" customWidth="1"/>
    <col min="14083" max="14083" width="20.88671875" style="2" customWidth="1"/>
    <col min="14084" max="14085" width="20.44140625" style="2" customWidth="1"/>
    <col min="14086" max="14086" width="14.6640625" style="2" customWidth="1"/>
    <col min="14087" max="14087" width="14" style="2" customWidth="1"/>
    <col min="14088" max="14088" width="32.88671875" style="2" customWidth="1"/>
    <col min="14089" max="14089" width="11" style="2" customWidth="1"/>
    <col min="14090" max="14090" width="11.109375" style="2" customWidth="1"/>
    <col min="14091" max="14092" width="13.33203125" style="2" customWidth="1"/>
    <col min="14093" max="14093" width="13.88671875" style="2" customWidth="1"/>
    <col min="14094" max="14097" width="9.109375" style="2" customWidth="1"/>
    <col min="14098" max="14336" width="8.88671875" style="2"/>
    <col min="14337" max="14337" width="46.109375" style="2" customWidth="1"/>
    <col min="14338" max="14338" width="30.6640625" style="2" customWidth="1"/>
    <col min="14339" max="14339" width="20.88671875" style="2" customWidth="1"/>
    <col min="14340" max="14341" width="20.44140625" style="2" customWidth="1"/>
    <col min="14342" max="14342" width="14.6640625" style="2" customWidth="1"/>
    <col min="14343" max="14343" width="14" style="2" customWidth="1"/>
    <col min="14344" max="14344" width="32.88671875" style="2" customWidth="1"/>
    <col min="14345" max="14345" width="11" style="2" customWidth="1"/>
    <col min="14346" max="14346" width="11.109375" style="2" customWidth="1"/>
    <col min="14347" max="14348" width="13.33203125" style="2" customWidth="1"/>
    <col min="14349" max="14349" width="13.88671875" style="2" customWidth="1"/>
    <col min="14350" max="14353" width="9.109375" style="2" customWidth="1"/>
    <col min="14354" max="14592" width="8.88671875" style="2"/>
    <col min="14593" max="14593" width="46.109375" style="2" customWidth="1"/>
    <col min="14594" max="14594" width="30.6640625" style="2" customWidth="1"/>
    <col min="14595" max="14595" width="20.88671875" style="2" customWidth="1"/>
    <col min="14596" max="14597" width="20.44140625" style="2" customWidth="1"/>
    <col min="14598" max="14598" width="14.6640625" style="2" customWidth="1"/>
    <col min="14599" max="14599" width="14" style="2" customWidth="1"/>
    <col min="14600" max="14600" width="32.88671875" style="2" customWidth="1"/>
    <col min="14601" max="14601" width="11" style="2" customWidth="1"/>
    <col min="14602" max="14602" width="11.109375" style="2" customWidth="1"/>
    <col min="14603" max="14604" width="13.33203125" style="2" customWidth="1"/>
    <col min="14605" max="14605" width="13.88671875" style="2" customWidth="1"/>
    <col min="14606" max="14609" width="9.109375" style="2" customWidth="1"/>
    <col min="14610" max="14848" width="8.88671875" style="2"/>
    <col min="14849" max="14849" width="46.109375" style="2" customWidth="1"/>
    <col min="14850" max="14850" width="30.6640625" style="2" customWidth="1"/>
    <col min="14851" max="14851" width="20.88671875" style="2" customWidth="1"/>
    <col min="14852" max="14853" width="20.44140625" style="2" customWidth="1"/>
    <col min="14854" max="14854" width="14.6640625" style="2" customWidth="1"/>
    <col min="14855" max="14855" width="14" style="2" customWidth="1"/>
    <col min="14856" max="14856" width="32.88671875" style="2" customWidth="1"/>
    <col min="14857" max="14857" width="11" style="2" customWidth="1"/>
    <col min="14858" max="14858" width="11.109375" style="2" customWidth="1"/>
    <col min="14859" max="14860" width="13.33203125" style="2" customWidth="1"/>
    <col min="14861" max="14861" width="13.88671875" style="2" customWidth="1"/>
    <col min="14862" max="14865" width="9.109375" style="2" customWidth="1"/>
    <col min="14866" max="15104" width="8.88671875" style="2"/>
    <col min="15105" max="15105" width="46.109375" style="2" customWidth="1"/>
    <col min="15106" max="15106" width="30.6640625" style="2" customWidth="1"/>
    <col min="15107" max="15107" width="20.88671875" style="2" customWidth="1"/>
    <col min="15108" max="15109" width="20.44140625" style="2" customWidth="1"/>
    <col min="15110" max="15110" width="14.6640625" style="2" customWidth="1"/>
    <col min="15111" max="15111" width="14" style="2" customWidth="1"/>
    <col min="15112" max="15112" width="32.88671875" style="2" customWidth="1"/>
    <col min="15113" max="15113" width="11" style="2" customWidth="1"/>
    <col min="15114" max="15114" width="11.109375" style="2" customWidth="1"/>
    <col min="15115" max="15116" width="13.33203125" style="2" customWidth="1"/>
    <col min="15117" max="15117" width="13.88671875" style="2" customWidth="1"/>
    <col min="15118" max="15121" width="9.109375" style="2" customWidth="1"/>
    <col min="15122" max="15360" width="8.88671875" style="2"/>
    <col min="15361" max="15361" width="46.109375" style="2" customWidth="1"/>
    <col min="15362" max="15362" width="30.6640625" style="2" customWidth="1"/>
    <col min="15363" max="15363" width="20.88671875" style="2" customWidth="1"/>
    <col min="15364" max="15365" width="20.44140625" style="2" customWidth="1"/>
    <col min="15366" max="15366" width="14.6640625" style="2" customWidth="1"/>
    <col min="15367" max="15367" width="14" style="2" customWidth="1"/>
    <col min="15368" max="15368" width="32.88671875" style="2" customWidth="1"/>
    <col min="15369" max="15369" width="11" style="2" customWidth="1"/>
    <col min="15370" max="15370" width="11.109375" style="2" customWidth="1"/>
    <col min="15371" max="15372" width="13.33203125" style="2" customWidth="1"/>
    <col min="15373" max="15373" width="13.88671875" style="2" customWidth="1"/>
    <col min="15374" max="15377" width="9.109375" style="2" customWidth="1"/>
    <col min="15378" max="15616" width="8.88671875" style="2"/>
    <col min="15617" max="15617" width="46.109375" style="2" customWidth="1"/>
    <col min="15618" max="15618" width="30.6640625" style="2" customWidth="1"/>
    <col min="15619" max="15619" width="20.88671875" style="2" customWidth="1"/>
    <col min="15620" max="15621" width="20.44140625" style="2" customWidth="1"/>
    <col min="15622" max="15622" width="14.6640625" style="2" customWidth="1"/>
    <col min="15623" max="15623" width="14" style="2" customWidth="1"/>
    <col min="15624" max="15624" width="32.88671875" style="2" customWidth="1"/>
    <col min="15625" max="15625" width="11" style="2" customWidth="1"/>
    <col min="15626" max="15626" width="11.109375" style="2" customWidth="1"/>
    <col min="15627" max="15628" width="13.33203125" style="2" customWidth="1"/>
    <col min="15629" max="15629" width="13.88671875" style="2" customWidth="1"/>
    <col min="15630" max="15633" width="9.109375" style="2" customWidth="1"/>
    <col min="15634" max="15872" width="8.88671875" style="2"/>
    <col min="15873" max="15873" width="46.109375" style="2" customWidth="1"/>
    <col min="15874" max="15874" width="30.6640625" style="2" customWidth="1"/>
    <col min="15875" max="15875" width="20.88671875" style="2" customWidth="1"/>
    <col min="15876" max="15877" width="20.44140625" style="2" customWidth="1"/>
    <col min="15878" max="15878" width="14.6640625" style="2" customWidth="1"/>
    <col min="15879" max="15879" width="14" style="2" customWidth="1"/>
    <col min="15880" max="15880" width="32.88671875" style="2" customWidth="1"/>
    <col min="15881" max="15881" width="11" style="2" customWidth="1"/>
    <col min="15882" max="15882" width="11.109375" style="2" customWidth="1"/>
    <col min="15883" max="15884" width="13.33203125" style="2" customWidth="1"/>
    <col min="15885" max="15885" width="13.88671875" style="2" customWidth="1"/>
    <col min="15886" max="15889" width="9.109375" style="2" customWidth="1"/>
    <col min="15890" max="16128" width="8.88671875" style="2"/>
    <col min="16129" max="16129" width="46.109375" style="2" customWidth="1"/>
    <col min="16130" max="16130" width="30.6640625" style="2" customWidth="1"/>
    <col min="16131" max="16131" width="20.88671875" style="2" customWidth="1"/>
    <col min="16132" max="16133" width="20.44140625" style="2" customWidth="1"/>
    <col min="16134" max="16134" width="14.6640625" style="2" customWidth="1"/>
    <col min="16135" max="16135" width="14" style="2" customWidth="1"/>
    <col min="16136" max="16136" width="32.88671875" style="2" customWidth="1"/>
    <col min="16137" max="16137" width="11" style="2" customWidth="1"/>
    <col min="16138" max="16138" width="11.109375" style="2" customWidth="1"/>
    <col min="16139" max="16140" width="13.33203125" style="2" customWidth="1"/>
    <col min="16141" max="16141" width="13.88671875" style="2" customWidth="1"/>
    <col min="16142" max="16145" width="9.109375" style="2" customWidth="1"/>
    <col min="16146" max="16384" width="8.88671875" style="2"/>
  </cols>
  <sheetData>
    <row r="1" spans="1:9" x14ac:dyDescent="0.3">
      <c r="B1" s="203"/>
      <c r="C1" s="166"/>
      <c r="D1" s="655" t="s">
        <v>49</v>
      </c>
      <c r="E1" s="655"/>
      <c r="F1" s="655"/>
      <c r="G1" s="166"/>
    </row>
    <row r="2" spans="1:9" x14ac:dyDescent="0.3">
      <c r="B2" s="203"/>
      <c r="C2" s="166"/>
      <c r="D2" s="655"/>
      <c r="E2" s="655"/>
      <c r="F2" s="655"/>
      <c r="G2" s="166"/>
    </row>
    <row r="3" spans="1:9" x14ac:dyDescent="0.3">
      <c r="B3" s="203"/>
      <c r="C3" s="166"/>
      <c r="D3" s="655"/>
      <c r="E3" s="655"/>
      <c r="F3" s="655"/>
      <c r="G3" s="166"/>
    </row>
    <row r="4" spans="1:9" x14ac:dyDescent="0.3">
      <c r="B4" s="203"/>
      <c r="C4" s="166"/>
      <c r="D4" s="655"/>
      <c r="E4" s="655"/>
      <c r="F4" s="655"/>
      <c r="G4" s="166"/>
    </row>
    <row r="5" spans="1:9" x14ac:dyDescent="0.3">
      <c r="B5" s="203"/>
      <c r="C5" s="166"/>
      <c r="D5" s="655"/>
      <c r="E5" s="655"/>
      <c r="F5" s="655"/>
      <c r="G5" s="167"/>
    </row>
    <row r="6" spans="1:9" x14ac:dyDescent="0.3">
      <c r="B6" s="203"/>
      <c r="C6" s="166"/>
      <c r="D6" s="655"/>
      <c r="E6" s="655"/>
      <c r="F6" s="655"/>
      <c r="G6" s="166"/>
    </row>
    <row r="7" spans="1:9" x14ac:dyDescent="0.3">
      <c r="B7" s="203"/>
      <c r="C7" s="166"/>
      <c r="D7" s="316"/>
      <c r="E7" s="316"/>
      <c r="F7" s="316"/>
      <c r="G7" s="166"/>
    </row>
    <row r="8" spans="1:9" ht="15.6" x14ac:dyDescent="0.3">
      <c r="B8" s="168"/>
      <c r="C8" s="168"/>
      <c r="D8" s="650" t="s">
        <v>136</v>
      </c>
      <c r="E8" s="650"/>
      <c r="F8" s="650"/>
      <c r="G8" s="650"/>
    </row>
    <row r="9" spans="1:9" ht="18" x14ac:dyDescent="0.3">
      <c r="A9" s="406"/>
      <c r="B9" s="168"/>
      <c r="C9" s="168"/>
      <c r="D9" s="651" t="s">
        <v>338</v>
      </c>
      <c r="E9" s="651"/>
      <c r="F9" s="651"/>
      <c r="G9" s="651"/>
    </row>
    <row r="10" spans="1:9" ht="15.6" x14ac:dyDescent="0.3">
      <c r="B10" s="168"/>
      <c r="C10" s="168"/>
      <c r="D10" s="651" t="s">
        <v>137</v>
      </c>
      <c r="E10" s="651"/>
      <c r="F10" s="651"/>
      <c r="G10" s="651"/>
    </row>
    <row r="11" spans="1:9" ht="15.6" x14ac:dyDescent="0.3">
      <c r="B11" s="168"/>
      <c r="C11" s="168"/>
      <c r="D11" s="650" t="s">
        <v>138</v>
      </c>
      <c r="E11" s="650"/>
      <c r="F11" s="650"/>
      <c r="G11" s="650"/>
    </row>
    <row r="12" spans="1:9" ht="15.6" x14ac:dyDescent="0.3">
      <c r="B12" s="168"/>
      <c r="C12" s="168"/>
      <c r="D12" s="163"/>
      <c r="E12" s="163"/>
      <c r="F12" s="163"/>
      <c r="G12" s="163"/>
    </row>
    <row r="13" spans="1:9" ht="15.6" x14ac:dyDescent="0.3">
      <c r="B13" s="168"/>
      <c r="C13" s="168"/>
      <c r="D13" s="318"/>
      <c r="E13" s="318"/>
      <c r="F13" s="318"/>
      <c r="G13" s="318"/>
    </row>
    <row r="14" spans="1:9" s="7" customFormat="1" ht="20.399999999999999" customHeight="1" x14ac:dyDescent="0.3">
      <c r="A14" s="746" t="s">
        <v>0</v>
      </c>
      <c r="B14" s="746"/>
      <c r="C14" s="746"/>
      <c r="D14" s="746"/>
      <c r="E14" s="746"/>
      <c r="F14" s="746"/>
      <c r="G14" s="746"/>
      <c r="H14" s="5"/>
      <c r="I14" s="6"/>
    </row>
    <row r="15" spans="1:9" s="7" customFormat="1" ht="15.6" x14ac:dyDescent="0.3">
      <c r="A15" s="750" t="s">
        <v>46</v>
      </c>
      <c r="B15" s="750"/>
      <c r="C15" s="750"/>
      <c r="D15" s="750"/>
      <c r="E15" s="750"/>
      <c r="F15" s="750"/>
      <c r="G15" s="750"/>
      <c r="H15" s="8"/>
      <c r="I15" s="6"/>
    </row>
    <row r="16" spans="1:9" s="7" customFormat="1" ht="19.95" customHeight="1" x14ac:dyDescent="0.3">
      <c r="A16" s="747" t="s">
        <v>1</v>
      </c>
      <c r="B16" s="747"/>
      <c r="C16" s="747"/>
      <c r="D16" s="747"/>
      <c r="E16" s="747"/>
      <c r="F16" s="747"/>
      <c r="G16" s="747"/>
      <c r="H16" s="9"/>
      <c r="I16" s="6"/>
    </row>
    <row r="17" spans="1:256" s="7" customFormat="1" ht="19.2" customHeight="1" x14ac:dyDescent="0.3">
      <c r="A17" s="746" t="s">
        <v>228</v>
      </c>
      <c r="B17" s="746"/>
      <c r="C17" s="746"/>
      <c r="D17" s="746"/>
      <c r="E17" s="746"/>
      <c r="F17" s="746"/>
      <c r="G17" s="746"/>
      <c r="H17" s="5"/>
      <c r="I17" s="6"/>
    </row>
    <row r="18" spans="1:256" ht="18" customHeight="1" x14ac:dyDescent="0.3">
      <c r="A18" s="10"/>
      <c r="B18" s="10"/>
      <c r="C18" s="11"/>
      <c r="D18" s="11"/>
      <c r="E18" s="11"/>
      <c r="F18" s="11"/>
      <c r="G18" s="11"/>
      <c r="H18" s="11" t="s">
        <v>48</v>
      </c>
      <c r="J18" s="12"/>
      <c r="K18" s="12"/>
      <c r="L18" s="12"/>
      <c r="M18" s="12"/>
    </row>
    <row r="19" spans="1:256" ht="52.65" customHeight="1" x14ac:dyDescent="0.3">
      <c r="A19" s="748" t="s">
        <v>204</v>
      </c>
      <c r="B19" s="748"/>
      <c r="C19" s="748"/>
      <c r="D19" s="748"/>
      <c r="E19" s="748"/>
      <c r="F19" s="748"/>
      <c r="G19" s="748"/>
      <c r="H19" s="10"/>
      <c r="J19" s="12"/>
      <c r="K19" s="12"/>
      <c r="L19" s="12"/>
      <c r="M19" s="12"/>
    </row>
    <row r="20" spans="1:256" s="348" customFormat="1" ht="51.75" customHeight="1" x14ac:dyDescent="0.3">
      <c r="A20" s="348" t="s">
        <v>238</v>
      </c>
      <c r="B20" s="333"/>
      <c r="C20" s="333"/>
      <c r="D20" s="333"/>
      <c r="E20" s="333"/>
      <c r="F20" s="333"/>
      <c r="G20" s="349"/>
      <c r="H20" s="349"/>
      <c r="I20" s="350"/>
      <c r="J20" s="349"/>
      <c r="K20" s="349"/>
      <c r="L20" s="349"/>
      <c r="M20" s="349"/>
    </row>
    <row r="21" spans="1:256" s="7" customFormat="1" ht="308.39999999999998" customHeight="1" x14ac:dyDescent="0.3">
      <c r="A21" s="756" t="s">
        <v>346</v>
      </c>
      <c r="B21" s="756"/>
      <c r="C21" s="756"/>
      <c r="D21" s="756"/>
      <c r="E21" s="756"/>
      <c r="F21" s="756"/>
      <c r="G21" s="756"/>
      <c r="H21" s="13"/>
      <c r="I21" s="393"/>
      <c r="J21" s="394"/>
      <c r="K21" s="394"/>
      <c r="L21" s="394"/>
    </row>
    <row r="22" spans="1:256" s="14" customFormat="1" ht="24.6" customHeight="1" x14ac:dyDescent="0.3">
      <c r="A22" s="4" t="s">
        <v>2</v>
      </c>
    </row>
    <row r="23" spans="1:256" s="14" customFormat="1" ht="20.399999999999999" customHeight="1" x14ac:dyDescent="0.3">
      <c r="A23" s="757" t="s">
        <v>47</v>
      </c>
      <c r="B23" s="757"/>
      <c r="C23" s="757"/>
      <c r="D23" s="757"/>
      <c r="E23" s="757"/>
      <c r="F23" s="757"/>
      <c r="G23" s="757"/>
    </row>
    <row r="24" spans="1:256" s="66" customFormat="1" ht="25.95" customHeight="1" x14ac:dyDescent="0.4">
      <c r="A24" s="637" t="s">
        <v>53</v>
      </c>
      <c r="B24" s="637"/>
      <c r="C24" s="637"/>
      <c r="D24" s="637"/>
      <c r="E24" s="637"/>
      <c r="F24" s="637"/>
      <c r="G24" s="637"/>
      <c r="H24" s="637"/>
      <c r="I24" s="637"/>
      <c r="J24" s="637"/>
      <c r="K24" s="637"/>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row>
    <row r="25" spans="1:256" s="66" customFormat="1" ht="19.95" customHeight="1" x14ac:dyDescent="0.4">
      <c r="A25" s="71" t="s">
        <v>54</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s="14" customFormat="1" ht="15.6" x14ac:dyDescent="0.3">
      <c r="A26" s="4" t="s">
        <v>44</v>
      </c>
    </row>
    <row r="27" spans="1:256" ht="73.95" customHeight="1" x14ac:dyDescent="0.3">
      <c r="A27" s="756" t="s">
        <v>207</v>
      </c>
      <c r="B27" s="756"/>
      <c r="C27" s="756"/>
      <c r="D27" s="756"/>
      <c r="E27" s="756"/>
      <c r="F27" s="756"/>
      <c r="G27" s="756"/>
      <c r="H27" s="10"/>
      <c r="I27" s="15"/>
      <c r="J27" s="16"/>
      <c r="K27" s="16"/>
      <c r="L27" s="16"/>
    </row>
    <row r="28" spans="1:256" s="14" customFormat="1" ht="83.4" customHeight="1" x14ac:dyDescent="0.3">
      <c r="A28" s="751" t="s">
        <v>242</v>
      </c>
      <c r="B28" s="751"/>
      <c r="C28" s="751"/>
      <c r="D28" s="751"/>
      <c r="E28" s="751"/>
      <c r="F28" s="751"/>
      <c r="G28" s="751"/>
    </row>
    <row r="29" spans="1:256" ht="108.6" customHeight="1" x14ac:dyDescent="0.3">
      <c r="A29" s="752" t="s">
        <v>208</v>
      </c>
      <c r="B29" s="752"/>
      <c r="C29" s="752"/>
      <c r="D29" s="752"/>
      <c r="E29" s="752"/>
      <c r="F29" s="752"/>
      <c r="G29" s="752"/>
      <c r="H29" s="10"/>
    </row>
    <row r="30" spans="1:256" ht="26.4" customHeight="1" x14ac:dyDescent="0.3">
      <c r="A30" s="758" t="s">
        <v>3</v>
      </c>
      <c r="B30" s="758"/>
      <c r="C30" s="758"/>
      <c r="D30" s="758"/>
      <c r="E30" s="758"/>
      <c r="F30" s="758"/>
      <c r="G30" s="758"/>
      <c r="H30" s="3"/>
      <c r="I30" s="2"/>
    </row>
    <row r="31" spans="1:256" ht="31.2" customHeight="1" x14ac:dyDescent="0.3">
      <c r="A31" s="759" t="s">
        <v>4</v>
      </c>
      <c r="B31" s="759" t="s">
        <v>5</v>
      </c>
      <c r="C31" s="618" t="s">
        <v>230</v>
      </c>
      <c r="D31" s="618" t="s">
        <v>229</v>
      </c>
      <c r="E31" s="618" t="s">
        <v>37</v>
      </c>
      <c r="F31" s="618"/>
      <c r="G31" s="618"/>
      <c r="H31" s="3"/>
      <c r="I31" s="2"/>
    </row>
    <row r="32" spans="1:256" ht="22.95" customHeight="1" x14ac:dyDescent="0.3">
      <c r="A32" s="760"/>
      <c r="B32" s="761"/>
      <c r="C32" s="618"/>
      <c r="D32" s="618"/>
      <c r="E32" s="397" t="s">
        <v>24</v>
      </c>
      <c r="F32" s="397" t="s">
        <v>120</v>
      </c>
      <c r="G32" s="397" t="s">
        <v>231</v>
      </c>
      <c r="H32" s="3"/>
      <c r="I32" s="2"/>
    </row>
    <row r="33" spans="1:13" ht="21.75" customHeight="1" x14ac:dyDescent="0.3">
      <c r="A33" s="18" t="s">
        <v>15</v>
      </c>
      <c r="B33" s="587" t="s">
        <v>14</v>
      </c>
      <c r="C33" s="43"/>
      <c r="D33" s="41">
        <f>704728-3324+69904-4000+18800-6000</f>
        <v>780108</v>
      </c>
      <c r="E33" s="417">
        <f>934086+20406+43910+8267-8000</f>
        <v>998669</v>
      </c>
      <c r="F33" s="423">
        <v>974559</v>
      </c>
      <c r="G33" s="423">
        <v>996645</v>
      </c>
      <c r="H33" s="3"/>
      <c r="I33" s="2"/>
    </row>
    <row r="34" spans="1:13" ht="69.599999999999994" customHeight="1" x14ac:dyDescent="0.3">
      <c r="A34" s="408" t="s">
        <v>316</v>
      </c>
      <c r="B34" s="587"/>
      <c r="C34" s="43"/>
      <c r="D34" s="41"/>
      <c r="E34" s="417">
        <f>6622+7111-1432</f>
        <v>12301</v>
      </c>
      <c r="F34" s="423"/>
      <c r="G34" s="423"/>
      <c r="H34" s="3"/>
      <c r="I34" s="2"/>
    </row>
    <row r="35" spans="1:13" ht="31.8" customHeight="1" x14ac:dyDescent="0.3">
      <c r="A35" s="19" t="s">
        <v>16</v>
      </c>
      <c r="B35" s="20" t="s">
        <v>14</v>
      </c>
      <c r="C35" s="21">
        <f>C33+C34</f>
        <v>0</v>
      </c>
      <c r="D35" s="21">
        <f t="shared" ref="D35:G35" si="0">D33+D34</f>
        <v>780108</v>
      </c>
      <c r="E35" s="21">
        <f t="shared" si="0"/>
        <v>1010970</v>
      </c>
      <c r="F35" s="21">
        <f t="shared" si="0"/>
        <v>974559</v>
      </c>
      <c r="G35" s="21">
        <f t="shared" si="0"/>
        <v>996645</v>
      </c>
      <c r="H35" s="22"/>
      <c r="I35" s="12"/>
      <c r="J35" s="12"/>
      <c r="K35" s="12"/>
      <c r="L35" s="12"/>
    </row>
    <row r="36" spans="1:13" s="7" customFormat="1" ht="19.5" hidden="1" customHeight="1" x14ac:dyDescent="0.3">
      <c r="A36" s="748" t="s">
        <v>17</v>
      </c>
      <c r="B36" s="748"/>
      <c r="C36" s="748"/>
      <c r="D36" s="748"/>
      <c r="E36" s="748"/>
      <c r="F36" s="748"/>
      <c r="G36" s="748"/>
      <c r="H36" s="748"/>
      <c r="I36" s="6"/>
      <c r="J36" s="11"/>
      <c r="K36" s="11"/>
      <c r="L36" s="11"/>
      <c r="M36" s="11"/>
    </row>
    <row r="37" spans="1:13" s="14" customFormat="1" ht="17.25" hidden="1" customHeight="1" x14ac:dyDescent="0.3">
      <c r="A37" s="4" t="s">
        <v>18</v>
      </c>
    </row>
    <row r="38" spans="1:13" s="14" customFormat="1" ht="15.75" hidden="1" customHeight="1" x14ac:dyDescent="0.3">
      <c r="A38" s="749" t="s">
        <v>42</v>
      </c>
      <c r="B38" s="749"/>
      <c r="C38" s="749"/>
      <c r="D38" s="749"/>
      <c r="E38" s="749"/>
      <c r="F38" s="749"/>
      <c r="G38" s="749"/>
    </row>
    <row r="39" spans="1:13" s="14" customFormat="1" ht="17.25" hidden="1" customHeight="1" x14ac:dyDescent="0.3">
      <c r="A39" s="4" t="s">
        <v>44</v>
      </c>
      <c r="B39" s="23"/>
      <c r="C39" s="23"/>
      <c r="D39" s="23"/>
      <c r="E39" s="23"/>
      <c r="F39" s="23"/>
      <c r="G39" s="23"/>
    </row>
    <row r="40" spans="1:13" ht="113.25" hidden="1" customHeight="1" x14ac:dyDescent="0.3">
      <c r="A40" s="753" t="s">
        <v>45</v>
      </c>
      <c r="B40" s="753"/>
      <c r="C40" s="753"/>
      <c r="D40" s="753"/>
      <c r="E40" s="753"/>
      <c r="F40" s="753"/>
      <c r="G40" s="753"/>
      <c r="H40" s="10"/>
    </row>
    <row r="41" spans="1:13" ht="16.649999999999999" hidden="1" customHeight="1" x14ac:dyDescent="0.3">
      <c r="A41" s="754" t="s">
        <v>19</v>
      </c>
      <c r="B41" s="755" t="s">
        <v>5</v>
      </c>
      <c r="C41" s="24" t="s">
        <v>6</v>
      </c>
      <c r="D41" s="24" t="s">
        <v>7</v>
      </c>
      <c r="E41" s="755" t="s">
        <v>8</v>
      </c>
      <c r="F41" s="755"/>
      <c r="G41" s="755"/>
      <c r="H41" s="25"/>
      <c r="I41" s="2"/>
    </row>
    <row r="42" spans="1:13" ht="17.399999999999999" hidden="1" customHeight="1" x14ac:dyDescent="0.3">
      <c r="A42" s="754"/>
      <c r="B42" s="755"/>
      <c r="C42" s="17" t="s">
        <v>9</v>
      </c>
      <c r="D42" s="17" t="s">
        <v>10</v>
      </c>
      <c r="E42" s="17" t="s">
        <v>11</v>
      </c>
      <c r="F42" s="17" t="s">
        <v>12</v>
      </c>
      <c r="G42" s="17" t="s">
        <v>24</v>
      </c>
      <c r="H42" s="25"/>
      <c r="I42" s="2"/>
    </row>
    <row r="43" spans="1:13" ht="31.5" hidden="1" customHeight="1" x14ac:dyDescent="0.3">
      <c r="A43" s="26" t="s">
        <v>40</v>
      </c>
      <c r="B43" s="27" t="s">
        <v>30</v>
      </c>
      <c r="C43" s="45">
        <v>15</v>
      </c>
      <c r="D43" s="45"/>
      <c r="E43" s="41">
        <v>15</v>
      </c>
      <c r="F43" s="45"/>
      <c r="G43" s="45"/>
      <c r="H43" s="25"/>
      <c r="I43" s="2"/>
    </row>
    <row r="44" spans="1:13" ht="31.5" hidden="1" customHeight="1" x14ac:dyDescent="0.3">
      <c r="A44" s="26" t="s">
        <v>25</v>
      </c>
      <c r="B44" s="40" t="s">
        <v>30</v>
      </c>
      <c r="C44" s="28"/>
      <c r="D44" s="28"/>
      <c r="E44" s="46">
        <v>4185</v>
      </c>
      <c r="F44" s="28"/>
      <c r="G44" s="28"/>
      <c r="H44" s="25"/>
      <c r="I44" s="2"/>
    </row>
    <row r="45" spans="1:13" ht="37.200000000000003" hidden="1" customHeight="1" x14ac:dyDescent="0.3">
      <c r="A45" s="26" t="s">
        <v>26</v>
      </c>
      <c r="B45" s="40" t="s">
        <v>30</v>
      </c>
      <c r="C45" s="45">
        <v>350</v>
      </c>
      <c r="D45" s="45"/>
      <c r="E45" s="45">
        <v>410</v>
      </c>
      <c r="F45" s="45"/>
      <c r="G45" s="45"/>
      <c r="H45" s="25"/>
      <c r="I45" s="2"/>
    </row>
    <row r="46" spans="1:13" ht="31.5" hidden="1" customHeight="1" x14ac:dyDescent="0.3">
      <c r="A46" s="26" t="s">
        <v>27</v>
      </c>
      <c r="B46" s="40" t="s">
        <v>30</v>
      </c>
      <c r="C46" s="28"/>
      <c r="D46" s="28"/>
      <c r="E46" s="46">
        <v>2000</v>
      </c>
      <c r="F46" s="46"/>
      <c r="G46" s="46"/>
      <c r="H46" s="25"/>
      <c r="I46" s="2"/>
    </row>
    <row r="47" spans="1:13" ht="31.5" hidden="1" customHeight="1" x14ac:dyDescent="0.3">
      <c r="A47" s="26" t="s">
        <v>28</v>
      </c>
      <c r="B47" s="40" t="s">
        <v>30</v>
      </c>
      <c r="C47" s="28"/>
      <c r="D47" s="28"/>
      <c r="E47" s="46">
        <v>250</v>
      </c>
      <c r="F47" s="46"/>
      <c r="G47" s="46"/>
      <c r="H47" s="25"/>
      <c r="I47" s="2"/>
    </row>
    <row r="48" spans="1:13" ht="31.5" hidden="1" customHeight="1" x14ac:dyDescent="0.3">
      <c r="A48" s="26" t="s">
        <v>29</v>
      </c>
      <c r="B48" s="40" t="s">
        <v>30</v>
      </c>
      <c r="C48" s="28"/>
      <c r="D48" s="28"/>
      <c r="E48" s="28"/>
      <c r="F48" s="28"/>
      <c r="G48" s="28"/>
      <c r="H48" s="25"/>
      <c r="I48" s="2"/>
    </row>
    <row r="49" spans="1:13" ht="12" hidden="1" customHeight="1" x14ac:dyDescent="0.3">
      <c r="A49" s="29"/>
      <c r="B49" s="30"/>
      <c r="C49" s="31"/>
      <c r="D49" s="31"/>
      <c r="E49" s="31"/>
      <c r="F49" s="31"/>
      <c r="G49" s="31"/>
      <c r="H49" s="25"/>
      <c r="I49" s="2"/>
    </row>
    <row r="50" spans="1:13" ht="20.399999999999999" hidden="1" customHeight="1" x14ac:dyDescent="0.3">
      <c r="A50" s="755" t="s">
        <v>20</v>
      </c>
      <c r="B50" s="755" t="s">
        <v>5</v>
      </c>
      <c r="C50" s="24" t="s">
        <v>6</v>
      </c>
      <c r="D50" s="24" t="s">
        <v>7</v>
      </c>
      <c r="E50" s="755" t="s">
        <v>8</v>
      </c>
      <c r="F50" s="755"/>
      <c r="G50" s="755"/>
      <c r="H50" s="25"/>
      <c r="I50" s="12"/>
      <c r="J50" s="12"/>
      <c r="K50" s="12"/>
      <c r="L50" s="12"/>
    </row>
    <row r="51" spans="1:13" ht="15.75" hidden="1" customHeight="1" x14ac:dyDescent="0.3">
      <c r="A51" s="755"/>
      <c r="B51" s="755"/>
      <c r="C51" s="17" t="s">
        <v>9</v>
      </c>
      <c r="D51" s="17" t="s">
        <v>10</v>
      </c>
      <c r="E51" s="17" t="s">
        <v>11</v>
      </c>
      <c r="F51" s="17" t="s">
        <v>12</v>
      </c>
      <c r="G51" s="17" t="s">
        <v>24</v>
      </c>
      <c r="H51" s="3"/>
      <c r="I51" s="12"/>
      <c r="J51" s="12"/>
      <c r="K51" s="12"/>
      <c r="L51" s="12"/>
    </row>
    <row r="52" spans="1:13" ht="31.2" hidden="1" customHeight="1" x14ac:dyDescent="0.3">
      <c r="A52" s="32" t="s">
        <v>13</v>
      </c>
      <c r="B52" s="17" t="s">
        <v>14</v>
      </c>
      <c r="C52" s="41">
        <v>1684</v>
      </c>
      <c r="D52" s="41">
        <v>8250</v>
      </c>
      <c r="E52" s="41">
        <v>45954</v>
      </c>
      <c r="F52" s="41"/>
      <c r="G52" s="42"/>
      <c r="H52" s="3"/>
      <c r="I52" s="12"/>
      <c r="J52" s="12"/>
      <c r="K52" s="12"/>
      <c r="L52" s="12"/>
    </row>
    <row r="53" spans="1:13" ht="32.25" hidden="1" customHeight="1" x14ac:dyDescent="0.3">
      <c r="A53" s="19" t="s">
        <v>21</v>
      </c>
      <c r="B53" s="20" t="s">
        <v>14</v>
      </c>
      <c r="C53" s="21">
        <f>SUM(C52)</f>
        <v>1684</v>
      </c>
      <c r="D53" s="21">
        <f>SUM(D52)</f>
        <v>8250</v>
      </c>
      <c r="E53" s="21">
        <f>SUM(E52)</f>
        <v>45954</v>
      </c>
      <c r="F53" s="21">
        <f>SUM(F52)</f>
        <v>0</v>
      </c>
      <c r="G53" s="21">
        <f>SUM(G52)</f>
        <v>0</v>
      </c>
      <c r="H53" s="3"/>
      <c r="I53" s="12"/>
      <c r="J53" s="33"/>
      <c r="K53" s="33"/>
      <c r="L53" s="33"/>
    </row>
    <row r="54" spans="1:13" s="7" customFormat="1" ht="31.2" customHeight="1" x14ac:dyDescent="0.3">
      <c r="A54" s="762" t="s">
        <v>22</v>
      </c>
      <c r="B54" s="762"/>
      <c r="C54" s="762"/>
      <c r="D54" s="762"/>
      <c r="E54" s="762"/>
      <c r="F54" s="762"/>
      <c r="G54" s="762"/>
      <c r="H54" s="10"/>
      <c r="I54" s="6"/>
      <c r="J54" s="11"/>
      <c r="K54" s="11"/>
      <c r="L54" s="11"/>
      <c r="M54" s="11"/>
    </row>
    <row r="55" spans="1:13" s="7" customFormat="1" ht="16.649999999999999" customHeight="1" x14ac:dyDescent="0.3">
      <c r="A55" s="13" t="s">
        <v>23</v>
      </c>
      <c r="B55" s="13"/>
      <c r="C55" s="13"/>
      <c r="D55" s="13"/>
      <c r="E55" s="13"/>
      <c r="F55" s="13"/>
      <c r="G55" s="13"/>
      <c r="H55" s="13"/>
      <c r="I55" s="6"/>
    </row>
    <row r="56" spans="1:13" s="7" customFormat="1" ht="20.399999999999999" customHeight="1" x14ac:dyDescent="0.3">
      <c r="A56" s="637" t="s">
        <v>53</v>
      </c>
      <c r="B56" s="637"/>
      <c r="C56" s="637"/>
      <c r="D56" s="637"/>
      <c r="E56" s="637"/>
      <c r="F56" s="637"/>
      <c r="G56" s="637"/>
      <c r="H56" s="637"/>
      <c r="I56" s="637"/>
      <c r="J56" s="637"/>
      <c r="K56" s="637"/>
    </row>
    <row r="57" spans="1:13" s="14" customFormat="1" ht="27" customHeight="1" x14ac:dyDescent="0.3">
      <c r="A57" s="4" t="s">
        <v>44</v>
      </c>
      <c r="B57" s="23"/>
      <c r="C57" s="23"/>
      <c r="D57" s="23"/>
      <c r="E57" s="23"/>
      <c r="F57" s="23"/>
      <c r="G57" s="23"/>
    </row>
    <row r="58" spans="1:13" ht="123" customHeight="1" x14ac:dyDescent="0.3">
      <c r="A58" s="752" t="s">
        <v>208</v>
      </c>
      <c r="B58" s="752"/>
      <c r="C58" s="752"/>
      <c r="D58" s="752"/>
      <c r="E58" s="752"/>
      <c r="F58" s="752"/>
      <c r="G58" s="752"/>
      <c r="H58" s="10"/>
    </row>
    <row r="59" spans="1:13" ht="26.4" customHeight="1" x14ac:dyDescent="0.3">
      <c r="A59" s="763" t="s">
        <v>19</v>
      </c>
      <c r="B59" s="755" t="s">
        <v>5</v>
      </c>
      <c r="C59" s="618" t="s">
        <v>230</v>
      </c>
      <c r="D59" s="618" t="s">
        <v>229</v>
      </c>
      <c r="E59" s="618" t="s">
        <v>37</v>
      </c>
      <c r="F59" s="618"/>
      <c r="G59" s="618"/>
      <c r="H59" s="25"/>
      <c r="I59" s="2"/>
    </row>
    <row r="60" spans="1:13" ht="27" customHeight="1" x14ac:dyDescent="0.3">
      <c r="A60" s="764"/>
      <c r="B60" s="755"/>
      <c r="C60" s="618"/>
      <c r="D60" s="618"/>
      <c r="E60" s="397" t="s">
        <v>24</v>
      </c>
      <c r="F60" s="397" t="s">
        <v>120</v>
      </c>
      <c r="G60" s="397" t="s">
        <v>231</v>
      </c>
      <c r="H60" s="25"/>
      <c r="I60" s="2"/>
    </row>
    <row r="61" spans="1:13" ht="31.5" customHeight="1" x14ac:dyDescent="0.3">
      <c r="A61" s="321" t="s">
        <v>40</v>
      </c>
      <c r="B61" s="319" t="s">
        <v>30</v>
      </c>
      <c r="C61" s="45"/>
      <c r="D61" s="41">
        <f t="shared" ref="D61" si="1">30+8</f>
        <v>38</v>
      </c>
      <c r="E61" s="41">
        <f>40+8+3</f>
        <v>51</v>
      </c>
      <c r="F61" s="41">
        <f t="shared" ref="F61:G61" si="2">40+8</f>
        <v>48</v>
      </c>
      <c r="G61" s="41">
        <f t="shared" si="2"/>
        <v>48</v>
      </c>
      <c r="H61" s="25" t="s">
        <v>48</v>
      </c>
      <c r="I61" s="2"/>
    </row>
    <row r="62" spans="1:13" ht="37.200000000000003" customHeight="1" x14ac:dyDescent="0.3">
      <c r="A62" s="321" t="s">
        <v>26</v>
      </c>
      <c r="B62" s="319" t="s">
        <v>30</v>
      </c>
      <c r="C62" s="45"/>
      <c r="D62" s="45">
        <f>200+360</f>
        <v>560</v>
      </c>
      <c r="E62" s="45">
        <f>480+200+69</f>
        <v>749</v>
      </c>
      <c r="F62" s="45">
        <f t="shared" ref="F62:G62" si="3">480+200</f>
        <v>680</v>
      </c>
      <c r="G62" s="45">
        <f t="shared" si="3"/>
        <v>680</v>
      </c>
      <c r="H62" s="25"/>
      <c r="I62" s="2"/>
    </row>
    <row r="63" spans="1:13" ht="59.4" customHeight="1" x14ac:dyDescent="0.3">
      <c r="A63" s="424" t="s">
        <v>206</v>
      </c>
      <c r="B63" s="322" t="s">
        <v>124</v>
      </c>
      <c r="C63" s="425"/>
      <c r="D63" s="320">
        <v>192</v>
      </c>
      <c r="E63" s="320">
        <f>192+67.5</f>
        <v>259.5</v>
      </c>
      <c r="F63" s="320">
        <f t="shared" ref="F63:G63" si="4">192+67.5</f>
        <v>259.5</v>
      </c>
      <c r="G63" s="320">
        <f t="shared" si="4"/>
        <v>259.5</v>
      </c>
      <c r="H63" s="25" t="s">
        <v>48</v>
      </c>
      <c r="I63" s="2"/>
    </row>
    <row r="64" spans="1:13" ht="79.2" customHeight="1" x14ac:dyDescent="0.3">
      <c r="A64" s="323" t="s">
        <v>119</v>
      </c>
      <c r="B64" s="324" t="s">
        <v>39</v>
      </c>
      <c r="C64" s="46"/>
      <c r="D64" s="45">
        <f>28+2+1+2</f>
        <v>33</v>
      </c>
      <c r="E64" s="45">
        <f>33+2+1+4+1</f>
        <v>41</v>
      </c>
      <c r="F64" s="45">
        <v>35</v>
      </c>
      <c r="G64" s="45">
        <v>35</v>
      </c>
      <c r="H64" s="25" t="s">
        <v>48</v>
      </c>
      <c r="I64" s="2"/>
    </row>
    <row r="65" spans="1:12" s="7" customFormat="1" ht="62.4" customHeight="1" x14ac:dyDescent="0.3">
      <c r="A65" s="321" t="s">
        <v>321</v>
      </c>
      <c r="B65" s="324" t="s">
        <v>39</v>
      </c>
      <c r="C65" s="46"/>
      <c r="D65" s="46"/>
      <c r="E65" s="46">
        <f>6+2195</f>
        <v>2201</v>
      </c>
      <c r="F65" s="46"/>
      <c r="G65" s="46"/>
      <c r="H65" s="452" t="s">
        <v>48</v>
      </c>
    </row>
    <row r="66" spans="1:12" s="7" customFormat="1" ht="40.200000000000003" customHeight="1" x14ac:dyDescent="0.3">
      <c r="A66" s="321" t="s">
        <v>320</v>
      </c>
      <c r="B66" s="324" t="s">
        <v>39</v>
      </c>
      <c r="C66" s="46"/>
      <c r="D66" s="46"/>
      <c r="E66" s="46">
        <v>9</v>
      </c>
      <c r="F66" s="46"/>
      <c r="G66" s="46"/>
      <c r="H66" s="452" t="s">
        <v>48</v>
      </c>
    </row>
    <row r="67" spans="1:12" ht="30.75" customHeight="1" x14ac:dyDescent="0.3">
      <c r="A67" s="755" t="s">
        <v>20</v>
      </c>
      <c r="B67" s="755" t="s">
        <v>5</v>
      </c>
      <c r="C67" s="618" t="s">
        <v>230</v>
      </c>
      <c r="D67" s="618" t="s">
        <v>229</v>
      </c>
      <c r="E67" s="618" t="s">
        <v>37</v>
      </c>
      <c r="F67" s="618"/>
      <c r="G67" s="618"/>
      <c r="H67" s="25" t="s">
        <v>48</v>
      </c>
      <c r="I67" s="12"/>
      <c r="J67" s="12"/>
      <c r="K67" s="12"/>
      <c r="L67" s="12"/>
    </row>
    <row r="68" spans="1:12" ht="29.4" customHeight="1" x14ac:dyDescent="0.3">
      <c r="A68" s="755"/>
      <c r="B68" s="755"/>
      <c r="C68" s="618"/>
      <c r="D68" s="618"/>
      <c r="E68" s="397" t="s">
        <v>24</v>
      </c>
      <c r="F68" s="397" t="s">
        <v>120</v>
      </c>
      <c r="G68" s="397" t="s">
        <v>231</v>
      </c>
      <c r="H68" s="3"/>
      <c r="I68" s="12"/>
      <c r="J68" s="12"/>
      <c r="K68" s="12"/>
      <c r="L68" s="12"/>
    </row>
    <row r="69" spans="1:12" s="7" customFormat="1" ht="23.25" customHeight="1" x14ac:dyDescent="0.3">
      <c r="A69" s="325" t="s">
        <v>15</v>
      </c>
      <c r="B69" s="319" t="s">
        <v>14</v>
      </c>
      <c r="C69" s="43">
        <f>C33</f>
        <v>0</v>
      </c>
      <c r="D69" s="43">
        <f>D33</f>
        <v>780108</v>
      </c>
      <c r="E69" s="43">
        <f>E33</f>
        <v>998669</v>
      </c>
      <c r="F69" s="43">
        <f>F33</f>
        <v>974559</v>
      </c>
      <c r="G69" s="43">
        <f>G33</f>
        <v>996645</v>
      </c>
      <c r="H69" s="6"/>
      <c r="I69" s="11"/>
      <c r="J69" s="11"/>
      <c r="K69" s="11"/>
      <c r="L69" s="11"/>
    </row>
    <row r="70" spans="1:12" ht="36.6" customHeight="1" x14ac:dyDescent="0.3">
      <c r="A70" s="19" t="s">
        <v>21</v>
      </c>
      <c r="B70" s="449" t="s">
        <v>14</v>
      </c>
      <c r="C70" s="21">
        <f>C69</f>
        <v>0</v>
      </c>
      <c r="D70" s="21">
        <f t="shared" ref="D70:G70" si="5">D69</f>
        <v>780108</v>
      </c>
      <c r="E70" s="21">
        <f t="shared" si="5"/>
        <v>998669</v>
      </c>
      <c r="F70" s="21">
        <f t="shared" si="5"/>
        <v>974559</v>
      </c>
      <c r="G70" s="21">
        <f t="shared" si="5"/>
        <v>996645</v>
      </c>
      <c r="H70" s="3" t="s">
        <v>48</v>
      </c>
      <c r="I70" s="12" t="s">
        <v>48</v>
      </c>
      <c r="J70" s="33"/>
      <c r="K70" s="33"/>
      <c r="L70" s="33"/>
    </row>
    <row r="72" spans="1:12" x14ac:dyDescent="0.3">
      <c r="E72" s="34"/>
    </row>
  </sheetData>
  <mergeCells count="44">
    <mergeCell ref="D11:G11"/>
    <mergeCell ref="D8:G8"/>
    <mergeCell ref="D9:G9"/>
    <mergeCell ref="D10:G10"/>
    <mergeCell ref="D1:F6"/>
    <mergeCell ref="A67:A68"/>
    <mergeCell ref="B67:B68"/>
    <mergeCell ref="E67:G67"/>
    <mergeCell ref="A50:A51"/>
    <mergeCell ref="B50:B51"/>
    <mergeCell ref="E50:G50"/>
    <mergeCell ref="A54:G54"/>
    <mergeCell ref="A58:G58"/>
    <mergeCell ref="A59:A60"/>
    <mergeCell ref="B59:B60"/>
    <mergeCell ref="E59:G59"/>
    <mergeCell ref="A56:K56"/>
    <mergeCell ref="C59:C60"/>
    <mergeCell ref="D59:D60"/>
    <mergeCell ref="C67:C68"/>
    <mergeCell ref="D67:D68"/>
    <mergeCell ref="A40:G40"/>
    <mergeCell ref="A41:A42"/>
    <mergeCell ref="B41:B42"/>
    <mergeCell ref="E41:G41"/>
    <mergeCell ref="A21:G21"/>
    <mergeCell ref="A23:G23"/>
    <mergeCell ref="C31:C32"/>
    <mergeCell ref="D31:D32"/>
    <mergeCell ref="A30:G30"/>
    <mergeCell ref="A31:A32"/>
    <mergeCell ref="B31:B32"/>
    <mergeCell ref="E31:G31"/>
    <mergeCell ref="A27:G27"/>
    <mergeCell ref="A14:G14"/>
    <mergeCell ref="A16:G16"/>
    <mergeCell ref="A17:G17"/>
    <mergeCell ref="A36:H36"/>
    <mergeCell ref="A38:G38"/>
    <mergeCell ref="A15:G15"/>
    <mergeCell ref="A28:G28"/>
    <mergeCell ref="A29:G29"/>
    <mergeCell ref="A19:G19"/>
    <mergeCell ref="A24:K24"/>
  </mergeCells>
  <printOptions horizontalCentered="1"/>
  <pageMargins left="0.39370078740157483" right="0.39370078740157483" top="0.39370078740157483" bottom="0.39370078740157483" header="0.19685039370078741" footer="0.19685039370078741"/>
  <pageSetup paperSize="9" scale="75" fitToHeight="0" orientation="landscape" r:id="rId1"/>
  <headerFooter alignWithMargins="0"/>
  <rowBreaks count="2" manualBreakCount="2">
    <brk id="21" max="6" man="1"/>
    <brk id="40"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74"/>
  <sheetViews>
    <sheetView view="pageBreakPreview" topLeftCell="A66" zoomScale="70" zoomScaleNormal="60" zoomScaleSheetLayoutView="70" workbookViewId="0">
      <selection activeCell="F63" sqref="F63"/>
    </sheetView>
  </sheetViews>
  <sheetFormatPr defaultRowHeight="13.8" x14ac:dyDescent="0.3"/>
  <cols>
    <col min="1" max="1" width="44.33203125" style="585" customWidth="1"/>
    <col min="2" max="2" width="19.33203125" style="585" customWidth="1"/>
    <col min="3" max="3" width="15" style="531" customWidth="1"/>
    <col min="4" max="4" width="16.33203125" style="531" customWidth="1"/>
    <col min="5" max="5" width="15.33203125" style="531" customWidth="1"/>
    <col min="6" max="6" width="14.109375" style="531" customWidth="1"/>
    <col min="7" max="7" width="15.88671875" style="531" customWidth="1"/>
    <col min="8" max="8" width="32.88671875" style="531" customWidth="1"/>
    <col min="9" max="9" width="11" style="532" customWidth="1"/>
    <col min="10" max="10" width="11.109375" style="531" customWidth="1"/>
    <col min="11" max="12" width="13.33203125" style="531" customWidth="1"/>
    <col min="13" max="13" width="13.88671875" style="531" customWidth="1"/>
    <col min="14" max="17" width="9.109375" style="531" customWidth="1"/>
    <col min="18" max="256" width="8.88671875" style="531"/>
    <col min="257" max="257" width="46.109375" style="531" customWidth="1"/>
    <col min="258" max="258" width="30.6640625" style="531" customWidth="1"/>
    <col min="259" max="259" width="20.88671875" style="531" customWidth="1"/>
    <col min="260" max="261" width="20.33203125" style="531" customWidth="1"/>
    <col min="262" max="262" width="14.6640625" style="531" customWidth="1"/>
    <col min="263" max="263" width="14" style="531" customWidth="1"/>
    <col min="264" max="264" width="32.88671875" style="531" customWidth="1"/>
    <col min="265" max="265" width="11" style="531" customWidth="1"/>
    <col min="266" max="266" width="11.109375" style="531" customWidth="1"/>
    <col min="267" max="268" width="13.33203125" style="531" customWidth="1"/>
    <col min="269" max="269" width="13.88671875" style="531" customWidth="1"/>
    <col min="270" max="273" width="9.109375" style="531" customWidth="1"/>
    <col min="274" max="512" width="8.88671875" style="531"/>
    <col min="513" max="513" width="46.109375" style="531" customWidth="1"/>
    <col min="514" max="514" width="30.6640625" style="531" customWidth="1"/>
    <col min="515" max="515" width="20.88671875" style="531" customWidth="1"/>
    <col min="516" max="517" width="20.33203125" style="531" customWidth="1"/>
    <col min="518" max="518" width="14.6640625" style="531" customWidth="1"/>
    <col min="519" max="519" width="14" style="531" customWidth="1"/>
    <col min="520" max="520" width="32.88671875" style="531" customWidth="1"/>
    <col min="521" max="521" width="11" style="531" customWidth="1"/>
    <col min="522" max="522" width="11.109375" style="531" customWidth="1"/>
    <col min="523" max="524" width="13.33203125" style="531" customWidth="1"/>
    <col min="525" max="525" width="13.88671875" style="531" customWidth="1"/>
    <col min="526" max="529" width="9.109375" style="531" customWidth="1"/>
    <col min="530" max="768" width="8.88671875" style="531"/>
    <col min="769" max="769" width="46.109375" style="531" customWidth="1"/>
    <col min="770" max="770" width="30.6640625" style="531" customWidth="1"/>
    <col min="771" max="771" width="20.88671875" style="531" customWidth="1"/>
    <col min="772" max="773" width="20.33203125" style="531" customWidth="1"/>
    <col min="774" max="774" width="14.6640625" style="531" customWidth="1"/>
    <col min="775" max="775" width="14" style="531" customWidth="1"/>
    <col min="776" max="776" width="32.88671875" style="531" customWidth="1"/>
    <col min="777" max="777" width="11" style="531" customWidth="1"/>
    <col min="778" max="778" width="11.109375" style="531" customWidth="1"/>
    <col min="779" max="780" width="13.33203125" style="531" customWidth="1"/>
    <col min="781" max="781" width="13.88671875" style="531" customWidth="1"/>
    <col min="782" max="785" width="9.109375" style="531" customWidth="1"/>
    <col min="786" max="1024" width="8.88671875" style="531"/>
    <col min="1025" max="1025" width="46.109375" style="531" customWidth="1"/>
    <col min="1026" max="1026" width="30.6640625" style="531" customWidth="1"/>
    <col min="1027" max="1027" width="20.88671875" style="531" customWidth="1"/>
    <col min="1028" max="1029" width="20.33203125" style="531" customWidth="1"/>
    <col min="1030" max="1030" width="14.6640625" style="531" customWidth="1"/>
    <col min="1031" max="1031" width="14" style="531" customWidth="1"/>
    <col min="1032" max="1032" width="32.88671875" style="531" customWidth="1"/>
    <col min="1033" max="1033" width="11" style="531" customWidth="1"/>
    <col min="1034" max="1034" width="11.109375" style="531" customWidth="1"/>
    <col min="1035" max="1036" width="13.33203125" style="531" customWidth="1"/>
    <col min="1037" max="1037" width="13.88671875" style="531" customWidth="1"/>
    <col min="1038" max="1041" width="9.109375" style="531" customWidth="1"/>
    <col min="1042" max="1280" width="8.88671875" style="531"/>
    <col min="1281" max="1281" width="46.109375" style="531" customWidth="1"/>
    <col min="1282" max="1282" width="30.6640625" style="531" customWidth="1"/>
    <col min="1283" max="1283" width="20.88671875" style="531" customWidth="1"/>
    <col min="1284" max="1285" width="20.33203125" style="531" customWidth="1"/>
    <col min="1286" max="1286" width="14.6640625" style="531" customWidth="1"/>
    <col min="1287" max="1287" width="14" style="531" customWidth="1"/>
    <col min="1288" max="1288" width="32.88671875" style="531" customWidth="1"/>
    <col min="1289" max="1289" width="11" style="531" customWidth="1"/>
    <col min="1290" max="1290" width="11.109375" style="531" customWidth="1"/>
    <col min="1291" max="1292" width="13.33203125" style="531" customWidth="1"/>
    <col min="1293" max="1293" width="13.88671875" style="531" customWidth="1"/>
    <col min="1294" max="1297" width="9.109375" style="531" customWidth="1"/>
    <col min="1298" max="1536" width="8.88671875" style="531"/>
    <col min="1537" max="1537" width="46.109375" style="531" customWidth="1"/>
    <col min="1538" max="1538" width="30.6640625" style="531" customWidth="1"/>
    <col min="1539" max="1539" width="20.88671875" style="531" customWidth="1"/>
    <col min="1540" max="1541" width="20.33203125" style="531" customWidth="1"/>
    <col min="1542" max="1542" width="14.6640625" style="531" customWidth="1"/>
    <col min="1543" max="1543" width="14" style="531" customWidth="1"/>
    <col min="1544" max="1544" width="32.88671875" style="531" customWidth="1"/>
    <col min="1545" max="1545" width="11" style="531" customWidth="1"/>
    <col min="1546" max="1546" width="11.109375" style="531" customWidth="1"/>
    <col min="1547" max="1548" width="13.33203125" style="531" customWidth="1"/>
    <col min="1549" max="1549" width="13.88671875" style="531" customWidth="1"/>
    <col min="1550" max="1553" width="9.109375" style="531" customWidth="1"/>
    <col min="1554" max="1792" width="8.88671875" style="531"/>
    <col min="1793" max="1793" width="46.109375" style="531" customWidth="1"/>
    <col min="1794" max="1794" width="30.6640625" style="531" customWidth="1"/>
    <col min="1795" max="1795" width="20.88671875" style="531" customWidth="1"/>
    <col min="1796" max="1797" width="20.33203125" style="531" customWidth="1"/>
    <col min="1798" max="1798" width="14.6640625" style="531" customWidth="1"/>
    <col min="1799" max="1799" width="14" style="531" customWidth="1"/>
    <col min="1800" max="1800" width="32.88671875" style="531" customWidth="1"/>
    <col min="1801" max="1801" width="11" style="531" customWidth="1"/>
    <col min="1802" max="1802" width="11.109375" style="531" customWidth="1"/>
    <col min="1803" max="1804" width="13.33203125" style="531" customWidth="1"/>
    <col min="1805" max="1805" width="13.88671875" style="531" customWidth="1"/>
    <col min="1806" max="1809" width="9.109375" style="531" customWidth="1"/>
    <col min="1810" max="2048" width="8.88671875" style="531"/>
    <col min="2049" max="2049" width="46.109375" style="531" customWidth="1"/>
    <col min="2050" max="2050" width="30.6640625" style="531" customWidth="1"/>
    <col min="2051" max="2051" width="20.88671875" style="531" customWidth="1"/>
    <col min="2052" max="2053" width="20.33203125" style="531" customWidth="1"/>
    <col min="2054" max="2054" width="14.6640625" style="531" customWidth="1"/>
    <col min="2055" max="2055" width="14" style="531" customWidth="1"/>
    <col min="2056" max="2056" width="32.88671875" style="531" customWidth="1"/>
    <col min="2057" max="2057" width="11" style="531" customWidth="1"/>
    <col min="2058" max="2058" width="11.109375" style="531" customWidth="1"/>
    <col min="2059" max="2060" width="13.33203125" style="531" customWidth="1"/>
    <col min="2061" max="2061" width="13.88671875" style="531" customWidth="1"/>
    <col min="2062" max="2065" width="9.109375" style="531" customWidth="1"/>
    <col min="2066" max="2304" width="8.88671875" style="531"/>
    <col min="2305" max="2305" width="46.109375" style="531" customWidth="1"/>
    <col min="2306" max="2306" width="30.6640625" style="531" customWidth="1"/>
    <col min="2307" max="2307" width="20.88671875" style="531" customWidth="1"/>
    <col min="2308" max="2309" width="20.33203125" style="531" customWidth="1"/>
    <col min="2310" max="2310" width="14.6640625" style="531" customWidth="1"/>
    <col min="2311" max="2311" width="14" style="531" customWidth="1"/>
    <col min="2312" max="2312" width="32.88671875" style="531" customWidth="1"/>
    <col min="2313" max="2313" width="11" style="531" customWidth="1"/>
    <col min="2314" max="2314" width="11.109375" style="531" customWidth="1"/>
    <col min="2315" max="2316" width="13.33203125" style="531" customWidth="1"/>
    <col min="2317" max="2317" width="13.88671875" style="531" customWidth="1"/>
    <col min="2318" max="2321" width="9.109375" style="531" customWidth="1"/>
    <col min="2322" max="2560" width="8.88671875" style="531"/>
    <col min="2561" max="2561" width="46.109375" style="531" customWidth="1"/>
    <col min="2562" max="2562" width="30.6640625" style="531" customWidth="1"/>
    <col min="2563" max="2563" width="20.88671875" style="531" customWidth="1"/>
    <col min="2564" max="2565" width="20.33203125" style="531" customWidth="1"/>
    <col min="2566" max="2566" width="14.6640625" style="531" customWidth="1"/>
    <col min="2567" max="2567" width="14" style="531" customWidth="1"/>
    <col min="2568" max="2568" width="32.88671875" style="531" customWidth="1"/>
    <col min="2569" max="2569" width="11" style="531" customWidth="1"/>
    <col min="2570" max="2570" width="11.109375" style="531" customWidth="1"/>
    <col min="2571" max="2572" width="13.33203125" style="531" customWidth="1"/>
    <col min="2573" max="2573" width="13.88671875" style="531" customWidth="1"/>
    <col min="2574" max="2577" width="9.109375" style="531" customWidth="1"/>
    <col min="2578" max="2816" width="8.88671875" style="531"/>
    <col min="2817" max="2817" width="46.109375" style="531" customWidth="1"/>
    <col min="2818" max="2818" width="30.6640625" style="531" customWidth="1"/>
    <col min="2819" max="2819" width="20.88671875" style="531" customWidth="1"/>
    <col min="2820" max="2821" width="20.33203125" style="531" customWidth="1"/>
    <col min="2822" max="2822" width="14.6640625" style="531" customWidth="1"/>
    <col min="2823" max="2823" width="14" style="531" customWidth="1"/>
    <col min="2824" max="2824" width="32.88671875" style="531" customWidth="1"/>
    <col min="2825" max="2825" width="11" style="531" customWidth="1"/>
    <col min="2826" max="2826" width="11.109375" style="531" customWidth="1"/>
    <col min="2827" max="2828" width="13.33203125" style="531" customWidth="1"/>
    <col min="2829" max="2829" width="13.88671875" style="531" customWidth="1"/>
    <col min="2830" max="2833" width="9.109375" style="531" customWidth="1"/>
    <col min="2834" max="3072" width="8.88671875" style="531"/>
    <col min="3073" max="3073" width="46.109375" style="531" customWidth="1"/>
    <col min="3074" max="3074" width="30.6640625" style="531" customWidth="1"/>
    <col min="3075" max="3075" width="20.88671875" style="531" customWidth="1"/>
    <col min="3076" max="3077" width="20.33203125" style="531" customWidth="1"/>
    <col min="3078" max="3078" width="14.6640625" style="531" customWidth="1"/>
    <col min="3079" max="3079" width="14" style="531" customWidth="1"/>
    <col min="3080" max="3080" width="32.88671875" style="531" customWidth="1"/>
    <col min="3081" max="3081" width="11" style="531" customWidth="1"/>
    <col min="3082" max="3082" width="11.109375" style="531" customWidth="1"/>
    <col min="3083" max="3084" width="13.33203125" style="531" customWidth="1"/>
    <col min="3085" max="3085" width="13.88671875" style="531" customWidth="1"/>
    <col min="3086" max="3089" width="9.109375" style="531" customWidth="1"/>
    <col min="3090" max="3328" width="8.88671875" style="531"/>
    <col min="3329" max="3329" width="46.109375" style="531" customWidth="1"/>
    <col min="3330" max="3330" width="30.6640625" style="531" customWidth="1"/>
    <col min="3331" max="3331" width="20.88671875" style="531" customWidth="1"/>
    <col min="3332" max="3333" width="20.33203125" style="531" customWidth="1"/>
    <col min="3334" max="3334" width="14.6640625" style="531" customWidth="1"/>
    <col min="3335" max="3335" width="14" style="531" customWidth="1"/>
    <col min="3336" max="3336" width="32.88671875" style="531" customWidth="1"/>
    <col min="3337" max="3337" width="11" style="531" customWidth="1"/>
    <col min="3338" max="3338" width="11.109375" style="531" customWidth="1"/>
    <col min="3339" max="3340" width="13.33203125" style="531" customWidth="1"/>
    <col min="3341" max="3341" width="13.88671875" style="531" customWidth="1"/>
    <col min="3342" max="3345" width="9.109375" style="531" customWidth="1"/>
    <col min="3346" max="3584" width="8.88671875" style="531"/>
    <col min="3585" max="3585" width="46.109375" style="531" customWidth="1"/>
    <col min="3586" max="3586" width="30.6640625" style="531" customWidth="1"/>
    <col min="3587" max="3587" width="20.88671875" style="531" customWidth="1"/>
    <col min="3588" max="3589" width="20.33203125" style="531" customWidth="1"/>
    <col min="3590" max="3590" width="14.6640625" style="531" customWidth="1"/>
    <col min="3591" max="3591" width="14" style="531" customWidth="1"/>
    <col min="3592" max="3592" width="32.88671875" style="531" customWidth="1"/>
    <col min="3593" max="3593" width="11" style="531" customWidth="1"/>
    <col min="3594" max="3594" width="11.109375" style="531" customWidth="1"/>
    <col min="3595" max="3596" width="13.33203125" style="531" customWidth="1"/>
    <col min="3597" max="3597" width="13.88671875" style="531" customWidth="1"/>
    <col min="3598" max="3601" width="9.109375" style="531" customWidth="1"/>
    <col min="3602" max="3840" width="8.88671875" style="531"/>
    <col min="3841" max="3841" width="46.109375" style="531" customWidth="1"/>
    <col min="3842" max="3842" width="30.6640625" style="531" customWidth="1"/>
    <col min="3843" max="3843" width="20.88671875" style="531" customWidth="1"/>
    <col min="3844" max="3845" width="20.33203125" style="531" customWidth="1"/>
    <col min="3846" max="3846" width="14.6640625" style="531" customWidth="1"/>
    <col min="3847" max="3847" width="14" style="531" customWidth="1"/>
    <col min="3848" max="3848" width="32.88671875" style="531" customWidth="1"/>
    <col min="3849" max="3849" width="11" style="531" customWidth="1"/>
    <col min="3850" max="3850" width="11.109375" style="531" customWidth="1"/>
    <col min="3851" max="3852" width="13.33203125" style="531" customWidth="1"/>
    <col min="3853" max="3853" width="13.88671875" style="531" customWidth="1"/>
    <col min="3854" max="3857" width="9.109375" style="531" customWidth="1"/>
    <col min="3858" max="4096" width="8.88671875" style="531"/>
    <col min="4097" max="4097" width="46.109375" style="531" customWidth="1"/>
    <col min="4098" max="4098" width="30.6640625" style="531" customWidth="1"/>
    <col min="4099" max="4099" width="20.88671875" style="531" customWidth="1"/>
    <col min="4100" max="4101" width="20.33203125" style="531" customWidth="1"/>
    <col min="4102" max="4102" width="14.6640625" style="531" customWidth="1"/>
    <col min="4103" max="4103" width="14" style="531" customWidth="1"/>
    <col min="4104" max="4104" width="32.88671875" style="531" customWidth="1"/>
    <col min="4105" max="4105" width="11" style="531" customWidth="1"/>
    <col min="4106" max="4106" width="11.109375" style="531" customWidth="1"/>
    <col min="4107" max="4108" width="13.33203125" style="531" customWidth="1"/>
    <col min="4109" max="4109" width="13.88671875" style="531" customWidth="1"/>
    <col min="4110" max="4113" width="9.109375" style="531" customWidth="1"/>
    <col min="4114" max="4352" width="8.88671875" style="531"/>
    <col min="4353" max="4353" width="46.109375" style="531" customWidth="1"/>
    <col min="4354" max="4354" width="30.6640625" style="531" customWidth="1"/>
    <col min="4355" max="4355" width="20.88671875" style="531" customWidth="1"/>
    <col min="4356" max="4357" width="20.33203125" style="531" customWidth="1"/>
    <col min="4358" max="4358" width="14.6640625" style="531" customWidth="1"/>
    <col min="4359" max="4359" width="14" style="531" customWidth="1"/>
    <col min="4360" max="4360" width="32.88671875" style="531" customWidth="1"/>
    <col min="4361" max="4361" width="11" style="531" customWidth="1"/>
    <col min="4362" max="4362" width="11.109375" style="531" customWidth="1"/>
    <col min="4363" max="4364" width="13.33203125" style="531" customWidth="1"/>
    <col min="4365" max="4365" width="13.88671875" style="531" customWidth="1"/>
    <col min="4366" max="4369" width="9.109375" style="531" customWidth="1"/>
    <col min="4370" max="4608" width="8.88671875" style="531"/>
    <col min="4609" max="4609" width="46.109375" style="531" customWidth="1"/>
    <col min="4610" max="4610" width="30.6640625" style="531" customWidth="1"/>
    <col min="4611" max="4611" width="20.88671875" style="531" customWidth="1"/>
    <col min="4612" max="4613" width="20.33203125" style="531" customWidth="1"/>
    <col min="4614" max="4614" width="14.6640625" style="531" customWidth="1"/>
    <col min="4615" max="4615" width="14" style="531" customWidth="1"/>
    <col min="4616" max="4616" width="32.88671875" style="531" customWidth="1"/>
    <col min="4617" max="4617" width="11" style="531" customWidth="1"/>
    <col min="4618" max="4618" width="11.109375" style="531" customWidth="1"/>
    <col min="4619" max="4620" width="13.33203125" style="531" customWidth="1"/>
    <col min="4621" max="4621" width="13.88671875" style="531" customWidth="1"/>
    <col min="4622" max="4625" width="9.109375" style="531" customWidth="1"/>
    <col min="4626" max="4864" width="8.88671875" style="531"/>
    <col min="4865" max="4865" width="46.109375" style="531" customWidth="1"/>
    <col min="4866" max="4866" width="30.6640625" style="531" customWidth="1"/>
    <col min="4867" max="4867" width="20.88671875" style="531" customWidth="1"/>
    <col min="4868" max="4869" width="20.33203125" style="531" customWidth="1"/>
    <col min="4870" max="4870" width="14.6640625" style="531" customWidth="1"/>
    <col min="4871" max="4871" width="14" style="531" customWidth="1"/>
    <col min="4872" max="4872" width="32.88671875" style="531" customWidth="1"/>
    <col min="4873" max="4873" width="11" style="531" customWidth="1"/>
    <col min="4874" max="4874" width="11.109375" style="531" customWidth="1"/>
    <col min="4875" max="4876" width="13.33203125" style="531" customWidth="1"/>
    <col min="4877" max="4877" width="13.88671875" style="531" customWidth="1"/>
    <col min="4878" max="4881" width="9.109375" style="531" customWidth="1"/>
    <col min="4882" max="5120" width="8.88671875" style="531"/>
    <col min="5121" max="5121" width="46.109375" style="531" customWidth="1"/>
    <col min="5122" max="5122" width="30.6640625" style="531" customWidth="1"/>
    <col min="5123" max="5123" width="20.88671875" style="531" customWidth="1"/>
    <col min="5124" max="5125" width="20.33203125" style="531" customWidth="1"/>
    <col min="5126" max="5126" width="14.6640625" style="531" customWidth="1"/>
    <col min="5127" max="5127" width="14" style="531" customWidth="1"/>
    <col min="5128" max="5128" width="32.88671875" style="531" customWidth="1"/>
    <col min="5129" max="5129" width="11" style="531" customWidth="1"/>
    <col min="5130" max="5130" width="11.109375" style="531" customWidth="1"/>
    <col min="5131" max="5132" width="13.33203125" style="531" customWidth="1"/>
    <col min="5133" max="5133" width="13.88671875" style="531" customWidth="1"/>
    <col min="5134" max="5137" width="9.109375" style="531" customWidth="1"/>
    <col min="5138" max="5376" width="8.88671875" style="531"/>
    <col min="5377" max="5377" width="46.109375" style="531" customWidth="1"/>
    <col min="5378" max="5378" width="30.6640625" style="531" customWidth="1"/>
    <col min="5379" max="5379" width="20.88671875" style="531" customWidth="1"/>
    <col min="5380" max="5381" width="20.33203125" style="531" customWidth="1"/>
    <col min="5382" max="5382" width="14.6640625" style="531" customWidth="1"/>
    <col min="5383" max="5383" width="14" style="531" customWidth="1"/>
    <col min="5384" max="5384" width="32.88671875" style="531" customWidth="1"/>
    <col min="5385" max="5385" width="11" style="531" customWidth="1"/>
    <col min="5386" max="5386" width="11.109375" style="531" customWidth="1"/>
    <col min="5387" max="5388" width="13.33203125" style="531" customWidth="1"/>
    <col min="5389" max="5389" width="13.88671875" style="531" customWidth="1"/>
    <col min="5390" max="5393" width="9.109375" style="531" customWidth="1"/>
    <col min="5394" max="5632" width="8.88671875" style="531"/>
    <col min="5633" max="5633" width="46.109375" style="531" customWidth="1"/>
    <col min="5634" max="5634" width="30.6640625" style="531" customWidth="1"/>
    <col min="5635" max="5635" width="20.88671875" style="531" customWidth="1"/>
    <col min="5636" max="5637" width="20.33203125" style="531" customWidth="1"/>
    <col min="5638" max="5638" width="14.6640625" style="531" customWidth="1"/>
    <col min="5639" max="5639" width="14" style="531" customWidth="1"/>
    <col min="5640" max="5640" width="32.88671875" style="531" customWidth="1"/>
    <col min="5641" max="5641" width="11" style="531" customWidth="1"/>
    <col min="5642" max="5642" width="11.109375" style="531" customWidth="1"/>
    <col min="5643" max="5644" width="13.33203125" style="531" customWidth="1"/>
    <col min="5645" max="5645" width="13.88671875" style="531" customWidth="1"/>
    <col min="5646" max="5649" width="9.109375" style="531" customWidth="1"/>
    <col min="5650" max="5888" width="8.88671875" style="531"/>
    <col min="5889" max="5889" width="46.109375" style="531" customWidth="1"/>
    <col min="5890" max="5890" width="30.6640625" style="531" customWidth="1"/>
    <col min="5891" max="5891" width="20.88671875" style="531" customWidth="1"/>
    <col min="5892" max="5893" width="20.33203125" style="531" customWidth="1"/>
    <col min="5894" max="5894" width="14.6640625" style="531" customWidth="1"/>
    <col min="5895" max="5895" width="14" style="531" customWidth="1"/>
    <col min="5896" max="5896" width="32.88671875" style="531" customWidth="1"/>
    <col min="5897" max="5897" width="11" style="531" customWidth="1"/>
    <col min="5898" max="5898" width="11.109375" style="531" customWidth="1"/>
    <col min="5899" max="5900" width="13.33203125" style="531" customWidth="1"/>
    <col min="5901" max="5901" width="13.88671875" style="531" customWidth="1"/>
    <col min="5902" max="5905" width="9.109375" style="531" customWidth="1"/>
    <col min="5906" max="6144" width="8.88671875" style="531"/>
    <col min="6145" max="6145" width="46.109375" style="531" customWidth="1"/>
    <col min="6146" max="6146" width="30.6640625" style="531" customWidth="1"/>
    <col min="6147" max="6147" width="20.88671875" style="531" customWidth="1"/>
    <col min="6148" max="6149" width="20.33203125" style="531" customWidth="1"/>
    <col min="6150" max="6150" width="14.6640625" style="531" customWidth="1"/>
    <col min="6151" max="6151" width="14" style="531" customWidth="1"/>
    <col min="6152" max="6152" width="32.88671875" style="531" customWidth="1"/>
    <col min="6153" max="6153" width="11" style="531" customWidth="1"/>
    <col min="6154" max="6154" width="11.109375" style="531" customWidth="1"/>
    <col min="6155" max="6156" width="13.33203125" style="531" customWidth="1"/>
    <col min="6157" max="6157" width="13.88671875" style="531" customWidth="1"/>
    <col min="6158" max="6161" width="9.109375" style="531" customWidth="1"/>
    <col min="6162" max="6400" width="8.88671875" style="531"/>
    <col min="6401" max="6401" width="46.109375" style="531" customWidth="1"/>
    <col min="6402" max="6402" width="30.6640625" style="531" customWidth="1"/>
    <col min="6403" max="6403" width="20.88671875" style="531" customWidth="1"/>
    <col min="6404" max="6405" width="20.33203125" style="531" customWidth="1"/>
    <col min="6406" max="6406" width="14.6640625" style="531" customWidth="1"/>
    <col min="6407" max="6407" width="14" style="531" customWidth="1"/>
    <col min="6408" max="6408" width="32.88671875" style="531" customWidth="1"/>
    <col min="6409" max="6409" width="11" style="531" customWidth="1"/>
    <col min="6410" max="6410" width="11.109375" style="531" customWidth="1"/>
    <col min="6411" max="6412" width="13.33203125" style="531" customWidth="1"/>
    <col min="6413" max="6413" width="13.88671875" style="531" customWidth="1"/>
    <col min="6414" max="6417" width="9.109375" style="531" customWidth="1"/>
    <col min="6418" max="6656" width="8.88671875" style="531"/>
    <col min="6657" max="6657" width="46.109375" style="531" customWidth="1"/>
    <col min="6658" max="6658" width="30.6640625" style="531" customWidth="1"/>
    <col min="6659" max="6659" width="20.88671875" style="531" customWidth="1"/>
    <col min="6660" max="6661" width="20.33203125" style="531" customWidth="1"/>
    <col min="6662" max="6662" width="14.6640625" style="531" customWidth="1"/>
    <col min="6663" max="6663" width="14" style="531" customWidth="1"/>
    <col min="6664" max="6664" width="32.88671875" style="531" customWidth="1"/>
    <col min="6665" max="6665" width="11" style="531" customWidth="1"/>
    <col min="6666" max="6666" width="11.109375" style="531" customWidth="1"/>
    <col min="6667" max="6668" width="13.33203125" style="531" customWidth="1"/>
    <col min="6669" max="6669" width="13.88671875" style="531" customWidth="1"/>
    <col min="6670" max="6673" width="9.109375" style="531" customWidth="1"/>
    <col min="6674" max="6912" width="8.88671875" style="531"/>
    <col min="6913" max="6913" width="46.109375" style="531" customWidth="1"/>
    <col min="6914" max="6914" width="30.6640625" style="531" customWidth="1"/>
    <col min="6915" max="6915" width="20.88671875" style="531" customWidth="1"/>
    <col min="6916" max="6917" width="20.33203125" style="531" customWidth="1"/>
    <col min="6918" max="6918" width="14.6640625" style="531" customWidth="1"/>
    <col min="6919" max="6919" width="14" style="531" customWidth="1"/>
    <col min="6920" max="6920" width="32.88671875" style="531" customWidth="1"/>
    <col min="6921" max="6921" width="11" style="531" customWidth="1"/>
    <col min="6922" max="6922" width="11.109375" style="531" customWidth="1"/>
    <col min="6923" max="6924" width="13.33203125" style="531" customWidth="1"/>
    <col min="6925" max="6925" width="13.88671875" style="531" customWidth="1"/>
    <col min="6926" max="6929" width="9.109375" style="531" customWidth="1"/>
    <col min="6930" max="7168" width="8.88671875" style="531"/>
    <col min="7169" max="7169" width="46.109375" style="531" customWidth="1"/>
    <col min="7170" max="7170" width="30.6640625" style="531" customWidth="1"/>
    <col min="7171" max="7171" width="20.88671875" style="531" customWidth="1"/>
    <col min="7172" max="7173" width="20.33203125" style="531" customWidth="1"/>
    <col min="7174" max="7174" width="14.6640625" style="531" customWidth="1"/>
    <col min="7175" max="7175" width="14" style="531" customWidth="1"/>
    <col min="7176" max="7176" width="32.88671875" style="531" customWidth="1"/>
    <col min="7177" max="7177" width="11" style="531" customWidth="1"/>
    <col min="7178" max="7178" width="11.109375" style="531" customWidth="1"/>
    <col min="7179" max="7180" width="13.33203125" style="531" customWidth="1"/>
    <col min="7181" max="7181" width="13.88671875" style="531" customWidth="1"/>
    <col min="7182" max="7185" width="9.109375" style="531" customWidth="1"/>
    <col min="7186" max="7424" width="8.88671875" style="531"/>
    <col min="7425" max="7425" width="46.109375" style="531" customWidth="1"/>
    <col min="7426" max="7426" width="30.6640625" style="531" customWidth="1"/>
    <col min="7427" max="7427" width="20.88671875" style="531" customWidth="1"/>
    <col min="7428" max="7429" width="20.33203125" style="531" customWidth="1"/>
    <col min="7430" max="7430" width="14.6640625" style="531" customWidth="1"/>
    <col min="7431" max="7431" width="14" style="531" customWidth="1"/>
    <col min="7432" max="7432" width="32.88671875" style="531" customWidth="1"/>
    <col min="7433" max="7433" width="11" style="531" customWidth="1"/>
    <col min="7434" max="7434" width="11.109375" style="531" customWidth="1"/>
    <col min="7435" max="7436" width="13.33203125" style="531" customWidth="1"/>
    <col min="7437" max="7437" width="13.88671875" style="531" customWidth="1"/>
    <col min="7438" max="7441" width="9.109375" style="531" customWidth="1"/>
    <col min="7442" max="7680" width="8.88671875" style="531"/>
    <col min="7681" max="7681" width="46.109375" style="531" customWidth="1"/>
    <col min="7682" max="7682" width="30.6640625" style="531" customWidth="1"/>
    <col min="7683" max="7683" width="20.88671875" style="531" customWidth="1"/>
    <col min="7684" max="7685" width="20.33203125" style="531" customWidth="1"/>
    <col min="7686" max="7686" width="14.6640625" style="531" customWidth="1"/>
    <col min="7687" max="7687" width="14" style="531" customWidth="1"/>
    <col min="7688" max="7688" width="32.88671875" style="531" customWidth="1"/>
    <col min="7689" max="7689" width="11" style="531" customWidth="1"/>
    <col min="7690" max="7690" width="11.109375" style="531" customWidth="1"/>
    <col min="7691" max="7692" width="13.33203125" style="531" customWidth="1"/>
    <col min="7693" max="7693" width="13.88671875" style="531" customWidth="1"/>
    <col min="7694" max="7697" width="9.109375" style="531" customWidth="1"/>
    <col min="7698" max="7936" width="8.88671875" style="531"/>
    <col min="7937" max="7937" width="46.109375" style="531" customWidth="1"/>
    <col min="7938" max="7938" width="30.6640625" style="531" customWidth="1"/>
    <col min="7939" max="7939" width="20.88671875" style="531" customWidth="1"/>
    <col min="7940" max="7941" width="20.33203125" style="531" customWidth="1"/>
    <col min="7942" max="7942" width="14.6640625" style="531" customWidth="1"/>
    <col min="7943" max="7943" width="14" style="531" customWidth="1"/>
    <col min="7944" max="7944" width="32.88671875" style="531" customWidth="1"/>
    <col min="7945" max="7945" width="11" style="531" customWidth="1"/>
    <col min="7946" max="7946" width="11.109375" style="531" customWidth="1"/>
    <col min="7947" max="7948" width="13.33203125" style="531" customWidth="1"/>
    <col min="7949" max="7949" width="13.88671875" style="531" customWidth="1"/>
    <col min="7950" max="7953" width="9.109375" style="531" customWidth="1"/>
    <col min="7954" max="8192" width="8.88671875" style="531"/>
    <col min="8193" max="8193" width="46.109375" style="531" customWidth="1"/>
    <col min="8194" max="8194" width="30.6640625" style="531" customWidth="1"/>
    <col min="8195" max="8195" width="20.88671875" style="531" customWidth="1"/>
    <col min="8196" max="8197" width="20.33203125" style="531" customWidth="1"/>
    <col min="8198" max="8198" width="14.6640625" style="531" customWidth="1"/>
    <col min="8199" max="8199" width="14" style="531" customWidth="1"/>
    <col min="8200" max="8200" width="32.88671875" style="531" customWidth="1"/>
    <col min="8201" max="8201" width="11" style="531" customWidth="1"/>
    <col min="8202" max="8202" width="11.109375" style="531" customWidth="1"/>
    <col min="8203" max="8204" width="13.33203125" style="531" customWidth="1"/>
    <col min="8205" max="8205" width="13.88671875" style="531" customWidth="1"/>
    <col min="8206" max="8209" width="9.109375" style="531" customWidth="1"/>
    <col min="8210" max="8448" width="8.88671875" style="531"/>
    <col min="8449" max="8449" width="46.109375" style="531" customWidth="1"/>
    <col min="8450" max="8450" width="30.6640625" style="531" customWidth="1"/>
    <col min="8451" max="8451" width="20.88671875" style="531" customWidth="1"/>
    <col min="8452" max="8453" width="20.33203125" style="531" customWidth="1"/>
    <col min="8454" max="8454" width="14.6640625" style="531" customWidth="1"/>
    <col min="8455" max="8455" width="14" style="531" customWidth="1"/>
    <col min="8456" max="8456" width="32.88671875" style="531" customWidth="1"/>
    <col min="8457" max="8457" width="11" style="531" customWidth="1"/>
    <col min="8458" max="8458" width="11.109375" style="531" customWidth="1"/>
    <col min="8459" max="8460" width="13.33203125" style="531" customWidth="1"/>
    <col min="8461" max="8461" width="13.88671875" style="531" customWidth="1"/>
    <col min="8462" max="8465" width="9.109375" style="531" customWidth="1"/>
    <col min="8466" max="8704" width="8.88671875" style="531"/>
    <col min="8705" max="8705" width="46.109375" style="531" customWidth="1"/>
    <col min="8706" max="8706" width="30.6640625" style="531" customWidth="1"/>
    <col min="8707" max="8707" width="20.88671875" style="531" customWidth="1"/>
    <col min="8708" max="8709" width="20.33203125" style="531" customWidth="1"/>
    <col min="8710" max="8710" width="14.6640625" style="531" customWidth="1"/>
    <col min="8711" max="8711" width="14" style="531" customWidth="1"/>
    <col min="8712" max="8712" width="32.88671875" style="531" customWidth="1"/>
    <col min="8713" max="8713" width="11" style="531" customWidth="1"/>
    <col min="8714" max="8714" width="11.109375" style="531" customWidth="1"/>
    <col min="8715" max="8716" width="13.33203125" style="531" customWidth="1"/>
    <col min="8717" max="8717" width="13.88671875" style="531" customWidth="1"/>
    <col min="8718" max="8721" width="9.109375" style="531" customWidth="1"/>
    <col min="8722" max="8960" width="8.88671875" style="531"/>
    <col min="8961" max="8961" width="46.109375" style="531" customWidth="1"/>
    <col min="8962" max="8962" width="30.6640625" style="531" customWidth="1"/>
    <col min="8963" max="8963" width="20.88671875" style="531" customWidth="1"/>
    <col min="8964" max="8965" width="20.33203125" style="531" customWidth="1"/>
    <col min="8966" max="8966" width="14.6640625" style="531" customWidth="1"/>
    <col min="8967" max="8967" width="14" style="531" customWidth="1"/>
    <col min="8968" max="8968" width="32.88671875" style="531" customWidth="1"/>
    <col min="8969" max="8969" width="11" style="531" customWidth="1"/>
    <col min="8970" max="8970" width="11.109375" style="531" customWidth="1"/>
    <col min="8971" max="8972" width="13.33203125" style="531" customWidth="1"/>
    <col min="8973" max="8973" width="13.88671875" style="531" customWidth="1"/>
    <col min="8974" max="8977" width="9.109375" style="531" customWidth="1"/>
    <col min="8978" max="9216" width="8.88671875" style="531"/>
    <col min="9217" max="9217" width="46.109375" style="531" customWidth="1"/>
    <col min="9218" max="9218" width="30.6640625" style="531" customWidth="1"/>
    <col min="9219" max="9219" width="20.88671875" style="531" customWidth="1"/>
    <col min="9220" max="9221" width="20.33203125" style="531" customWidth="1"/>
    <col min="9222" max="9222" width="14.6640625" style="531" customWidth="1"/>
    <col min="9223" max="9223" width="14" style="531" customWidth="1"/>
    <col min="9224" max="9224" width="32.88671875" style="531" customWidth="1"/>
    <col min="9225" max="9225" width="11" style="531" customWidth="1"/>
    <col min="9226" max="9226" width="11.109375" style="531" customWidth="1"/>
    <col min="9227" max="9228" width="13.33203125" style="531" customWidth="1"/>
    <col min="9229" max="9229" width="13.88671875" style="531" customWidth="1"/>
    <col min="9230" max="9233" width="9.109375" style="531" customWidth="1"/>
    <col min="9234" max="9472" width="8.88671875" style="531"/>
    <col min="9473" max="9473" width="46.109375" style="531" customWidth="1"/>
    <col min="9474" max="9474" width="30.6640625" style="531" customWidth="1"/>
    <col min="9475" max="9475" width="20.88671875" style="531" customWidth="1"/>
    <col min="9476" max="9477" width="20.33203125" style="531" customWidth="1"/>
    <col min="9478" max="9478" width="14.6640625" style="531" customWidth="1"/>
    <col min="9479" max="9479" width="14" style="531" customWidth="1"/>
    <col min="9480" max="9480" width="32.88671875" style="531" customWidth="1"/>
    <col min="9481" max="9481" width="11" style="531" customWidth="1"/>
    <col min="9482" max="9482" width="11.109375" style="531" customWidth="1"/>
    <col min="9483" max="9484" width="13.33203125" style="531" customWidth="1"/>
    <col min="9485" max="9485" width="13.88671875" style="531" customWidth="1"/>
    <col min="9486" max="9489" width="9.109375" style="531" customWidth="1"/>
    <col min="9490" max="9728" width="8.88671875" style="531"/>
    <col min="9729" max="9729" width="46.109375" style="531" customWidth="1"/>
    <col min="9730" max="9730" width="30.6640625" style="531" customWidth="1"/>
    <col min="9731" max="9731" width="20.88671875" style="531" customWidth="1"/>
    <col min="9732" max="9733" width="20.33203125" style="531" customWidth="1"/>
    <col min="9734" max="9734" width="14.6640625" style="531" customWidth="1"/>
    <col min="9735" max="9735" width="14" style="531" customWidth="1"/>
    <col min="9736" max="9736" width="32.88671875" style="531" customWidth="1"/>
    <col min="9737" max="9737" width="11" style="531" customWidth="1"/>
    <col min="9738" max="9738" width="11.109375" style="531" customWidth="1"/>
    <col min="9739" max="9740" width="13.33203125" style="531" customWidth="1"/>
    <col min="9741" max="9741" width="13.88671875" style="531" customWidth="1"/>
    <col min="9742" max="9745" width="9.109375" style="531" customWidth="1"/>
    <col min="9746" max="9984" width="8.88671875" style="531"/>
    <col min="9985" max="9985" width="46.109375" style="531" customWidth="1"/>
    <col min="9986" max="9986" width="30.6640625" style="531" customWidth="1"/>
    <col min="9987" max="9987" width="20.88671875" style="531" customWidth="1"/>
    <col min="9988" max="9989" width="20.33203125" style="531" customWidth="1"/>
    <col min="9990" max="9990" width="14.6640625" style="531" customWidth="1"/>
    <col min="9991" max="9991" width="14" style="531" customWidth="1"/>
    <col min="9992" max="9992" width="32.88671875" style="531" customWidth="1"/>
    <col min="9993" max="9993" width="11" style="531" customWidth="1"/>
    <col min="9994" max="9994" width="11.109375" style="531" customWidth="1"/>
    <col min="9995" max="9996" width="13.33203125" style="531" customWidth="1"/>
    <col min="9997" max="9997" width="13.88671875" style="531" customWidth="1"/>
    <col min="9998" max="10001" width="9.109375" style="531" customWidth="1"/>
    <col min="10002" max="10240" width="8.88671875" style="531"/>
    <col min="10241" max="10241" width="46.109375" style="531" customWidth="1"/>
    <col min="10242" max="10242" width="30.6640625" style="531" customWidth="1"/>
    <col min="10243" max="10243" width="20.88671875" style="531" customWidth="1"/>
    <col min="10244" max="10245" width="20.33203125" style="531" customWidth="1"/>
    <col min="10246" max="10246" width="14.6640625" style="531" customWidth="1"/>
    <col min="10247" max="10247" width="14" style="531" customWidth="1"/>
    <col min="10248" max="10248" width="32.88671875" style="531" customWidth="1"/>
    <col min="10249" max="10249" width="11" style="531" customWidth="1"/>
    <col min="10250" max="10250" width="11.109375" style="531" customWidth="1"/>
    <col min="10251" max="10252" width="13.33203125" style="531" customWidth="1"/>
    <col min="10253" max="10253" width="13.88671875" style="531" customWidth="1"/>
    <col min="10254" max="10257" width="9.109375" style="531" customWidth="1"/>
    <col min="10258" max="10496" width="8.88671875" style="531"/>
    <col min="10497" max="10497" width="46.109375" style="531" customWidth="1"/>
    <col min="10498" max="10498" width="30.6640625" style="531" customWidth="1"/>
    <col min="10499" max="10499" width="20.88671875" style="531" customWidth="1"/>
    <col min="10500" max="10501" width="20.33203125" style="531" customWidth="1"/>
    <col min="10502" max="10502" width="14.6640625" style="531" customWidth="1"/>
    <col min="10503" max="10503" width="14" style="531" customWidth="1"/>
    <col min="10504" max="10504" width="32.88671875" style="531" customWidth="1"/>
    <col min="10505" max="10505" width="11" style="531" customWidth="1"/>
    <col min="10506" max="10506" width="11.109375" style="531" customWidth="1"/>
    <col min="10507" max="10508" width="13.33203125" style="531" customWidth="1"/>
    <col min="10509" max="10509" width="13.88671875" style="531" customWidth="1"/>
    <col min="10510" max="10513" width="9.109375" style="531" customWidth="1"/>
    <col min="10514" max="10752" width="8.88671875" style="531"/>
    <col min="10753" max="10753" width="46.109375" style="531" customWidth="1"/>
    <col min="10754" max="10754" width="30.6640625" style="531" customWidth="1"/>
    <col min="10755" max="10755" width="20.88671875" style="531" customWidth="1"/>
    <col min="10756" max="10757" width="20.33203125" style="531" customWidth="1"/>
    <col min="10758" max="10758" width="14.6640625" style="531" customWidth="1"/>
    <col min="10759" max="10759" width="14" style="531" customWidth="1"/>
    <col min="10760" max="10760" width="32.88671875" style="531" customWidth="1"/>
    <col min="10761" max="10761" width="11" style="531" customWidth="1"/>
    <col min="10762" max="10762" width="11.109375" style="531" customWidth="1"/>
    <col min="10763" max="10764" width="13.33203125" style="531" customWidth="1"/>
    <col min="10765" max="10765" width="13.88671875" style="531" customWidth="1"/>
    <col min="10766" max="10769" width="9.109375" style="531" customWidth="1"/>
    <col min="10770" max="11008" width="8.88671875" style="531"/>
    <col min="11009" max="11009" width="46.109375" style="531" customWidth="1"/>
    <col min="11010" max="11010" width="30.6640625" style="531" customWidth="1"/>
    <col min="11011" max="11011" width="20.88671875" style="531" customWidth="1"/>
    <col min="11012" max="11013" width="20.33203125" style="531" customWidth="1"/>
    <col min="11014" max="11014" width="14.6640625" style="531" customWidth="1"/>
    <col min="11015" max="11015" width="14" style="531" customWidth="1"/>
    <col min="11016" max="11016" width="32.88671875" style="531" customWidth="1"/>
    <col min="11017" max="11017" width="11" style="531" customWidth="1"/>
    <col min="11018" max="11018" width="11.109375" style="531" customWidth="1"/>
    <col min="11019" max="11020" width="13.33203125" style="531" customWidth="1"/>
    <col min="11021" max="11021" width="13.88671875" style="531" customWidth="1"/>
    <col min="11022" max="11025" width="9.109375" style="531" customWidth="1"/>
    <col min="11026" max="11264" width="8.88671875" style="531"/>
    <col min="11265" max="11265" width="46.109375" style="531" customWidth="1"/>
    <col min="11266" max="11266" width="30.6640625" style="531" customWidth="1"/>
    <col min="11267" max="11267" width="20.88671875" style="531" customWidth="1"/>
    <col min="11268" max="11269" width="20.33203125" style="531" customWidth="1"/>
    <col min="11270" max="11270" width="14.6640625" style="531" customWidth="1"/>
    <col min="11271" max="11271" width="14" style="531" customWidth="1"/>
    <col min="11272" max="11272" width="32.88671875" style="531" customWidth="1"/>
    <col min="11273" max="11273" width="11" style="531" customWidth="1"/>
    <col min="11274" max="11274" width="11.109375" style="531" customWidth="1"/>
    <col min="11275" max="11276" width="13.33203125" style="531" customWidth="1"/>
    <col min="11277" max="11277" width="13.88671875" style="531" customWidth="1"/>
    <col min="11278" max="11281" width="9.109375" style="531" customWidth="1"/>
    <col min="11282" max="11520" width="8.88671875" style="531"/>
    <col min="11521" max="11521" width="46.109375" style="531" customWidth="1"/>
    <col min="11522" max="11522" width="30.6640625" style="531" customWidth="1"/>
    <col min="11523" max="11523" width="20.88671875" style="531" customWidth="1"/>
    <col min="11524" max="11525" width="20.33203125" style="531" customWidth="1"/>
    <col min="11526" max="11526" width="14.6640625" style="531" customWidth="1"/>
    <col min="11527" max="11527" width="14" style="531" customWidth="1"/>
    <col min="11528" max="11528" width="32.88671875" style="531" customWidth="1"/>
    <col min="11529" max="11529" width="11" style="531" customWidth="1"/>
    <col min="11530" max="11530" width="11.109375" style="531" customWidth="1"/>
    <col min="11531" max="11532" width="13.33203125" style="531" customWidth="1"/>
    <col min="11533" max="11533" width="13.88671875" style="531" customWidth="1"/>
    <col min="11534" max="11537" width="9.109375" style="531" customWidth="1"/>
    <col min="11538" max="11776" width="8.88671875" style="531"/>
    <col min="11777" max="11777" width="46.109375" style="531" customWidth="1"/>
    <col min="11778" max="11778" width="30.6640625" style="531" customWidth="1"/>
    <col min="11779" max="11779" width="20.88671875" style="531" customWidth="1"/>
    <col min="11780" max="11781" width="20.33203125" style="531" customWidth="1"/>
    <col min="11782" max="11782" width="14.6640625" style="531" customWidth="1"/>
    <col min="11783" max="11783" width="14" style="531" customWidth="1"/>
    <col min="11784" max="11784" width="32.88671875" style="531" customWidth="1"/>
    <col min="11785" max="11785" width="11" style="531" customWidth="1"/>
    <col min="11786" max="11786" width="11.109375" style="531" customWidth="1"/>
    <col min="11787" max="11788" width="13.33203125" style="531" customWidth="1"/>
    <col min="11789" max="11789" width="13.88671875" style="531" customWidth="1"/>
    <col min="11790" max="11793" width="9.109375" style="531" customWidth="1"/>
    <col min="11794" max="12032" width="8.88671875" style="531"/>
    <col min="12033" max="12033" width="46.109375" style="531" customWidth="1"/>
    <col min="12034" max="12034" width="30.6640625" style="531" customWidth="1"/>
    <col min="12035" max="12035" width="20.88671875" style="531" customWidth="1"/>
    <col min="12036" max="12037" width="20.33203125" style="531" customWidth="1"/>
    <col min="12038" max="12038" width="14.6640625" style="531" customWidth="1"/>
    <col min="12039" max="12039" width="14" style="531" customWidth="1"/>
    <col min="12040" max="12040" width="32.88671875" style="531" customWidth="1"/>
    <col min="12041" max="12041" width="11" style="531" customWidth="1"/>
    <col min="12042" max="12042" width="11.109375" style="531" customWidth="1"/>
    <col min="12043" max="12044" width="13.33203125" style="531" customWidth="1"/>
    <col min="12045" max="12045" width="13.88671875" style="531" customWidth="1"/>
    <col min="12046" max="12049" width="9.109375" style="531" customWidth="1"/>
    <col min="12050" max="12288" width="8.88671875" style="531"/>
    <col min="12289" max="12289" width="46.109375" style="531" customWidth="1"/>
    <col min="12290" max="12290" width="30.6640625" style="531" customWidth="1"/>
    <col min="12291" max="12291" width="20.88671875" style="531" customWidth="1"/>
    <col min="12292" max="12293" width="20.33203125" style="531" customWidth="1"/>
    <col min="12294" max="12294" width="14.6640625" style="531" customWidth="1"/>
    <col min="12295" max="12295" width="14" style="531" customWidth="1"/>
    <col min="12296" max="12296" width="32.88671875" style="531" customWidth="1"/>
    <col min="12297" max="12297" width="11" style="531" customWidth="1"/>
    <col min="12298" max="12298" width="11.109375" style="531" customWidth="1"/>
    <col min="12299" max="12300" width="13.33203125" style="531" customWidth="1"/>
    <col min="12301" max="12301" width="13.88671875" style="531" customWidth="1"/>
    <col min="12302" max="12305" width="9.109375" style="531" customWidth="1"/>
    <col min="12306" max="12544" width="8.88671875" style="531"/>
    <col min="12545" max="12545" width="46.109375" style="531" customWidth="1"/>
    <col min="12546" max="12546" width="30.6640625" style="531" customWidth="1"/>
    <col min="12547" max="12547" width="20.88671875" style="531" customWidth="1"/>
    <col min="12548" max="12549" width="20.33203125" style="531" customWidth="1"/>
    <col min="12550" max="12550" width="14.6640625" style="531" customWidth="1"/>
    <col min="12551" max="12551" width="14" style="531" customWidth="1"/>
    <col min="12552" max="12552" width="32.88671875" style="531" customWidth="1"/>
    <col min="12553" max="12553" width="11" style="531" customWidth="1"/>
    <col min="12554" max="12554" width="11.109375" style="531" customWidth="1"/>
    <col min="12555" max="12556" width="13.33203125" style="531" customWidth="1"/>
    <col min="12557" max="12557" width="13.88671875" style="531" customWidth="1"/>
    <col min="12558" max="12561" width="9.109375" style="531" customWidth="1"/>
    <col min="12562" max="12800" width="8.88671875" style="531"/>
    <col min="12801" max="12801" width="46.109375" style="531" customWidth="1"/>
    <col min="12802" max="12802" width="30.6640625" style="531" customWidth="1"/>
    <col min="12803" max="12803" width="20.88671875" style="531" customWidth="1"/>
    <col min="12804" max="12805" width="20.33203125" style="531" customWidth="1"/>
    <col min="12806" max="12806" width="14.6640625" style="531" customWidth="1"/>
    <col min="12807" max="12807" width="14" style="531" customWidth="1"/>
    <col min="12808" max="12808" width="32.88671875" style="531" customWidth="1"/>
    <col min="12809" max="12809" width="11" style="531" customWidth="1"/>
    <col min="12810" max="12810" width="11.109375" style="531" customWidth="1"/>
    <col min="12811" max="12812" width="13.33203125" style="531" customWidth="1"/>
    <col min="12813" max="12813" width="13.88671875" style="531" customWidth="1"/>
    <col min="12814" max="12817" width="9.109375" style="531" customWidth="1"/>
    <col min="12818" max="13056" width="8.88671875" style="531"/>
    <col min="13057" max="13057" width="46.109375" style="531" customWidth="1"/>
    <col min="13058" max="13058" width="30.6640625" style="531" customWidth="1"/>
    <col min="13059" max="13059" width="20.88671875" style="531" customWidth="1"/>
    <col min="13060" max="13061" width="20.33203125" style="531" customWidth="1"/>
    <col min="13062" max="13062" width="14.6640625" style="531" customWidth="1"/>
    <col min="13063" max="13063" width="14" style="531" customWidth="1"/>
    <col min="13064" max="13064" width="32.88671875" style="531" customWidth="1"/>
    <col min="13065" max="13065" width="11" style="531" customWidth="1"/>
    <col min="13066" max="13066" width="11.109375" style="531" customWidth="1"/>
    <col min="13067" max="13068" width="13.33203125" style="531" customWidth="1"/>
    <col min="13069" max="13069" width="13.88671875" style="531" customWidth="1"/>
    <col min="13070" max="13073" width="9.109375" style="531" customWidth="1"/>
    <col min="13074" max="13312" width="8.88671875" style="531"/>
    <col min="13313" max="13313" width="46.109375" style="531" customWidth="1"/>
    <col min="13314" max="13314" width="30.6640625" style="531" customWidth="1"/>
    <col min="13315" max="13315" width="20.88671875" style="531" customWidth="1"/>
    <col min="13316" max="13317" width="20.33203125" style="531" customWidth="1"/>
    <col min="13318" max="13318" width="14.6640625" style="531" customWidth="1"/>
    <col min="13319" max="13319" width="14" style="531" customWidth="1"/>
    <col min="13320" max="13320" width="32.88671875" style="531" customWidth="1"/>
    <col min="13321" max="13321" width="11" style="531" customWidth="1"/>
    <col min="13322" max="13322" width="11.109375" style="531" customWidth="1"/>
    <col min="13323" max="13324" width="13.33203125" style="531" customWidth="1"/>
    <col min="13325" max="13325" width="13.88671875" style="531" customWidth="1"/>
    <col min="13326" max="13329" width="9.109375" style="531" customWidth="1"/>
    <col min="13330" max="13568" width="8.88671875" style="531"/>
    <col min="13569" max="13569" width="46.109375" style="531" customWidth="1"/>
    <col min="13570" max="13570" width="30.6640625" style="531" customWidth="1"/>
    <col min="13571" max="13571" width="20.88671875" style="531" customWidth="1"/>
    <col min="13572" max="13573" width="20.33203125" style="531" customWidth="1"/>
    <col min="13574" max="13574" width="14.6640625" style="531" customWidth="1"/>
    <col min="13575" max="13575" width="14" style="531" customWidth="1"/>
    <col min="13576" max="13576" width="32.88671875" style="531" customWidth="1"/>
    <col min="13577" max="13577" width="11" style="531" customWidth="1"/>
    <col min="13578" max="13578" width="11.109375" style="531" customWidth="1"/>
    <col min="13579" max="13580" width="13.33203125" style="531" customWidth="1"/>
    <col min="13581" max="13581" width="13.88671875" style="531" customWidth="1"/>
    <col min="13582" max="13585" width="9.109375" style="531" customWidth="1"/>
    <col min="13586" max="13824" width="8.88671875" style="531"/>
    <col min="13825" max="13825" width="46.109375" style="531" customWidth="1"/>
    <col min="13826" max="13826" width="30.6640625" style="531" customWidth="1"/>
    <col min="13827" max="13827" width="20.88671875" style="531" customWidth="1"/>
    <col min="13828" max="13829" width="20.33203125" style="531" customWidth="1"/>
    <col min="13830" max="13830" width="14.6640625" style="531" customWidth="1"/>
    <col min="13831" max="13831" width="14" style="531" customWidth="1"/>
    <col min="13832" max="13832" width="32.88671875" style="531" customWidth="1"/>
    <col min="13833" max="13833" width="11" style="531" customWidth="1"/>
    <col min="13834" max="13834" width="11.109375" style="531" customWidth="1"/>
    <col min="13835" max="13836" width="13.33203125" style="531" customWidth="1"/>
    <col min="13837" max="13837" width="13.88671875" style="531" customWidth="1"/>
    <col min="13838" max="13841" width="9.109375" style="531" customWidth="1"/>
    <col min="13842" max="14080" width="8.88671875" style="531"/>
    <col min="14081" max="14081" width="46.109375" style="531" customWidth="1"/>
    <col min="14082" max="14082" width="30.6640625" style="531" customWidth="1"/>
    <col min="14083" max="14083" width="20.88671875" style="531" customWidth="1"/>
    <col min="14084" max="14085" width="20.33203125" style="531" customWidth="1"/>
    <col min="14086" max="14086" width="14.6640625" style="531" customWidth="1"/>
    <col min="14087" max="14087" width="14" style="531" customWidth="1"/>
    <col min="14088" max="14088" width="32.88671875" style="531" customWidth="1"/>
    <col min="14089" max="14089" width="11" style="531" customWidth="1"/>
    <col min="14090" max="14090" width="11.109375" style="531" customWidth="1"/>
    <col min="14091" max="14092" width="13.33203125" style="531" customWidth="1"/>
    <col min="14093" max="14093" width="13.88671875" style="531" customWidth="1"/>
    <col min="14094" max="14097" width="9.109375" style="531" customWidth="1"/>
    <col min="14098" max="14336" width="8.88671875" style="531"/>
    <col min="14337" max="14337" width="46.109375" style="531" customWidth="1"/>
    <col min="14338" max="14338" width="30.6640625" style="531" customWidth="1"/>
    <col min="14339" max="14339" width="20.88671875" style="531" customWidth="1"/>
    <col min="14340" max="14341" width="20.33203125" style="531" customWidth="1"/>
    <col min="14342" max="14342" width="14.6640625" style="531" customWidth="1"/>
    <col min="14343" max="14343" width="14" style="531" customWidth="1"/>
    <col min="14344" max="14344" width="32.88671875" style="531" customWidth="1"/>
    <col min="14345" max="14345" width="11" style="531" customWidth="1"/>
    <col min="14346" max="14346" width="11.109375" style="531" customWidth="1"/>
    <col min="14347" max="14348" width="13.33203125" style="531" customWidth="1"/>
    <col min="14349" max="14349" width="13.88671875" style="531" customWidth="1"/>
    <col min="14350" max="14353" width="9.109375" style="531" customWidth="1"/>
    <col min="14354" max="14592" width="8.88671875" style="531"/>
    <col min="14593" max="14593" width="46.109375" style="531" customWidth="1"/>
    <col min="14594" max="14594" width="30.6640625" style="531" customWidth="1"/>
    <col min="14595" max="14595" width="20.88671875" style="531" customWidth="1"/>
    <col min="14596" max="14597" width="20.33203125" style="531" customWidth="1"/>
    <col min="14598" max="14598" width="14.6640625" style="531" customWidth="1"/>
    <col min="14599" max="14599" width="14" style="531" customWidth="1"/>
    <col min="14600" max="14600" width="32.88671875" style="531" customWidth="1"/>
    <col min="14601" max="14601" width="11" style="531" customWidth="1"/>
    <col min="14602" max="14602" width="11.109375" style="531" customWidth="1"/>
    <col min="14603" max="14604" width="13.33203125" style="531" customWidth="1"/>
    <col min="14605" max="14605" width="13.88671875" style="531" customWidth="1"/>
    <col min="14606" max="14609" width="9.109375" style="531" customWidth="1"/>
    <col min="14610" max="14848" width="8.88671875" style="531"/>
    <col min="14849" max="14849" width="46.109375" style="531" customWidth="1"/>
    <col min="14850" max="14850" width="30.6640625" style="531" customWidth="1"/>
    <col min="14851" max="14851" width="20.88671875" style="531" customWidth="1"/>
    <col min="14852" max="14853" width="20.33203125" style="531" customWidth="1"/>
    <col min="14854" max="14854" width="14.6640625" style="531" customWidth="1"/>
    <col min="14855" max="14855" width="14" style="531" customWidth="1"/>
    <col min="14856" max="14856" width="32.88671875" style="531" customWidth="1"/>
    <col min="14857" max="14857" width="11" style="531" customWidth="1"/>
    <col min="14858" max="14858" width="11.109375" style="531" customWidth="1"/>
    <col min="14859" max="14860" width="13.33203125" style="531" customWidth="1"/>
    <col min="14861" max="14861" width="13.88671875" style="531" customWidth="1"/>
    <col min="14862" max="14865" width="9.109375" style="531" customWidth="1"/>
    <col min="14866" max="15104" width="8.88671875" style="531"/>
    <col min="15105" max="15105" width="46.109375" style="531" customWidth="1"/>
    <col min="15106" max="15106" width="30.6640625" style="531" customWidth="1"/>
    <col min="15107" max="15107" width="20.88671875" style="531" customWidth="1"/>
    <col min="15108" max="15109" width="20.33203125" style="531" customWidth="1"/>
    <col min="15110" max="15110" width="14.6640625" style="531" customWidth="1"/>
    <col min="15111" max="15111" width="14" style="531" customWidth="1"/>
    <col min="15112" max="15112" width="32.88671875" style="531" customWidth="1"/>
    <col min="15113" max="15113" width="11" style="531" customWidth="1"/>
    <col min="15114" max="15114" width="11.109375" style="531" customWidth="1"/>
    <col min="15115" max="15116" width="13.33203125" style="531" customWidth="1"/>
    <col min="15117" max="15117" width="13.88671875" style="531" customWidth="1"/>
    <col min="15118" max="15121" width="9.109375" style="531" customWidth="1"/>
    <col min="15122" max="15360" width="8.88671875" style="531"/>
    <col min="15361" max="15361" width="46.109375" style="531" customWidth="1"/>
    <col min="15362" max="15362" width="30.6640625" style="531" customWidth="1"/>
    <col min="15363" max="15363" width="20.88671875" style="531" customWidth="1"/>
    <col min="15364" max="15365" width="20.33203125" style="531" customWidth="1"/>
    <col min="15366" max="15366" width="14.6640625" style="531" customWidth="1"/>
    <col min="15367" max="15367" width="14" style="531" customWidth="1"/>
    <col min="15368" max="15368" width="32.88671875" style="531" customWidth="1"/>
    <col min="15369" max="15369" width="11" style="531" customWidth="1"/>
    <col min="15370" max="15370" width="11.109375" style="531" customWidth="1"/>
    <col min="15371" max="15372" width="13.33203125" style="531" customWidth="1"/>
    <col min="15373" max="15373" width="13.88671875" style="531" customWidth="1"/>
    <col min="15374" max="15377" width="9.109375" style="531" customWidth="1"/>
    <col min="15378" max="15616" width="8.88671875" style="531"/>
    <col min="15617" max="15617" width="46.109375" style="531" customWidth="1"/>
    <col min="15618" max="15618" width="30.6640625" style="531" customWidth="1"/>
    <col min="15619" max="15619" width="20.88671875" style="531" customWidth="1"/>
    <col min="15620" max="15621" width="20.33203125" style="531" customWidth="1"/>
    <col min="15622" max="15622" width="14.6640625" style="531" customWidth="1"/>
    <col min="15623" max="15623" width="14" style="531" customWidth="1"/>
    <col min="15624" max="15624" width="32.88671875" style="531" customWidth="1"/>
    <col min="15625" max="15625" width="11" style="531" customWidth="1"/>
    <col min="15626" max="15626" width="11.109375" style="531" customWidth="1"/>
    <col min="15627" max="15628" width="13.33203125" style="531" customWidth="1"/>
    <col min="15629" max="15629" width="13.88671875" style="531" customWidth="1"/>
    <col min="15630" max="15633" width="9.109375" style="531" customWidth="1"/>
    <col min="15634" max="15872" width="8.88671875" style="531"/>
    <col min="15873" max="15873" width="46.109375" style="531" customWidth="1"/>
    <col min="15874" max="15874" width="30.6640625" style="531" customWidth="1"/>
    <col min="15875" max="15875" width="20.88671875" style="531" customWidth="1"/>
    <col min="15876" max="15877" width="20.33203125" style="531" customWidth="1"/>
    <col min="15878" max="15878" width="14.6640625" style="531" customWidth="1"/>
    <col min="15879" max="15879" width="14" style="531" customWidth="1"/>
    <col min="15880" max="15880" width="32.88671875" style="531" customWidth="1"/>
    <col min="15881" max="15881" width="11" style="531" customWidth="1"/>
    <col min="15882" max="15882" width="11.109375" style="531" customWidth="1"/>
    <col min="15883" max="15884" width="13.33203125" style="531" customWidth="1"/>
    <col min="15885" max="15885" width="13.88671875" style="531" customWidth="1"/>
    <col min="15886" max="15889" width="9.109375" style="531" customWidth="1"/>
    <col min="15890" max="16128" width="8.88671875" style="531"/>
    <col min="16129" max="16129" width="46.109375" style="531" customWidth="1"/>
    <col min="16130" max="16130" width="30.6640625" style="531" customWidth="1"/>
    <col min="16131" max="16131" width="20.88671875" style="531" customWidth="1"/>
    <col min="16132" max="16133" width="20.33203125" style="531" customWidth="1"/>
    <col min="16134" max="16134" width="14.6640625" style="531" customWidth="1"/>
    <col min="16135" max="16135" width="14" style="531" customWidth="1"/>
    <col min="16136" max="16136" width="32.88671875" style="531" customWidth="1"/>
    <col min="16137" max="16137" width="11" style="531" customWidth="1"/>
    <col min="16138" max="16138" width="11.109375" style="531" customWidth="1"/>
    <col min="16139" max="16140" width="13.33203125" style="531" customWidth="1"/>
    <col min="16141" max="16141" width="13.88671875" style="531" customWidth="1"/>
    <col min="16142" max="16145" width="9.109375" style="531" customWidth="1"/>
    <col min="16146" max="16384" width="8.88671875" style="531"/>
  </cols>
  <sheetData>
    <row r="1" spans="1:12" x14ac:dyDescent="0.3">
      <c r="A1" s="528"/>
      <c r="B1" s="528"/>
      <c r="C1" s="529"/>
      <c r="D1" s="530"/>
      <c r="E1" s="530"/>
      <c r="F1" s="658" t="s">
        <v>156</v>
      </c>
      <c r="G1" s="658"/>
    </row>
    <row r="2" spans="1:12" x14ac:dyDescent="0.3">
      <c r="A2" s="528"/>
      <c r="B2" s="528"/>
      <c r="C2" s="529"/>
      <c r="D2" s="658" t="s">
        <v>339</v>
      </c>
      <c r="E2" s="658"/>
      <c r="F2" s="658"/>
      <c r="G2" s="658"/>
    </row>
    <row r="3" spans="1:12" x14ac:dyDescent="0.3">
      <c r="A3" s="528"/>
      <c r="B3" s="528"/>
      <c r="C3" s="529"/>
      <c r="D3" s="658" t="s">
        <v>157</v>
      </c>
      <c r="E3" s="658"/>
      <c r="F3" s="658"/>
      <c r="G3" s="658"/>
    </row>
    <row r="4" spans="1:12" x14ac:dyDescent="0.3">
      <c r="A4" s="528"/>
      <c r="B4" s="528"/>
      <c r="C4" s="529"/>
      <c r="D4" s="658" t="s">
        <v>158</v>
      </c>
      <c r="E4" s="658"/>
      <c r="F4" s="658"/>
      <c r="G4" s="658"/>
    </row>
    <row r="5" spans="1:12" x14ac:dyDescent="0.3">
      <c r="A5" s="528"/>
      <c r="B5" s="528"/>
      <c r="C5" s="529"/>
      <c r="D5" s="533"/>
      <c r="E5" s="533"/>
      <c r="F5" s="533"/>
      <c r="G5" s="533"/>
    </row>
    <row r="6" spans="1:12" x14ac:dyDescent="0.3">
      <c r="A6" s="528"/>
      <c r="B6" s="528"/>
      <c r="C6" s="529"/>
      <c r="D6" s="530"/>
      <c r="E6" s="530"/>
      <c r="F6" s="530"/>
      <c r="G6" s="530"/>
    </row>
    <row r="7" spans="1:12" ht="15.6" x14ac:dyDescent="0.3">
      <c r="A7" s="528"/>
      <c r="B7" s="528"/>
      <c r="C7" s="529"/>
      <c r="D7" s="765" t="s">
        <v>136</v>
      </c>
      <c r="E7" s="765"/>
      <c r="F7" s="765"/>
      <c r="G7" s="765"/>
    </row>
    <row r="8" spans="1:12" ht="15.6" x14ac:dyDescent="0.3">
      <c r="A8" s="528"/>
      <c r="B8" s="528"/>
      <c r="C8" s="529"/>
      <c r="D8" s="651" t="s">
        <v>338</v>
      </c>
      <c r="E8" s="651"/>
      <c r="F8" s="651"/>
      <c r="G8" s="651"/>
    </row>
    <row r="9" spans="1:12" ht="15.6" x14ac:dyDescent="0.3">
      <c r="A9" s="528"/>
      <c r="B9" s="528"/>
      <c r="C9" s="529"/>
      <c r="D9" s="651" t="s">
        <v>137</v>
      </c>
      <c r="E9" s="651"/>
      <c r="F9" s="651"/>
      <c r="G9" s="651"/>
    </row>
    <row r="10" spans="1:12" ht="15.6" x14ac:dyDescent="0.3">
      <c r="A10" s="528"/>
      <c r="B10" s="528"/>
      <c r="C10" s="529"/>
      <c r="D10" s="765" t="s">
        <v>138</v>
      </c>
      <c r="E10" s="765"/>
      <c r="F10" s="765"/>
      <c r="G10" s="765"/>
    </row>
    <row r="11" spans="1:12" ht="15.6" x14ac:dyDescent="0.3">
      <c r="A11" s="528"/>
      <c r="B11" s="528"/>
      <c r="C11" s="529"/>
      <c r="D11" s="534"/>
      <c r="E11" s="534"/>
      <c r="F11" s="534"/>
      <c r="G11" s="534"/>
    </row>
    <row r="12" spans="1:12" ht="15.6" x14ac:dyDescent="0.3">
      <c r="A12" s="528"/>
      <c r="B12" s="528"/>
      <c r="C12" s="529"/>
      <c r="D12" s="214" t="s">
        <v>159</v>
      </c>
      <c r="E12" s="214"/>
      <c r="F12" s="214"/>
      <c r="G12" s="214"/>
    </row>
    <row r="13" spans="1:12" s="536" customFormat="1" ht="21.6" customHeight="1" x14ac:dyDescent="0.35">
      <c r="A13" s="528"/>
      <c r="B13" s="528"/>
      <c r="C13" s="529"/>
      <c r="D13" s="214" t="s">
        <v>160</v>
      </c>
      <c r="E13" s="214"/>
      <c r="F13" s="214"/>
      <c r="G13" s="214"/>
      <c r="H13" s="535"/>
      <c r="I13" s="535"/>
      <c r="J13" s="535"/>
      <c r="K13" s="535"/>
      <c r="L13" s="535"/>
    </row>
    <row r="14" spans="1:12" s="537" customFormat="1" ht="28.95" customHeight="1" x14ac:dyDescent="0.35">
      <c r="A14" s="528"/>
      <c r="B14" s="528"/>
      <c r="C14" s="529"/>
      <c r="D14" s="214" t="s">
        <v>161</v>
      </c>
      <c r="E14" s="214"/>
      <c r="F14" s="214"/>
      <c r="G14" s="214"/>
      <c r="H14" s="535"/>
      <c r="I14" s="535"/>
      <c r="J14" s="535"/>
      <c r="K14" s="535"/>
      <c r="L14" s="535"/>
    </row>
    <row r="15" spans="1:12" s="536" customFormat="1" ht="19.2" customHeight="1" x14ac:dyDescent="0.35">
      <c r="A15" s="528"/>
      <c r="B15" s="528"/>
      <c r="C15" s="529"/>
      <c r="D15" s="35" t="s">
        <v>162</v>
      </c>
      <c r="E15" s="35"/>
      <c r="F15" s="35"/>
      <c r="G15" s="35"/>
      <c r="H15" s="538"/>
      <c r="I15" s="539"/>
      <c r="J15" s="539"/>
      <c r="K15" s="539"/>
      <c r="L15" s="539"/>
    </row>
    <row r="16" spans="1:12" s="35" customFormat="1" ht="15.6" x14ac:dyDescent="0.3">
      <c r="A16" s="528"/>
      <c r="B16" s="528"/>
      <c r="C16" s="529"/>
      <c r="D16" s="215" t="s">
        <v>266</v>
      </c>
    </row>
    <row r="17" spans="1:13" s="35" customFormat="1" ht="18" customHeight="1" x14ac:dyDescent="0.3">
      <c r="A17" s="528"/>
      <c r="B17" s="528"/>
      <c r="C17" s="529"/>
      <c r="F17" s="37" t="s">
        <v>163</v>
      </c>
    </row>
    <row r="18" spans="1:13" s="35" customFormat="1" ht="18" customHeight="1" x14ac:dyDescent="0.3"/>
    <row r="19" spans="1:13" s="542" customFormat="1" ht="15.6" x14ac:dyDescent="0.3">
      <c r="A19" s="768" t="s">
        <v>0</v>
      </c>
      <c r="B19" s="768"/>
      <c r="C19" s="768"/>
      <c r="D19" s="768"/>
      <c r="E19" s="768"/>
      <c r="F19" s="768"/>
      <c r="G19" s="768"/>
      <c r="H19" s="540"/>
      <c r="I19" s="541"/>
    </row>
    <row r="20" spans="1:13" s="542" customFormat="1" ht="15.6" x14ac:dyDescent="0.3">
      <c r="A20" s="769" t="s">
        <v>46</v>
      </c>
      <c r="B20" s="769"/>
      <c r="C20" s="769"/>
      <c r="D20" s="769"/>
      <c r="E20" s="769"/>
      <c r="F20" s="769"/>
      <c r="G20" s="769"/>
      <c r="H20" s="543"/>
      <c r="I20" s="541"/>
    </row>
    <row r="21" spans="1:13" s="542" customFormat="1" ht="15.6" x14ac:dyDescent="0.3">
      <c r="A21" s="770" t="s">
        <v>1</v>
      </c>
      <c r="B21" s="770"/>
      <c r="C21" s="770"/>
      <c r="D21" s="770"/>
      <c r="E21" s="770"/>
      <c r="F21" s="770"/>
      <c r="G21" s="770"/>
      <c r="H21" s="544"/>
      <c r="I21" s="541"/>
    </row>
    <row r="22" spans="1:13" s="542" customFormat="1" ht="15" customHeight="1" x14ac:dyDescent="0.3">
      <c r="A22" s="768" t="s">
        <v>228</v>
      </c>
      <c r="B22" s="768"/>
      <c r="C22" s="768"/>
      <c r="D22" s="768"/>
      <c r="E22" s="768"/>
      <c r="F22" s="768"/>
      <c r="G22" s="768"/>
      <c r="H22" s="540"/>
      <c r="I22" s="541"/>
    </row>
    <row r="23" spans="1:13" ht="18" customHeight="1" x14ac:dyDescent="0.3">
      <c r="A23" s="545"/>
      <c r="B23" s="545"/>
      <c r="C23" s="546"/>
      <c r="D23" s="546"/>
      <c r="E23" s="546"/>
      <c r="F23" s="546"/>
      <c r="G23" s="546"/>
      <c r="H23" s="546"/>
      <c r="J23" s="547"/>
      <c r="K23" s="547"/>
      <c r="L23" s="547"/>
      <c r="M23" s="547"/>
    </row>
    <row r="24" spans="1:13" ht="52.65" customHeight="1" x14ac:dyDescent="0.3">
      <c r="A24" s="774" t="s">
        <v>199</v>
      </c>
      <c r="B24" s="774"/>
      <c r="C24" s="774"/>
      <c r="D24" s="774"/>
      <c r="E24" s="774"/>
      <c r="F24" s="774"/>
      <c r="G24" s="774"/>
      <c r="H24" s="774"/>
      <c r="J24" s="547"/>
      <c r="K24" s="547"/>
      <c r="L24" s="547"/>
      <c r="M24" s="547"/>
    </row>
    <row r="25" spans="1:13" s="548" customFormat="1" ht="51.75" customHeight="1" x14ac:dyDescent="0.3">
      <c r="A25" s="548" t="s">
        <v>238</v>
      </c>
      <c r="I25" s="550"/>
      <c r="J25" s="549"/>
      <c r="K25" s="549"/>
      <c r="L25" s="549"/>
      <c r="M25" s="549"/>
    </row>
    <row r="26" spans="1:13" s="542" customFormat="1" ht="324.60000000000002" customHeight="1" x14ac:dyDescent="0.3">
      <c r="A26" s="773" t="s">
        <v>342</v>
      </c>
      <c r="B26" s="773"/>
      <c r="C26" s="773"/>
      <c r="D26" s="773"/>
      <c r="E26" s="773"/>
      <c r="F26" s="773"/>
      <c r="G26" s="773"/>
      <c r="H26" s="773"/>
      <c r="I26" s="551"/>
      <c r="J26" s="552"/>
      <c r="K26" s="552"/>
      <c r="L26" s="552"/>
    </row>
    <row r="27" spans="1:13" s="554" customFormat="1" ht="17.25" customHeight="1" x14ac:dyDescent="0.3">
      <c r="A27" s="553" t="s">
        <v>2</v>
      </c>
    </row>
    <row r="28" spans="1:13" s="554" customFormat="1" ht="15.75" customHeight="1" x14ac:dyDescent="0.3">
      <c r="A28" s="771" t="s">
        <v>47</v>
      </c>
      <c r="B28" s="771"/>
      <c r="C28" s="771"/>
      <c r="D28" s="771"/>
      <c r="E28" s="771"/>
      <c r="F28" s="771"/>
      <c r="G28" s="771"/>
    </row>
    <row r="29" spans="1:13" s="554" customFormat="1" ht="18" customHeight="1" x14ac:dyDescent="0.3">
      <c r="A29" s="772" t="s">
        <v>42</v>
      </c>
      <c r="B29" s="772"/>
      <c r="C29" s="772"/>
      <c r="D29" s="772"/>
      <c r="E29" s="772"/>
      <c r="F29" s="772"/>
      <c r="G29" s="772"/>
    </row>
    <row r="30" spans="1:13" s="554" customFormat="1" ht="16.649999999999999" customHeight="1" x14ac:dyDescent="0.3">
      <c r="A30" s="553" t="s">
        <v>43</v>
      </c>
    </row>
    <row r="31" spans="1:13" s="554" customFormat="1" ht="15.6" x14ac:dyDescent="0.3">
      <c r="A31" s="553" t="s">
        <v>44</v>
      </c>
    </row>
    <row r="32" spans="1:13" ht="32.25" customHeight="1" x14ac:dyDescent="0.3">
      <c r="A32" s="773" t="s">
        <v>203</v>
      </c>
      <c r="B32" s="773"/>
      <c r="C32" s="773"/>
      <c r="D32" s="773"/>
      <c r="E32" s="773"/>
      <c r="F32" s="773"/>
      <c r="G32" s="773"/>
      <c r="H32" s="545"/>
      <c r="I32" s="555"/>
      <c r="J32" s="556"/>
      <c r="K32" s="556"/>
      <c r="L32" s="556"/>
    </row>
    <row r="33" spans="1:13" s="554" customFormat="1" ht="47.4" customHeight="1" x14ac:dyDescent="0.3">
      <c r="A33" s="766" t="s">
        <v>202</v>
      </c>
      <c r="B33" s="767"/>
      <c r="C33" s="767"/>
      <c r="D33" s="767"/>
      <c r="E33" s="767"/>
      <c r="F33" s="767"/>
      <c r="G33" s="767"/>
    </row>
    <row r="34" spans="1:13" ht="34.950000000000003" customHeight="1" x14ac:dyDescent="0.3">
      <c r="A34" s="775" t="s">
        <v>200</v>
      </c>
      <c r="B34" s="775"/>
      <c r="C34" s="775"/>
      <c r="D34" s="775"/>
      <c r="E34" s="775"/>
      <c r="F34" s="775"/>
      <c r="G34" s="775"/>
      <c r="H34" s="545"/>
    </row>
    <row r="35" spans="1:13" ht="15.6" x14ac:dyDescent="0.3">
      <c r="A35" s="776"/>
      <c r="B35" s="776"/>
      <c r="C35" s="776"/>
      <c r="D35" s="776"/>
      <c r="E35" s="776"/>
      <c r="F35" s="776"/>
      <c r="G35" s="776"/>
      <c r="H35" s="557"/>
    </row>
    <row r="36" spans="1:13" ht="18.75" customHeight="1" x14ac:dyDescent="0.3">
      <c r="A36" s="777" t="s">
        <v>3</v>
      </c>
      <c r="B36" s="777"/>
      <c r="C36" s="777"/>
      <c r="D36" s="777"/>
      <c r="E36" s="777"/>
      <c r="F36" s="777"/>
      <c r="G36" s="777"/>
      <c r="H36" s="532"/>
      <c r="I36" s="531"/>
    </row>
    <row r="37" spans="1:13" ht="31.2" customHeight="1" x14ac:dyDescent="0.3">
      <c r="A37" s="778" t="s">
        <v>4</v>
      </c>
      <c r="B37" s="778" t="s">
        <v>5</v>
      </c>
      <c r="C37" s="618" t="s">
        <v>230</v>
      </c>
      <c r="D37" s="618" t="s">
        <v>229</v>
      </c>
      <c r="E37" s="618" t="s">
        <v>37</v>
      </c>
      <c r="F37" s="618"/>
      <c r="G37" s="618"/>
      <c r="H37" s="532"/>
      <c r="I37" s="531"/>
    </row>
    <row r="38" spans="1:13" ht="17.25" customHeight="1" x14ac:dyDescent="0.3">
      <c r="A38" s="779"/>
      <c r="B38" s="780"/>
      <c r="C38" s="618"/>
      <c r="D38" s="618"/>
      <c r="E38" s="527" t="s">
        <v>24</v>
      </c>
      <c r="F38" s="527" t="s">
        <v>120</v>
      </c>
      <c r="G38" s="527" t="s">
        <v>231</v>
      </c>
      <c r="H38" s="532"/>
      <c r="I38" s="531"/>
    </row>
    <row r="39" spans="1:13" ht="33" customHeight="1" x14ac:dyDescent="0.3">
      <c r="A39" s="558" t="s">
        <v>13</v>
      </c>
      <c r="B39" s="559" t="s">
        <v>14</v>
      </c>
      <c r="C39" s="41"/>
      <c r="D39" s="41">
        <v>0</v>
      </c>
      <c r="E39" s="422">
        <v>125</v>
      </c>
      <c r="F39" s="560">
        <v>1155</v>
      </c>
      <c r="G39" s="560">
        <v>1412</v>
      </c>
      <c r="H39" s="532"/>
      <c r="I39" s="531"/>
    </row>
    <row r="40" spans="1:13" ht="21.75" customHeight="1" x14ac:dyDescent="0.3">
      <c r="A40" s="558" t="s">
        <v>15</v>
      </c>
      <c r="B40" s="559" t="s">
        <v>14</v>
      </c>
      <c r="C40" s="43"/>
      <c r="D40" s="41"/>
      <c r="E40" s="44"/>
      <c r="F40" s="561"/>
      <c r="G40" s="561"/>
      <c r="H40" s="532"/>
      <c r="I40" s="531"/>
    </row>
    <row r="41" spans="1:13" ht="42.75" customHeight="1" x14ac:dyDescent="0.3">
      <c r="A41" s="562" t="s">
        <v>16</v>
      </c>
      <c r="B41" s="563" t="s">
        <v>14</v>
      </c>
      <c r="C41" s="564">
        <f>C39+C40</f>
        <v>0</v>
      </c>
      <c r="D41" s="564">
        <v>0</v>
      </c>
      <c r="E41" s="564">
        <f>E39+E40</f>
        <v>125</v>
      </c>
      <c r="F41" s="564">
        <f>F39</f>
        <v>1155</v>
      </c>
      <c r="G41" s="565">
        <f>G39</f>
        <v>1412</v>
      </c>
      <c r="H41" s="566"/>
      <c r="I41" s="547"/>
      <c r="J41" s="547"/>
      <c r="K41" s="547"/>
      <c r="L41" s="547"/>
    </row>
    <row r="42" spans="1:13" s="542" customFormat="1" ht="19.5" hidden="1" customHeight="1" x14ac:dyDescent="0.3">
      <c r="A42" s="774" t="s">
        <v>17</v>
      </c>
      <c r="B42" s="774"/>
      <c r="C42" s="774"/>
      <c r="D42" s="774"/>
      <c r="E42" s="774"/>
      <c r="F42" s="774"/>
      <c r="G42" s="774"/>
      <c r="H42" s="774"/>
      <c r="I42" s="541"/>
      <c r="J42" s="546"/>
      <c r="K42" s="546"/>
      <c r="L42" s="546"/>
      <c r="M42" s="546"/>
    </row>
    <row r="43" spans="1:13" s="554" customFormat="1" ht="17.25" hidden="1" customHeight="1" x14ac:dyDescent="0.3">
      <c r="A43" s="553" t="s">
        <v>18</v>
      </c>
    </row>
    <row r="44" spans="1:13" s="554" customFormat="1" ht="22.2" customHeight="1" x14ac:dyDescent="0.3">
      <c r="A44" s="772" t="s">
        <v>42</v>
      </c>
      <c r="B44" s="772"/>
      <c r="C44" s="772"/>
      <c r="D44" s="772"/>
      <c r="E44" s="772"/>
      <c r="F44" s="772"/>
      <c r="G44" s="772"/>
    </row>
    <row r="45" spans="1:13" s="554" customFormat="1" ht="17.25" hidden="1" customHeight="1" x14ac:dyDescent="0.3">
      <c r="A45" s="553" t="s">
        <v>44</v>
      </c>
      <c r="B45" s="567"/>
      <c r="C45" s="567"/>
      <c r="D45" s="567"/>
      <c r="E45" s="567">
        <f>172554+25327</f>
        <v>197881</v>
      </c>
      <c r="F45" s="567"/>
      <c r="G45" s="567"/>
    </row>
    <row r="46" spans="1:13" ht="113.25" hidden="1" customHeight="1" x14ac:dyDescent="0.3">
      <c r="A46" s="781" t="s">
        <v>45</v>
      </c>
      <c r="B46" s="781"/>
      <c r="C46" s="781"/>
      <c r="D46" s="781"/>
      <c r="E46" s="781"/>
      <c r="F46" s="781"/>
      <c r="G46" s="781"/>
      <c r="H46" s="545"/>
    </row>
    <row r="47" spans="1:13" ht="16.649999999999999" hidden="1" customHeight="1" x14ac:dyDescent="0.3">
      <c r="A47" s="782" t="s">
        <v>19</v>
      </c>
      <c r="B47" s="783" t="s">
        <v>5</v>
      </c>
      <c r="C47" s="568" t="s">
        <v>6</v>
      </c>
      <c r="D47" s="568" t="s">
        <v>7</v>
      </c>
      <c r="E47" s="783" t="s">
        <v>8</v>
      </c>
      <c r="F47" s="783"/>
      <c r="G47" s="783"/>
      <c r="H47" s="569"/>
      <c r="I47" s="531"/>
    </row>
    <row r="48" spans="1:13" ht="17.399999999999999" hidden="1" customHeight="1" x14ac:dyDescent="0.3">
      <c r="A48" s="782"/>
      <c r="B48" s="783"/>
      <c r="C48" s="559" t="s">
        <v>9</v>
      </c>
      <c r="D48" s="559" t="s">
        <v>10</v>
      </c>
      <c r="E48" s="559" t="e">
        <f>E45+E46+E47</f>
        <v>#VALUE!</v>
      </c>
      <c r="F48" s="559" t="s">
        <v>12</v>
      </c>
      <c r="G48" s="559" t="s">
        <v>24</v>
      </c>
      <c r="H48" s="569"/>
      <c r="I48" s="531"/>
    </row>
    <row r="49" spans="1:13" ht="31.5" hidden="1" customHeight="1" x14ac:dyDescent="0.3">
      <c r="A49" s="570" t="s">
        <v>40</v>
      </c>
      <c r="B49" s="571" t="s">
        <v>30</v>
      </c>
      <c r="C49" s="45">
        <v>15</v>
      </c>
      <c r="D49" s="45"/>
      <c r="E49" s="41">
        <v>15</v>
      </c>
      <c r="F49" s="45"/>
      <c r="G49" s="45"/>
      <c r="H49" s="569"/>
      <c r="I49" s="531"/>
    </row>
    <row r="50" spans="1:13" ht="31.5" hidden="1" customHeight="1" x14ac:dyDescent="0.3">
      <c r="A50" s="570" t="s">
        <v>329</v>
      </c>
      <c r="B50" s="571" t="s">
        <v>30</v>
      </c>
      <c r="C50" s="572"/>
      <c r="D50" s="572"/>
      <c r="E50" s="573">
        <v>4185</v>
      </c>
      <c r="F50" s="572"/>
      <c r="G50" s="572"/>
      <c r="H50" s="569"/>
      <c r="I50" s="531"/>
    </row>
    <row r="51" spans="1:13" ht="31.5" hidden="1" customHeight="1" x14ac:dyDescent="0.3">
      <c r="A51" s="570" t="s">
        <v>26</v>
      </c>
      <c r="B51" s="571" t="s">
        <v>30</v>
      </c>
      <c r="C51" s="45">
        <v>350</v>
      </c>
      <c r="D51" s="45"/>
      <c r="E51" s="45">
        <v>410</v>
      </c>
      <c r="F51" s="45"/>
      <c r="G51" s="45"/>
      <c r="H51" s="569"/>
      <c r="I51" s="531"/>
    </row>
    <row r="52" spans="1:13" ht="31.5" hidden="1" customHeight="1" x14ac:dyDescent="0.3">
      <c r="A52" s="570" t="s">
        <v>27</v>
      </c>
      <c r="B52" s="571" t="s">
        <v>30</v>
      </c>
      <c r="C52" s="572"/>
      <c r="D52" s="572"/>
      <c r="E52" s="573">
        <v>2000</v>
      </c>
      <c r="F52" s="573"/>
      <c r="G52" s="573"/>
      <c r="H52" s="569"/>
      <c r="I52" s="531"/>
    </row>
    <row r="53" spans="1:13" ht="31.5" hidden="1" customHeight="1" x14ac:dyDescent="0.3">
      <c r="A53" s="570" t="s">
        <v>28</v>
      </c>
      <c r="B53" s="571" t="s">
        <v>30</v>
      </c>
      <c r="C53" s="572"/>
      <c r="D53" s="572"/>
      <c r="E53" s="573">
        <v>250</v>
      </c>
      <c r="F53" s="573"/>
      <c r="G53" s="573"/>
      <c r="H53" s="569"/>
      <c r="I53" s="531"/>
    </row>
    <row r="54" spans="1:13" ht="31.5" hidden="1" customHeight="1" x14ac:dyDescent="0.3">
      <c r="A54" s="570" t="s">
        <v>29</v>
      </c>
      <c r="B54" s="571" t="s">
        <v>30</v>
      </c>
      <c r="C54" s="572"/>
      <c r="D54" s="572"/>
      <c r="E54" s="572"/>
      <c r="F54" s="572"/>
      <c r="G54" s="572"/>
      <c r="H54" s="569"/>
      <c r="I54" s="531"/>
    </row>
    <row r="55" spans="1:13" ht="12" hidden="1" customHeight="1" x14ac:dyDescent="0.3">
      <c r="A55" s="574"/>
      <c r="B55" s="575"/>
      <c r="C55" s="576"/>
      <c r="D55" s="576"/>
      <c r="E55" s="576"/>
      <c r="F55" s="576"/>
      <c r="G55" s="576"/>
      <c r="H55" s="569"/>
      <c r="I55" s="531"/>
    </row>
    <row r="56" spans="1:13" ht="20.399999999999999" hidden="1" customHeight="1" x14ac:dyDescent="0.3">
      <c r="A56" s="783" t="s">
        <v>20</v>
      </c>
      <c r="B56" s="783" t="s">
        <v>5</v>
      </c>
      <c r="C56" s="568" t="s">
        <v>6</v>
      </c>
      <c r="D56" s="568" t="s">
        <v>7</v>
      </c>
      <c r="E56" s="783" t="s">
        <v>8</v>
      </c>
      <c r="F56" s="783"/>
      <c r="G56" s="783"/>
      <c r="H56" s="569"/>
      <c r="I56" s="547"/>
      <c r="J56" s="547"/>
      <c r="K56" s="547"/>
      <c r="L56" s="547"/>
    </row>
    <row r="57" spans="1:13" ht="15.75" hidden="1" customHeight="1" x14ac:dyDescent="0.3">
      <c r="A57" s="783"/>
      <c r="B57" s="783"/>
      <c r="C57" s="559" t="s">
        <v>9</v>
      </c>
      <c r="D57" s="559" t="s">
        <v>10</v>
      </c>
      <c r="E57" s="559" t="s">
        <v>11</v>
      </c>
      <c r="F57" s="559" t="s">
        <v>12</v>
      </c>
      <c r="G57" s="559" t="s">
        <v>24</v>
      </c>
      <c r="H57" s="532"/>
      <c r="I57" s="547"/>
      <c r="J57" s="547"/>
      <c r="K57" s="547"/>
      <c r="L57" s="547"/>
    </row>
    <row r="58" spans="1:13" ht="31.2" hidden="1" customHeight="1" x14ac:dyDescent="0.3">
      <c r="A58" s="577" t="s">
        <v>13</v>
      </c>
      <c r="B58" s="559" t="s">
        <v>14</v>
      </c>
      <c r="C58" s="41">
        <v>1684</v>
      </c>
      <c r="D58" s="41">
        <v>8250</v>
      </c>
      <c r="E58" s="41">
        <v>45954</v>
      </c>
      <c r="F58" s="41"/>
      <c r="G58" s="42"/>
      <c r="H58" s="532"/>
      <c r="I58" s="547"/>
      <c r="J58" s="547"/>
      <c r="K58" s="547"/>
      <c r="L58" s="547"/>
    </row>
    <row r="59" spans="1:13" ht="32.25" hidden="1" customHeight="1" x14ac:dyDescent="0.3">
      <c r="A59" s="562" t="s">
        <v>21</v>
      </c>
      <c r="B59" s="563" t="s">
        <v>14</v>
      </c>
      <c r="C59" s="564">
        <f>SUM(C58)</f>
        <v>1684</v>
      </c>
      <c r="D59" s="564">
        <f>SUM(D58)</f>
        <v>8250</v>
      </c>
      <c r="E59" s="564">
        <f>SUM(E58)</f>
        <v>45954</v>
      </c>
      <c r="F59" s="564">
        <f>SUM(F58)</f>
        <v>0</v>
      </c>
      <c r="G59" s="564">
        <f>SUM(G58)</f>
        <v>0</v>
      </c>
      <c r="H59" s="532"/>
      <c r="I59" s="547"/>
      <c r="J59" s="578"/>
      <c r="K59" s="578"/>
      <c r="L59" s="578"/>
    </row>
    <row r="60" spans="1:13" s="542" customFormat="1" ht="31.2" customHeight="1" x14ac:dyDescent="0.3">
      <c r="A60" s="784" t="s">
        <v>17</v>
      </c>
      <c r="B60" s="784"/>
      <c r="C60" s="784"/>
      <c r="D60" s="784"/>
      <c r="E60" s="784"/>
      <c r="F60" s="784"/>
      <c r="G60" s="784"/>
      <c r="H60" s="545"/>
      <c r="J60" s="546"/>
      <c r="K60" s="546"/>
      <c r="L60" s="546"/>
      <c r="M60" s="546"/>
    </row>
    <row r="61" spans="1:13" s="542" customFormat="1" ht="16.649999999999999" customHeight="1" x14ac:dyDescent="0.3">
      <c r="A61" s="579" t="s">
        <v>23</v>
      </c>
      <c r="B61" s="579"/>
      <c r="C61" s="579"/>
      <c r="D61" s="579"/>
      <c r="E61" s="579"/>
      <c r="F61" s="579"/>
      <c r="G61" s="579"/>
      <c r="H61" s="579" t="s">
        <v>48</v>
      </c>
      <c r="I61" s="541"/>
    </row>
    <row r="62" spans="1:13" s="554" customFormat="1" ht="27" customHeight="1" x14ac:dyDescent="0.3">
      <c r="A62" s="785" t="s">
        <v>42</v>
      </c>
      <c r="B62" s="785"/>
      <c r="C62" s="785"/>
      <c r="D62" s="785"/>
      <c r="E62" s="785"/>
      <c r="F62" s="785"/>
      <c r="G62" s="785"/>
      <c r="H62" s="315"/>
      <c r="I62" s="315"/>
      <c r="J62" s="315"/>
      <c r="K62" s="315"/>
    </row>
    <row r="63" spans="1:13" s="554" customFormat="1" ht="24.6" customHeight="1" x14ac:dyDescent="0.3">
      <c r="A63" s="553" t="s">
        <v>44</v>
      </c>
      <c r="B63" s="567"/>
      <c r="C63" s="567"/>
      <c r="D63" s="567"/>
      <c r="E63" s="567"/>
      <c r="F63" s="567"/>
      <c r="G63" s="567"/>
    </row>
    <row r="64" spans="1:13" ht="60" customHeight="1" x14ac:dyDescent="0.3">
      <c r="A64" s="773" t="s">
        <v>201</v>
      </c>
      <c r="B64" s="773"/>
      <c r="C64" s="773"/>
      <c r="D64" s="773"/>
      <c r="E64" s="773"/>
      <c r="F64" s="773"/>
      <c r="G64" s="773"/>
      <c r="H64" s="545"/>
    </row>
    <row r="65" spans="1:12" ht="26.4" customHeight="1" x14ac:dyDescent="0.3">
      <c r="A65" s="786" t="s">
        <v>19</v>
      </c>
      <c r="B65" s="783" t="s">
        <v>5</v>
      </c>
      <c r="C65" s="618" t="s">
        <v>230</v>
      </c>
      <c r="D65" s="618" t="s">
        <v>229</v>
      </c>
      <c r="E65" s="618" t="s">
        <v>37</v>
      </c>
      <c r="F65" s="618"/>
      <c r="G65" s="618"/>
      <c r="H65" s="569"/>
      <c r="I65" s="531"/>
    </row>
    <row r="66" spans="1:12" ht="33.6" customHeight="1" x14ac:dyDescent="0.3">
      <c r="A66" s="787"/>
      <c r="B66" s="783"/>
      <c r="C66" s="618"/>
      <c r="D66" s="618"/>
      <c r="E66" s="527" t="s">
        <v>24</v>
      </c>
      <c r="F66" s="527" t="s">
        <v>120</v>
      </c>
      <c r="G66" s="527" t="s">
        <v>231</v>
      </c>
      <c r="H66" s="569"/>
      <c r="I66" s="531"/>
    </row>
    <row r="67" spans="1:12" s="542" customFormat="1" ht="42" customHeight="1" x14ac:dyDescent="0.3">
      <c r="A67" s="580" t="s">
        <v>214</v>
      </c>
      <c r="B67" s="559" t="s">
        <v>39</v>
      </c>
      <c r="C67" s="45"/>
      <c r="D67" s="45">
        <f>2-2</f>
        <v>0</v>
      </c>
      <c r="E67" s="45">
        <f>7-5</f>
        <v>2</v>
      </c>
      <c r="F67" s="45">
        <v>9</v>
      </c>
      <c r="G67" s="581">
        <v>11</v>
      </c>
      <c r="H67" s="582"/>
    </row>
    <row r="68" spans="1:12" ht="19.5" customHeight="1" x14ac:dyDescent="0.3">
      <c r="A68" s="570"/>
      <c r="B68" s="571"/>
      <c r="C68" s="583"/>
      <c r="D68" s="583"/>
      <c r="E68" s="583"/>
      <c r="F68" s="583"/>
      <c r="G68" s="583"/>
      <c r="H68" s="569"/>
      <c r="I68" s="531"/>
    </row>
    <row r="69" spans="1:12" ht="30.75" customHeight="1" x14ac:dyDescent="0.3">
      <c r="A69" s="783" t="s">
        <v>20</v>
      </c>
      <c r="B69" s="783" t="s">
        <v>5</v>
      </c>
      <c r="C69" s="618" t="s">
        <v>230</v>
      </c>
      <c r="D69" s="618" t="s">
        <v>229</v>
      </c>
      <c r="E69" s="618" t="s">
        <v>37</v>
      </c>
      <c r="F69" s="618"/>
      <c r="G69" s="618"/>
      <c r="H69" s="569"/>
      <c r="I69" s="547"/>
      <c r="J69" s="547"/>
      <c r="K69" s="547"/>
      <c r="L69" s="547"/>
    </row>
    <row r="70" spans="1:12" ht="18" customHeight="1" x14ac:dyDescent="0.3">
      <c r="A70" s="783"/>
      <c r="B70" s="783"/>
      <c r="C70" s="618"/>
      <c r="D70" s="618"/>
      <c r="E70" s="527" t="s">
        <v>24</v>
      </c>
      <c r="F70" s="527" t="s">
        <v>120</v>
      </c>
      <c r="G70" s="527" t="s">
        <v>231</v>
      </c>
      <c r="H70" s="532"/>
      <c r="I70" s="547"/>
      <c r="J70" s="547"/>
      <c r="K70" s="547"/>
      <c r="L70" s="547"/>
    </row>
    <row r="71" spans="1:12" ht="33" customHeight="1" x14ac:dyDescent="0.3">
      <c r="A71" s="558" t="s">
        <v>13</v>
      </c>
      <c r="B71" s="559" t="s">
        <v>14</v>
      </c>
      <c r="C71" s="41"/>
      <c r="D71" s="41">
        <f>256-256</f>
        <v>0</v>
      </c>
      <c r="E71" s="422">
        <f>E39</f>
        <v>125</v>
      </c>
      <c r="F71" s="560">
        <v>1155</v>
      </c>
      <c r="G71" s="560">
        <v>1412</v>
      </c>
      <c r="H71" s="532"/>
      <c r="I71" s="531"/>
    </row>
    <row r="72" spans="1:12" ht="32.25" customHeight="1" x14ac:dyDescent="0.3">
      <c r="A72" s="562" t="s">
        <v>21</v>
      </c>
      <c r="B72" s="563" t="s">
        <v>14</v>
      </c>
      <c r="C72" s="564">
        <f>SUM(C71)</f>
        <v>0</v>
      </c>
      <c r="D72" s="564">
        <v>0</v>
      </c>
      <c r="E72" s="564">
        <f>E71</f>
        <v>125</v>
      </c>
      <c r="F72" s="564">
        <f>F71</f>
        <v>1155</v>
      </c>
      <c r="G72" s="584">
        <f>G71</f>
        <v>1412</v>
      </c>
      <c r="H72" s="532"/>
      <c r="I72" s="547"/>
      <c r="J72" s="578"/>
      <c r="K72" s="578"/>
      <c r="L72" s="578"/>
    </row>
    <row r="74" spans="1:12" ht="15.6" x14ac:dyDescent="0.3">
      <c r="E74" s="586"/>
      <c r="H74" s="541"/>
    </row>
  </sheetData>
  <mergeCells count="48">
    <mergeCell ref="A65:A66"/>
    <mergeCell ref="B65:B66"/>
    <mergeCell ref="C65:C66"/>
    <mergeCell ref="D65:D66"/>
    <mergeCell ref="E65:G65"/>
    <mergeCell ref="A69:A70"/>
    <mergeCell ref="B69:B70"/>
    <mergeCell ref="C69:C70"/>
    <mergeCell ref="D69:D70"/>
    <mergeCell ref="E69:G69"/>
    <mergeCell ref="A64:G64"/>
    <mergeCell ref="A42:H42"/>
    <mergeCell ref="A44:G44"/>
    <mergeCell ref="A46:G46"/>
    <mergeCell ref="A47:A48"/>
    <mergeCell ref="B47:B48"/>
    <mergeCell ref="E47:G47"/>
    <mergeCell ref="A56:A57"/>
    <mergeCell ref="B56:B57"/>
    <mergeCell ref="E56:G56"/>
    <mergeCell ref="A60:G60"/>
    <mergeCell ref="A62:G62"/>
    <mergeCell ref="A34:G34"/>
    <mergeCell ref="A35:G35"/>
    <mergeCell ref="A36:G36"/>
    <mergeCell ref="A37:A38"/>
    <mergeCell ref="B37:B38"/>
    <mergeCell ref="C37:C38"/>
    <mergeCell ref="D37:D38"/>
    <mergeCell ref="E37:G37"/>
    <mergeCell ref="A33:G33"/>
    <mergeCell ref="D9:G9"/>
    <mergeCell ref="D10:G10"/>
    <mergeCell ref="A19:G19"/>
    <mergeCell ref="A20:G20"/>
    <mergeCell ref="A21:G21"/>
    <mergeCell ref="A22:G22"/>
    <mergeCell ref="A28:G28"/>
    <mergeCell ref="A29:G29"/>
    <mergeCell ref="A32:G32"/>
    <mergeCell ref="A26:H26"/>
    <mergeCell ref="A24:H24"/>
    <mergeCell ref="D8:G8"/>
    <mergeCell ref="F1:G1"/>
    <mergeCell ref="D2:G2"/>
    <mergeCell ref="D3:G3"/>
    <mergeCell ref="D4:G4"/>
    <mergeCell ref="D7:G7"/>
  </mergeCells>
  <printOptions horizontalCentered="1"/>
  <pageMargins left="0.23622047244094491" right="0.23622047244094491" top="0" bottom="0" header="0.31496062992125984" footer="0.31496062992125984"/>
  <pageSetup paperSize="9" scale="62" fitToHeight="0" orientation="landscape" r:id="rId1"/>
  <headerFooter alignWithMargins="0"/>
  <rowBreaks count="2" manualBreakCount="2">
    <brk id="26" max="11" man="1"/>
    <brk id="73" max="1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3"/>
  <sheetViews>
    <sheetView zoomScale="60" zoomScaleNormal="60" zoomScaleSheetLayoutView="75" workbookViewId="0">
      <selection activeCell="A28" sqref="A28:J28"/>
    </sheetView>
  </sheetViews>
  <sheetFormatPr defaultRowHeight="13.8" x14ac:dyDescent="0.3"/>
  <cols>
    <col min="1" max="1" width="46.109375" style="59" customWidth="1"/>
    <col min="2" max="2" width="11.6640625" style="59" customWidth="1"/>
    <col min="3" max="3" width="15.6640625" style="54" customWidth="1"/>
    <col min="4" max="4" width="17.44140625" style="54" customWidth="1"/>
    <col min="5" max="5" width="18.88671875" style="54" customWidth="1"/>
    <col min="6" max="6" width="14.6640625" style="54" customWidth="1"/>
    <col min="7" max="7" width="14" style="54" customWidth="1"/>
    <col min="8" max="8" width="13.6640625"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54" customWidth="1"/>
    <col min="258" max="258" width="11.6640625" style="54" customWidth="1"/>
    <col min="259" max="259" width="15.6640625" style="54" customWidth="1"/>
    <col min="260" max="260" width="17.44140625" style="54" customWidth="1"/>
    <col min="261" max="261" width="18.88671875" style="54" customWidth="1"/>
    <col min="262" max="262" width="14.6640625" style="54" customWidth="1"/>
    <col min="263" max="263" width="14" style="54" customWidth="1"/>
    <col min="264" max="265" width="11" style="54" customWidth="1"/>
    <col min="266" max="266" width="11.109375" style="54" customWidth="1"/>
    <col min="267" max="268" width="13.33203125" style="54" customWidth="1"/>
    <col min="269" max="269" width="13.88671875" style="54" customWidth="1"/>
    <col min="270" max="273" width="9.109375" style="54" customWidth="1"/>
    <col min="274" max="512" width="8.88671875" style="54"/>
    <col min="513" max="513" width="46.109375" style="54" customWidth="1"/>
    <col min="514" max="514" width="11.6640625" style="54" customWidth="1"/>
    <col min="515" max="515" width="15.6640625" style="54" customWidth="1"/>
    <col min="516" max="516" width="17.44140625" style="54" customWidth="1"/>
    <col min="517" max="517" width="18.88671875" style="54" customWidth="1"/>
    <col min="518" max="518" width="14.6640625" style="54" customWidth="1"/>
    <col min="519" max="519" width="14" style="54" customWidth="1"/>
    <col min="520" max="521" width="11" style="54" customWidth="1"/>
    <col min="522" max="522" width="11.109375" style="54" customWidth="1"/>
    <col min="523" max="524" width="13.33203125" style="54" customWidth="1"/>
    <col min="525" max="525" width="13.88671875" style="54" customWidth="1"/>
    <col min="526" max="529" width="9.109375" style="54" customWidth="1"/>
    <col min="530" max="768" width="8.88671875" style="54"/>
    <col min="769" max="769" width="46.109375" style="54" customWidth="1"/>
    <col min="770" max="770" width="11.6640625" style="54" customWidth="1"/>
    <col min="771" max="771" width="15.6640625" style="54" customWidth="1"/>
    <col min="772" max="772" width="17.44140625" style="54" customWidth="1"/>
    <col min="773" max="773" width="18.88671875" style="54" customWidth="1"/>
    <col min="774" max="774" width="14.6640625" style="54" customWidth="1"/>
    <col min="775" max="775" width="14" style="54" customWidth="1"/>
    <col min="776" max="777" width="11" style="54" customWidth="1"/>
    <col min="778" max="778" width="11.109375" style="54" customWidth="1"/>
    <col min="779" max="780" width="13.33203125" style="54" customWidth="1"/>
    <col min="781" max="781" width="13.88671875" style="54" customWidth="1"/>
    <col min="782" max="785" width="9.109375" style="54" customWidth="1"/>
    <col min="786" max="1024" width="8.88671875" style="54"/>
    <col min="1025" max="1025" width="46.109375" style="54" customWidth="1"/>
    <col min="1026" max="1026" width="11.6640625" style="54" customWidth="1"/>
    <col min="1027" max="1027" width="15.6640625" style="54" customWidth="1"/>
    <col min="1028" max="1028" width="17.44140625" style="54" customWidth="1"/>
    <col min="1029" max="1029" width="18.88671875" style="54" customWidth="1"/>
    <col min="1030" max="1030" width="14.6640625" style="54" customWidth="1"/>
    <col min="1031" max="1031" width="14" style="54" customWidth="1"/>
    <col min="1032" max="1033" width="11" style="54" customWidth="1"/>
    <col min="1034" max="1034" width="11.109375" style="54" customWidth="1"/>
    <col min="1035" max="1036" width="13.33203125" style="54" customWidth="1"/>
    <col min="1037" max="1037" width="13.88671875" style="54" customWidth="1"/>
    <col min="1038" max="1041" width="9.109375" style="54" customWidth="1"/>
    <col min="1042" max="1280" width="8.88671875" style="54"/>
    <col min="1281" max="1281" width="46.109375" style="54" customWidth="1"/>
    <col min="1282" max="1282" width="11.6640625" style="54" customWidth="1"/>
    <col min="1283" max="1283" width="15.6640625" style="54" customWidth="1"/>
    <col min="1284" max="1284" width="17.44140625" style="54" customWidth="1"/>
    <col min="1285" max="1285" width="18.88671875" style="54" customWidth="1"/>
    <col min="1286" max="1286" width="14.6640625" style="54" customWidth="1"/>
    <col min="1287" max="1287" width="14" style="54" customWidth="1"/>
    <col min="1288" max="1289" width="11" style="54" customWidth="1"/>
    <col min="1290" max="1290" width="11.109375" style="54" customWidth="1"/>
    <col min="1291" max="1292" width="13.33203125" style="54" customWidth="1"/>
    <col min="1293" max="1293" width="13.88671875" style="54" customWidth="1"/>
    <col min="1294" max="1297" width="9.109375" style="54" customWidth="1"/>
    <col min="1298" max="1536" width="8.88671875" style="54"/>
    <col min="1537" max="1537" width="46.109375" style="54" customWidth="1"/>
    <col min="1538" max="1538" width="11.6640625" style="54" customWidth="1"/>
    <col min="1539" max="1539" width="15.6640625" style="54" customWidth="1"/>
    <col min="1540" max="1540" width="17.44140625" style="54" customWidth="1"/>
    <col min="1541" max="1541" width="18.88671875" style="54" customWidth="1"/>
    <col min="1542" max="1542" width="14.6640625" style="54" customWidth="1"/>
    <col min="1543" max="1543" width="14" style="54" customWidth="1"/>
    <col min="1544" max="1545" width="11" style="54" customWidth="1"/>
    <col min="1546" max="1546" width="11.109375" style="54" customWidth="1"/>
    <col min="1547" max="1548" width="13.33203125" style="54" customWidth="1"/>
    <col min="1549" max="1549" width="13.88671875" style="54" customWidth="1"/>
    <col min="1550" max="1553" width="9.109375" style="54" customWidth="1"/>
    <col min="1554" max="1792" width="8.88671875" style="54"/>
    <col min="1793" max="1793" width="46.109375" style="54" customWidth="1"/>
    <col min="1794" max="1794" width="11.6640625" style="54" customWidth="1"/>
    <col min="1795" max="1795" width="15.6640625" style="54" customWidth="1"/>
    <col min="1796" max="1796" width="17.44140625" style="54" customWidth="1"/>
    <col min="1797" max="1797" width="18.88671875" style="54" customWidth="1"/>
    <col min="1798" max="1798" width="14.6640625" style="54" customWidth="1"/>
    <col min="1799" max="1799" width="14" style="54" customWidth="1"/>
    <col min="1800" max="1801" width="11" style="54" customWidth="1"/>
    <col min="1802" max="1802" width="11.109375" style="54" customWidth="1"/>
    <col min="1803" max="1804" width="13.33203125" style="54" customWidth="1"/>
    <col min="1805" max="1805" width="13.88671875" style="54" customWidth="1"/>
    <col min="1806" max="1809" width="9.109375" style="54" customWidth="1"/>
    <col min="1810" max="2048" width="8.88671875" style="54"/>
    <col min="2049" max="2049" width="46.109375" style="54" customWidth="1"/>
    <col min="2050" max="2050" width="11.6640625" style="54" customWidth="1"/>
    <col min="2051" max="2051" width="15.6640625" style="54" customWidth="1"/>
    <col min="2052" max="2052" width="17.44140625" style="54" customWidth="1"/>
    <col min="2053" max="2053" width="18.88671875" style="54" customWidth="1"/>
    <col min="2054" max="2054" width="14.6640625" style="54" customWidth="1"/>
    <col min="2055" max="2055" width="14" style="54" customWidth="1"/>
    <col min="2056" max="2057" width="11" style="54" customWidth="1"/>
    <col min="2058" max="2058" width="11.109375" style="54" customWidth="1"/>
    <col min="2059" max="2060" width="13.33203125" style="54" customWidth="1"/>
    <col min="2061" max="2061" width="13.88671875" style="54" customWidth="1"/>
    <col min="2062" max="2065" width="9.109375" style="54" customWidth="1"/>
    <col min="2066" max="2304" width="8.88671875" style="54"/>
    <col min="2305" max="2305" width="46.109375" style="54" customWidth="1"/>
    <col min="2306" max="2306" width="11.6640625" style="54" customWidth="1"/>
    <col min="2307" max="2307" width="15.6640625" style="54" customWidth="1"/>
    <col min="2308" max="2308" width="17.44140625" style="54" customWidth="1"/>
    <col min="2309" max="2309" width="18.88671875" style="54" customWidth="1"/>
    <col min="2310" max="2310" width="14.6640625" style="54" customWidth="1"/>
    <col min="2311" max="2311" width="14" style="54" customWidth="1"/>
    <col min="2312" max="2313" width="11" style="54" customWidth="1"/>
    <col min="2314" max="2314" width="11.109375" style="54" customWidth="1"/>
    <col min="2315" max="2316" width="13.33203125" style="54" customWidth="1"/>
    <col min="2317" max="2317" width="13.88671875" style="54" customWidth="1"/>
    <col min="2318" max="2321" width="9.109375" style="54" customWidth="1"/>
    <col min="2322" max="2560" width="8.88671875" style="54"/>
    <col min="2561" max="2561" width="46.109375" style="54" customWidth="1"/>
    <col min="2562" max="2562" width="11.6640625" style="54" customWidth="1"/>
    <col min="2563" max="2563" width="15.6640625" style="54" customWidth="1"/>
    <col min="2564" max="2564" width="17.44140625" style="54" customWidth="1"/>
    <col min="2565" max="2565" width="18.88671875" style="54" customWidth="1"/>
    <col min="2566" max="2566" width="14.6640625" style="54" customWidth="1"/>
    <col min="2567" max="2567" width="14" style="54" customWidth="1"/>
    <col min="2568" max="2569" width="11" style="54" customWidth="1"/>
    <col min="2570" max="2570" width="11.109375" style="54" customWidth="1"/>
    <col min="2571" max="2572" width="13.33203125" style="54" customWidth="1"/>
    <col min="2573" max="2573" width="13.88671875" style="54" customWidth="1"/>
    <col min="2574" max="2577" width="9.109375" style="54" customWidth="1"/>
    <col min="2578" max="2816" width="8.88671875" style="54"/>
    <col min="2817" max="2817" width="46.109375" style="54" customWidth="1"/>
    <col min="2818" max="2818" width="11.6640625" style="54" customWidth="1"/>
    <col min="2819" max="2819" width="15.6640625" style="54" customWidth="1"/>
    <col min="2820" max="2820" width="17.44140625" style="54" customWidth="1"/>
    <col min="2821" max="2821" width="18.88671875" style="54" customWidth="1"/>
    <col min="2822" max="2822" width="14.6640625" style="54" customWidth="1"/>
    <col min="2823" max="2823" width="14" style="54" customWidth="1"/>
    <col min="2824" max="2825" width="11" style="54" customWidth="1"/>
    <col min="2826" max="2826" width="11.109375" style="54" customWidth="1"/>
    <col min="2827" max="2828" width="13.33203125" style="54" customWidth="1"/>
    <col min="2829" max="2829" width="13.88671875" style="54" customWidth="1"/>
    <col min="2830" max="2833" width="9.109375" style="54" customWidth="1"/>
    <col min="2834" max="3072" width="8.88671875" style="54"/>
    <col min="3073" max="3073" width="46.109375" style="54" customWidth="1"/>
    <col min="3074" max="3074" width="11.6640625" style="54" customWidth="1"/>
    <col min="3075" max="3075" width="15.6640625" style="54" customWidth="1"/>
    <col min="3076" max="3076" width="17.44140625" style="54" customWidth="1"/>
    <col min="3077" max="3077" width="18.88671875" style="54" customWidth="1"/>
    <col min="3078" max="3078" width="14.6640625" style="54" customWidth="1"/>
    <col min="3079" max="3079" width="14" style="54" customWidth="1"/>
    <col min="3080" max="3081" width="11" style="54" customWidth="1"/>
    <col min="3082" max="3082" width="11.109375" style="54" customWidth="1"/>
    <col min="3083" max="3084" width="13.33203125" style="54" customWidth="1"/>
    <col min="3085" max="3085" width="13.88671875" style="54" customWidth="1"/>
    <col min="3086" max="3089" width="9.109375" style="54" customWidth="1"/>
    <col min="3090" max="3328" width="8.88671875" style="54"/>
    <col min="3329" max="3329" width="46.109375" style="54" customWidth="1"/>
    <col min="3330" max="3330" width="11.6640625" style="54" customWidth="1"/>
    <col min="3331" max="3331" width="15.6640625" style="54" customWidth="1"/>
    <col min="3332" max="3332" width="17.44140625" style="54" customWidth="1"/>
    <col min="3333" max="3333" width="18.88671875" style="54" customWidth="1"/>
    <col min="3334" max="3334" width="14.6640625" style="54" customWidth="1"/>
    <col min="3335" max="3335" width="14" style="54" customWidth="1"/>
    <col min="3336" max="3337" width="11" style="54" customWidth="1"/>
    <col min="3338" max="3338" width="11.109375" style="54" customWidth="1"/>
    <col min="3339" max="3340" width="13.33203125" style="54" customWidth="1"/>
    <col min="3341" max="3341" width="13.88671875" style="54" customWidth="1"/>
    <col min="3342" max="3345" width="9.109375" style="54" customWidth="1"/>
    <col min="3346" max="3584" width="8.88671875" style="54"/>
    <col min="3585" max="3585" width="46.109375" style="54" customWidth="1"/>
    <col min="3586" max="3586" width="11.6640625" style="54" customWidth="1"/>
    <col min="3587" max="3587" width="15.6640625" style="54" customWidth="1"/>
    <col min="3588" max="3588" width="17.44140625" style="54" customWidth="1"/>
    <col min="3589" max="3589" width="18.88671875" style="54" customWidth="1"/>
    <col min="3590" max="3590" width="14.6640625" style="54" customWidth="1"/>
    <col min="3591" max="3591" width="14" style="54" customWidth="1"/>
    <col min="3592" max="3593" width="11" style="54" customWidth="1"/>
    <col min="3594" max="3594" width="11.109375" style="54" customWidth="1"/>
    <col min="3595" max="3596" width="13.33203125" style="54" customWidth="1"/>
    <col min="3597" max="3597" width="13.88671875" style="54" customWidth="1"/>
    <col min="3598" max="3601" width="9.109375" style="54" customWidth="1"/>
    <col min="3602" max="3840" width="8.88671875" style="54"/>
    <col min="3841" max="3841" width="46.109375" style="54" customWidth="1"/>
    <col min="3842" max="3842" width="11.6640625" style="54" customWidth="1"/>
    <col min="3843" max="3843" width="15.6640625" style="54" customWidth="1"/>
    <col min="3844" max="3844" width="17.44140625" style="54" customWidth="1"/>
    <col min="3845" max="3845" width="18.88671875" style="54" customWidth="1"/>
    <col min="3846" max="3846" width="14.6640625" style="54" customWidth="1"/>
    <col min="3847" max="3847" width="14" style="54" customWidth="1"/>
    <col min="3848" max="3849" width="11" style="54" customWidth="1"/>
    <col min="3850" max="3850" width="11.109375" style="54" customWidth="1"/>
    <col min="3851" max="3852" width="13.33203125" style="54" customWidth="1"/>
    <col min="3853" max="3853" width="13.88671875" style="54" customWidth="1"/>
    <col min="3854" max="3857" width="9.109375" style="54" customWidth="1"/>
    <col min="3858" max="4096" width="8.88671875" style="54"/>
    <col min="4097" max="4097" width="46.109375" style="54" customWidth="1"/>
    <col min="4098" max="4098" width="11.6640625" style="54" customWidth="1"/>
    <col min="4099" max="4099" width="15.6640625" style="54" customWidth="1"/>
    <col min="4100" max="4100" width="17.44140625" style="54" customWidth="1"/>
    <col min="4101" max="4101" width="18.88671875" style="54" customWidth="1"/>
    <col min="4102" max="4102" width="14.6640625" style="54" customWidth="1"/>
    <col min="4103" max="4103" width="14" style="54" customWidth="1"/>
    <col min="4104" max="4105" width="11" style="54" customWidth="1"/>
    <col min="4106" max="4106" width="11.109375" style="54" customWidth="1"/>
    <col min="4107" max="4108" width="13.33203125" style="54" customWidth="1"/>
    <col min="4109" max="4109" width="13.88671875" style="54" customWidth="1"/>
    <col min="4110" max="4113" width="9.109375" style="54" customWidth="1"/>
    <col min="4114" max="4352" width="8.88671875" style="54"/>
    <col min="4353" max="4353" width="46.109375" style="54" customWidth="1"/>
    <col min="4354" max="4354" width="11.6640625" style="54" customWidth="1"/>
    <col min="4355" max="4355" width="15.6640625" style="54" customWidth="1"/>
    <col min="4356" max="4356" width="17.44140625" style="54" customWidth="1"/>
    <col min="4357" max="4357" width="18.88671875" style="54" customWidth="1"/>
    <col min="4358" max="4358" width="14.6640625" style="54" customWidth="1"/>
    <col min="4359" max="4359" width="14" style="54" customWidth="1"/>
    <col min="4360" max="4361" width="11" style="54" customWidth="1"/>
    <col min="4362" max="4362" width="11.109375" style="54" customWidth="1"/>
    <col min="4363" max="4364" width="13.33203125" style="54" customWidth="1"/>
    <col min="4365" max="4365" width="13.88671875" style="54" customWidth="1"/>
    <col min="4366" max="4369" width="9.109375" style="54" customWidth="1"/>
    <col min="4370" max="4608" width="8.88671875" style="54"/>
    <col min="4609" max="4609" width="46.109375" style="54" customWidth="1"/>
    <col min="4610" max="4610" width="11.6640625" style="54" customWidth="1"/>
    <col min="4611" max="4611" width="15.6640625" style="54" customWidth="1"/>
    <col min="4612" max="4612" width="17.44140625" style="54" customWidth="1"/>
    <col min="4613" max="4613" width="18.88671875" style="54" customWidth="1"/>
    <col min="4614" max="4614" width="14.6640625" style="54" customWidth="1"/>
    <col min="4615" max="4615" width="14" style="54" customWidth="1"/>
    <col min="4616" max="4617" width="11" style="54" customWidth="1"/>
    <col min="4618" max="4618" width="11.109375" style="54" customWidth="1"/>
    <col min="4619" max="4620" width="13.33203125" style="54" customWidth="1"/>
    <col min="4621" max="4621" width="13.88671875" style="54" customWidth="1"/>
    <col min="4622" max="4625" width="9.109375" style="54" customWidth="1"/>
    <col min="4626" max="4864" width="8.88671875" style="54"/>
    <col min="4865" max="4865" width="46.109375" style="54" customWidth="1"/>
    <col min="4866" max="4866" width="11.6640625" style="54" customWidth="1"/>
    <col min="4867" max="4867" width="15.6640625" style="54" customWidth="1"/>
    <col min="4868" max="4868" width="17.44140625" style="54" customWidth="1"/>
    <col min="4869" max="4869" width="18.88671875" style="54" customWidth="1"/>
    <col min="4870" max="4870" width="14.6640625" style="54" customWidth="1"/>
    <col min="4871" max="4871" width="14" style="54" customWidth="1"/>
    <col min="4872" max="4873" width="11" style="54" customWidth="1"/>
    <col min="4874" max="4874" width="11.109375" style="54" customWidth="1"/>
    <col min="4875" max="4876" width="13.33203125" style="54" customWidth="1"/>
    <col min="4877" max="4877" width="13.88671875" style="54" customWidth="1"/>
    <col min="4878" max="4881" width="9.109375" style="54" customWidth="1"/>
    <col min="4882" max="5120" width="8.88671875" style="54"/>
    <col min="5121" max="5121" width="46.109375" style="54" customWidth="1"/>
    <col min="5122" max="5122" width="11.6640625" style="54" customWidth="1"/>
    <col min="5123" max="5123" width="15.6640625" style="54" customWidth="1"/>
    <col min="5124" max="5124" width="17.44140625" style="54" customWidth="1"/>
    <col min="5125" max="5125" width="18.88671875" style="54" customWidth="1"/>
    <col min="5126" max="5126" width="14.6640625" style="54" customWidth="1"/>
    <col min="5127" max="5127" width="14" style="54" customWidth="1"/>
    <col min="5128" max="5129" width="11" style="54" customWidth="1"/>
    <col min="5130" max="5130" width="11.109375" style="54" customWidth="1"/>
    <col min="5131" max="5132" width="13.33203125" style="54" customWidth="1"/>
    <col min="5133" max="5133" width="13.88671875" style="54" customWidth="1"/>
    <col min="5134" max="5137" width="9.109375" style="54" customWidth="1"/>
    <col min="5138" max="5376" width="8.88671875" style="54"/>
    <col min="5377" max="5377" width="46.109375" style="54" customWidth="1"/>
    <col min="5378" max="5378" width="11.6640625" style="54" customWidth="1"/>
    <col min="5379" max="5379" width="15.6640625" style="54" customWidth="1"/>
    <col min="5380" max="5380" width="17.44140625" style="54" customWidth="1"/>
    <col min="5381" max="5381" width="18.88671875" style="54" customWidth="1"/>
    <col min="5382" max="5382" width="14.6640625" style="54" customWidth="1"/>
    <col min="5383" max="5383" width="14" style="54" customWidth="1"/>
    <col min="5384" max="5385" width="11" style="54" customWidth="1"/>
    <col min="5386" max="5386" width="11.109375" style="54" customWidth="1"/>
    <col min="5387" max="5388" width="13.33203125" style="54" customWidth="1"/>
    <col min="5389" max="5389" width="13.88671875" style="54" customWidth="1"/>
    <col min="5390" max="5393" width="9.109375" style="54" customWidth="1"/>
    <col min="5394" max="5632" width="8.88671875" style="54"/>
    <col min="5633" max="5633" width="46.109375" style="54" customWidth="1"/>
    <col min="5634" max="5634" width="11.6640625" style="54" customWidth="1"/>
    <col min="5635" max="5635" width="15.6640625" style="54" customWidth="1"/>
    <col min="5636" max="5636" width="17.44140625" style="54" customWidth="1"/>
    <col min="5637" max="5637" width="18.88671875" style="54" customWidth="1"/>
    <col min="5638" max="5638" width="14.6640625" style="54" customWidth="1"/>
    <col min="5639" max="5639" width="14" style="54" customWidth="1"/>
    <col min="5640" max="5641" width="11" style="54" customWidth="1"/>
    <col min="5642" max="5642" width="11.109375" style="54" customWidth="1"/>
    <col min="5643" max="5644" width="13.33203125" style="54" customWidth="1"/>
    <col min="5645" max="5645" width="13.88671875" style="54" customWidth="1"/>
    <col min="5646" max="5649" width="9.109375" style="54" customWidth="1"/>
    <col min="5650" max="5888" width="8.88671875" style="54"/>
    <col min="5889" max="5889" width="46.109375" style="54" customWidth="1"/>
    <col min="5890" max="5890" width="11.6640625" style="54" customWidth="1"/>
    <col min="5891" max="5891" width="15.6640625" style="54" customWidth="1"/>
    <col min="5892" max="5892" width="17.44140625" style="54" customWidth="1"/>
    <col min="5893" max="5893" width="18.88671875" style="54" customWidth="1"/>
    <col min="5894" max="5894" width="14.6640625" style="54" customWidth="1"/>
    <col min="5895" max="5895" width="14" style="54" customWidth="1"/>
    <col min="5896" max="5897" width="11" style="54" customWidth="1"/>
    <col min="5898" max="5898" width="11.109375" style="54" customWidth="1"/>
    <col min="5899" max="5900" width="13.33203125" style="54" customWidth="1"/>
    <col min="5901" max="5901" width="13.88671875" style="54" customWidth="1"/>
    <col min="5902" max="5905" width="9.109375" style="54" customWidth="1"/>
    <col min="5906" max="6144" width="8.88671875" style="54"/>
    <col min="6145" max="6145" width="46.109375" style="54" customWidth="1"/>
    <col min="6146" max="6146" width="11.6640625" style="54" customWidth="1"/>
    <col min="6147" max="6147" width="15.6640625" style="54" customWidth="1"/>
    <col min="6148" max="6148" width="17.44140625" style="54" customWidth="1"/>
    <col min="6149" max="6149" width="18.88671875" style="54" customWidth="1"/>
    <col min="6150" max="6150" width="14.6640625" style="54" customWidth="1"/>
    <col min="6151" max="6151" width="14" style="54" customWidth="1"/>
    <col min="6152" max="6153" width="11" style="54" customWidth="1"/>
    <col min="6154" max="6154" width="11.109375" style="54" customWidth="1"/>
    <col min="6155" max="6156" width="13.33203125" style="54" customWidth="1"/>
    <col min="6157" max="6157" width="13.88671875" style="54" customWidth="1"/>
    <col min="6158" max="6161" width="9.109375" style="54" customWidth="1"/>
    <col min="6162" max="6400" width="8.88671875" style="54"/>
    <col min="6401" max="6401" width="46.109375" style="54" customWidth="1"/>
    <col min="6402" max="6402" width="11.6640625" style="54" customWidth="1"/>
    <col min="6403" max="6403" width="15.6640625" style="54" customWidth="1"/>
    <col min="6404" max="6404" width="17.44140625" style="54" customWidth="1"/>
    <col min="6405" max="6405" width="18.88671875" style="54" customWidth="1"/>
    <col min="6406" max="6406" width="14.6640625" style="54" customWidth="1"/>
    <col min="6407" max="6407" width="14" style="54" customWidth="1"/>
    <col min="6408" max="6409" width="11" style="54" customWidth="1"/>
    <col min="6410" max="6410" width="11.109375" style="54" customWidth="1"/>
    <col min="6411" max="6412" width="13.33203125" style="54" customWidth="1"/>
    <col min="6413" max="6413" width="13.88671875" style="54" customWidth="1"/>
    <col min="6414" max="6417" width="9.109375" style="54" customWidth="1"/>
    <col min="6418" max="6656" width="8.88671875" style="54"/>
    <col min="6657" max="6657" width="46.109375" style="54" customWidth="1"/>
    <col min="6658" max="6658" width="11.6640625" style="54" customWidth="1"/>
    <col min="6659" max="6659" width="15.6640625" style="54" customWidth="1"/>
    <col min="6660" max="6660" width="17.44140625" style="54" customWidth="1"/>
    <col min="6661" max="6661" width="18.88671875" style="54" customWidth="1"/>
    <col min="6662" max="6662" width="14.6640625" style="54" customWidth="1"/>
    <col min="6663" max="6663" width="14" style="54" customWidth="1"/>
    <col min="6664" max="6665" width="11" style="54" customWidth="1"/>
    <col min="6666" max="6666" width="11.109375" style="54" customWidth="1"/>
    <col min="6667" max="6668" width="13.33203125" style="54" customWidth="1"/>
    <col min="6669" max="6669" width="13.88671875" style="54" customWidth="1"/>
    <col min="6670" max="6673" width="9.109375" style="54" customWidth="1"/>
    <col min="6674" max="6912" width="8.88671875" style="54"/>
    <col min="6913" max="6913" width="46.109375" style="54" customWidth="1"/>
    <col min="6914" max="6914" width="11.6640625" style="54" customWidth="1"/>
    <col min="6915" max="6915" width="15.6640625" style="54" customWidth="1"/>
    <col min="6916" max="6916" width="17.44140625" style="54" customWidth="1"/>
    <col min="6917" max="6917" width="18.88671875" style="54" customWidth="1"/>
    <col min="6918" max="6918" width="14.6640625" style="54" customWidth="1"/>
    <col min="6919" max="6919" width="14" style="54" customWidth="1"/>
    <col min="6920" max="6921" width="11" style="54" customWidth="1"/>
    <col min="6922" max="6922" width="11.109375" style="54" customWidth="1"/>
    <col min="6923" max="6924" width="13.33203125" style="54" customWidth="1"/>
    <col min="6925" max="6925" width="13.88671875" style="54" customWidth="1"/>
    <col min="6926" max="6929" width="9.109375" style="54" customWidth="1"/>
    <col min="6930" max="7168" width="8.88671875" style="54"/>
    <col min="7169" max="7169" width="46.109375" style="54" customWidth="1"/>
    <col min="7170" max="7170" width="11.6640625" style="54" customWidth="1"/>
    <col min="7171" max="7171" width="15.6640625" style="54" customWidth="1"/>
    <col min="7172" max="7172" width="17.44140625" style="54" customWidth="1"/>
    <col min="7173" max="7173" width="18.88671875" style="54" customWidth="1"/>
    <col min="7174" max="7174" width="14.6640625" style="54" customWidth="1"/>
    <col min="7175" max="7175" width="14" style="54" customWidth="1"/>
    <col min="7176" max="7177" width="11" style="54" customWidth="1"/>
    <col min="7178" max="7178" width="11.109375" style="54" customWidth="1"/>
    <col min="7179" max="7180" width="13.33203125" style="54" customWidth="1"/>
    <col min="7181" max="7181" width="13.88671875" style="54" customWidth="1"/>
    <col min="7182" max="7185" width="9.109375" style="54" customWidth="1"/>
    <col min="7186" max="7424" width="8.88671875" style="54"/>
    <col min="7425" max="7425" width="46.109375" style="54" customWidth="1"/>
    <col min="7426" max="7426" width="11.6640625" style="54" customWidth="1"/>
    <col min="7427" max="7427" width="15.6640625" style="54" customWidth="1"/>
    <col min="7428" max="7428" width="17.44140625" style="54" customWidth="1"/>
    <col min="7429" max="7429" width="18.88671875" style="54" customWidth="1"/>
    <col min="7430" max="7430" width="14.6640625" style="54" customWidth="1"/>
    <col min="7431" max="7431" width="14" style="54" customWidth="1"/>
    <col min="7432" max="7433" width="11" style="54" customWidth="1"/>
    <col min="7434" max="7434" width="11.109375" style="54" customWidth="1"/>
    <col min="7435" max="7436" width="13.33203125" style="54" customWidth="1"/>
    <col min="7437" max="7437" width="13.88671875" style="54" customWidth="1"/>
    <col min="7438" max="7441" width="9.109375" style="54" customWidth="1"/>
    <col min="7442" max="7680" width="8.88671875" style="54"/>
    <col min="7681" max="7681" width="46.109375" style="54" customWidth="1"/>
    <col min="7682" max="7682" width="11.6640625" style="54" customWidth="1"/>
    <col min="7683" max="7683" width="15.6640625" style="54" customWidth="1"/>
    <col min="7684" max="7684" width="17.44140625" style="54" customWidth="1"/>
    <col min="7685" max="7685" width="18.88671875" style="54" customWidth="1"/>
    <col min="7686" max="7686" width="14.6640625" style="54" customWidth="1"/>
    <col min="7687" max="7687" width="14" style="54" customWidth="1"/>
    <col min="7688" max="7689" width="11" style="54" customWidth="1"/>
    <col min="7690" max="7690" width="11.109375" style="54" customWidth="1"/>
    <col min="7691" max="7692" width="13.33203125" style="54" customWidth="1"/>
    <col min="7693" max="7693" width="13.88671875" style="54" customWidth="1"/>
    <col min="7694" max="7697" width="9.109375" style="54" customWidth="1"/>
    <col min="7698" max="7936" width="8.88671875" style="54"/>
    <col min="7937" max="7937" width="46.109375" style="54" customWidth="1"/>
    <col min="7938" max="7938" width="11.6640625" style="54" customWidth="1"/>
    <col min="7939" max="7939" width="15.6640625" style="54" customWidth="1"/>
    <col min="7940" max="7940" width="17.44140625" style="54" customWidth="1"/>
    <col min="7941" max="7941" width="18.88671875" style="54" customWidth="1"/>
    <col min="7942" max="7942" width="14.6640625" style="54" customWidth="1"/>
    <col min="7943" max="7943" width="14" style="54" customWidth="1"/>
    <col min="7944" max="7945" width="11" style="54" customWidth="1"/>
    <col min="7946" max="7946" width="11.109375" style="54" customWidth="1"/>
    <col min="7947" max="7948" width="13.33203125" style="54" customWidth="1"/>
    <col min="7949" max="7949" width="13.88671875" style="54" customWidth="1"/>
    <col min="7950" max="7953" width="9.109375" style="54" customWidth="1"/>
    <col min="7954" max="8192" width="8.88671875" style="54"/>
    <col min="8193" max="8193" width="46.109375" style="54" customWidth="1"/>
    <col min="8194" max="8194" width="11.6640625" style="54" customWidth="1"/>
    <col min="8195" max="8195" width="15.6640625" style="54" customWidth="1"/>
    <col min="8196" max="8196" width="17.44140625" style="54" customWidth="1"/>
    <col min="8197" max="8197" width="18.88671875" style="54" customWidth="1"/>
    <col min="8198" max="8198" width="14.6640625" style="54" customWidth="1"/>
    <col min="8199" max="8199" width="14" style="54" customWidth="1"/>
    <col min="8200" max="8201" width="11" style="54" customWidth="1"/>
    <col min="8202" max="8202" width="11.109375" style="54" customWidth="1"/>
    <col min="8203" max="8204" width="13.33203125" style="54" customWidth="1"/>
    <col min="8205" max="8205" width="13.88671875" style="54" customWidth="1"/>
    <col min="8206" max="8209" width="9.109375" style="54" customWidth="1"/>
    <col min="8210" max="8448" width="8.88671875" style="54"/>
    <col min="8449" max="8449" width="46.109375" style="54" customWidth="1"/>
    <col min="8450" max="8450" width="11.6640625" style="54" customWidth="1"/>
    <col min="8451" max="8451" width="15.6640625" style="54" customWidth="1"/>
    <col min="8452" max="8452" width="17.44140625" style="54" customWidth="1"/>
    <col min="8453" max="8453" width="18.88671875" style="54" customWidth="1"/>
    <col min="8454" max="8454" width="14.6640625" style="54" customWidth="1"/>
    <col min="8455" max="8455" width="14" style="54" customWidth="1"/>
    <col min="8456" max="8457" width="11" style="54" customWidth="1"/>
    <col min="8458" max="8458" width="11.109375" style="54" customWidth="1"/>
    <col min="8459" max="8460" width="13.33203125" style="54" customWidth="1"/>
    <col min="8461" max="8461" width="13.88671875" style="54" customWidth="1"/>
    <col min="8462" max="8465" width="9.109375" style="54" customWidth="1"/>
    <col min="8466" max="8704" width="8.88671875" style="54"/>
    <col min="8705" max="8705" width="46.109375" style="54" customWidth="1"/>
    <col min="8706" max="8706" width="11.6640625" style="54" customWidth="1"/>
    <col min="8707" max="8707" width="15.6640625" style="54" customWidth="1"/>
    <col min="8708" max="8708" width="17.44140625" style="54" customWidth="1"/>
    <col min="8709" max="8709" width="18.88671875" style="54" customWidth="1"/>
    <col min="8710" max="8710" width="14.6640625" style="54" customWidth="1"/>
    <col min="8711" max="8711" width="14" style="54" customWidth="1"/>
    <col min="8712" max="8713" width="11" style="54" customWidth="1"/>
    <col min="8714" max="8714" width="11.109375" style="54" customWidth="1"/>
    <col min="8715" max="8716" width="13.33203125" style="54" customWidth="1"/>
    <col min="8717" max="8717" width="13.88671875" style="54" customWidth="1"/>
    <col min="8718" max="8721" width="9.109375" style="54" customWidth="1"/>
    <col min="8722" max="8960" width="8.88671875" style="54"/>
    <col min="8961" max="8961" width="46.109375" style="54" customWidth="1"/>
    <col min="8962" max="8962" width="11.6640625" style="54" customWidth="1"/>
    <col min="8963" max="8963" width="15.6640625" style="54" customWidth="1"/>
    <col min="8964" max="8964" width="17.44140625" style="54" customWidth="1"/>
    <col min="8965" max="8965" width="18.88671875" style="54" customWidth="1"/>
    <col min="8966" max="8966" width="14.6640625" style="54" customWidth="1"/>
    <col min="8967" max="8967" width="14" style="54" customWidth="1"/>
    <col min="8968" max="8969" width="11" style="54" customWidth="1"/>
    <col min="8970" max="8970" width="11.109375" style="54" customWidth="1"/>
    <col min="8971" max="8972" width="13.33203125" style="54" customWidth="1"/>
    <col min="8973" max="8973" width="13.88671875" style="54" customWidth="1"/>
    <col min="8974" max="8977" width="9.109375" style="54" customWidth="1"/>
    <col min="8978" max="9216" width="8.88671875" style="54"/>
    <col min="9217" max="9217" width="46.109375" style="54" customWidth="1"/>
    <col min="9218" max="9218" width="11.6640625" style="54" customWidth="1"/>
    <col min="9219" max="9219" width="15.6640625" style="54" customWidth="1"/>
    <col min="9220" max="9220" width="17.44140625" style="54" customWidth="1"/>
    <col min="9221" max="9221" width="18.88671875" style="54" customWidth="1"/>
    <col min="9222" max="9222" width="14.6640625" style="54" customWidth="1"/>
    <col min="9223" max="9223" width="14" style="54" customWidth="1"/>
    <col min="9224" max="9225" width="11" style="54" customWidth="1"/>
    <col min="9226" max="9226" width="11.109375" style="54" customWidth="1"/>
    <col min="9227" max="9228" width="13.33203125" style="54" customWidth="1"/>
    <col min="9229" max="9229" width="13.88671875" style="54" customWidth="1"/>
    <col min="9230" max="9233" width="9.109375" style="54" customWidth="1"/>
    <col min="9234" max="9472" width="8.88671875" style="54"/>
    <col min="9473" max="9473" width="46.109375" style="54" customWidth="1"/>
    <col min="9474" max="9474" width="11.6640625" style="54" customWidth="1"/>
    <col min="9475" max="9475" width="15.6640625" style="54" customWidth="1"/>
    <col min="9476" max="9476" width="17.44140625" style="54" customWidth="1"/>
    <col min="9477" max="9477" width="18.88671875" style="54" customWidth="1"/>
    <col min="9478" max="9478" width="14.6640625" style="54" customWidth="1"/>
    <col min="9479" max="9479" width="14" style="54" customWidth="1"/>
    <col min="9480" max="9481" width="11" style="54" customWidth="1"/>
    <col min="9482" max="9482" width="11.109375" style="54" customWidth="1"/>
    <col min="9483" max="9484" width="13.33203125" style="54" customWidth="1"/>
    <col min="9485" max="9485" width="13.88671875" style="54" customWidth="1"/>
    <col min="9486" max="9489" width="9.109375" style="54" customWidth="1"/>
    <col min="9490" max="9728" width="8.88671875" style="54"/>
    <col min="9729" max="9729" width="46.109375" style="54" customWidth="1"/>
    <col min="9730" max="9730" width="11.6640625" style="54" customWidth="1"/>
    <col min="9731" max="9731" width="15.6640625" style="54" customWidth="1"/>
    <col min="9732" max="9732" width="17.44140625" style="54" customWidth="1"/>
    <col min="9733" max="9733" width="18.88671875" style="54" customWidth="1"/>
    <col min="9734" max="9734" width="14.6640625" style="54" customWidth="1"/>
    <col min="9735" max="9735" width="14" style="54" customWidth="1"/>
    <col min="9736" max="9737" width="11" style="54" customWidth="1"/>
    <col min="9738" max="9738" width="11.109375" style="54" customWidth="1"/>
    <col min="9739" max="9740" width="13.33203125" style="54" customWidth="1"/>
    <col min="9741" max="9741" width="13.88671875" style="54" customWidth="1"/>
    <col min="9742" max="9745" width="9.109375" style="54" customWidth="1"/>
    <col min="9746" max="9984" width="8.88671875" style="54"/>
    <col min="9985" max="9985" width="46.109375" style="54" customWidth="1"/>
    <col min="9986" max="9986" width="11.6640625" style="54" customWidth="1"/>
    <col min="9987" max="9987" width="15.6640625" style="54" customWidth="1"/>
    <col min="9988" max="9988" width="17.44140625" style="54" customWidth="1"/>
    <col min="9989" max="9989" width="18.88671875" style="54" customWidth="1"/>
    <col min="9990" max="9990" width="14.6640625" style="54" customWidth="1"/>
    <col min="9991" max="9991" width="14" style="54" customWidth="1"/>
    <col min="9992" max="9993" width="11" style="54" customWidth="1"/>
    <col min="9994" max="9994" width="11.109375" style="54" customWidth="1"/>
    <col min="9995" max="9996" width="13.33203125" style="54" customWidth="1"/>
    <col min="9997" max="9997" width="13.88671875" style="54" customWidth="1"/>
    <col min="9998" max="10001" width="9.109375" style="54" customWidth="1"/>
    <col min="10002" max="10240" width="8.88671875" style="54"/>
    <col min="10241" max="10241" width="46.109375" style="54" customWidth="1"/>
    <col min="10242" max="10242" width="11.6640625" style="54" customWidth="1"/>
    <col min="10243" max="10243" width="15.6640625" style="54" customWidth="1"/>
    <col min="10244" max="10244" width="17.44140625" style="54" customWidth="1"/>
    <col min="10245" max="10245" width="18.88671875" style="54" customWidth="1"/>
    <col min="10246" max="10246" width="14.6640625" style="54" customWidth="1"/>
    <col min="10247" max="10247" width="14" style="54" customWidth="1"/>
    <col min="10248" max="10249" width="11" style="54" customWidth="1"/>
    <col min="10250" max="10250" width="11.109375" style="54" customWidth="1"/>
    <col min="10251" max="10252" width="13.33203125" style="54" customWidth="1"/>
    <col min="10253" max="10253" width="13.88671875" style="54" customWidth="1"/>
    <col min="10254" max="10257" width="9.109375" style="54" customWidth="1"/>
    <col min="10258" max="10496" width="8.88671875" style="54"/>
    <col min="10497" max="10497" width="46.109375" style="54" customWidth="1"/>
    <col min="10498" max="10498" width="11.6640625" style="54" customWidth="1"/>
    <col min="10499" max="10499" width="15.6640625" style="54" customWidth="1"/>
    <col min="10500" max="10500" width="17.44140625" style="54" customWidth="1"/>
    <col min="10501" max="10501" width="18.88671875" style="54" customWidth="1"/>
    <col min="10502" max="10502" width="14.6640625" style="54" customWidth="1"/>
    <col min="10503" max="10503" width="14" style="54" customWidth="1"/>
    <col min="10504" max="10505" width="11" style="54" customWidth="1"/>
    <col min="10506" max="10506" width="11.109375" style="54" customWidth="1"/>
    <col min="10507" max="10508" width="13.33203125" style="54" customWidth="1"/>
    <col min="10509" max="10509" width="13.88671875" style="54" customWidth="1"/>
    <col min="10510" max="10513" width="9.109375" style="54" customWidth="1"/>
    <col min="10514" max="10752" width="8.88671875" style="54"/>
    <col min="10753" max="10753" width="46.109375" style="54" customWidth="1"/>
    <col min="10754" max="10754" width="11.6640625" style="54" customWidth="1"/>
    <col min="10755" max="10755" width="15.6640625" style="54" customWidth="1"/>
    <col min="10756" max="10756" width="17.44140625" style="54" customWidth="1"/>
    <col min="10757" max="10757" width="18.88671875" style="54" customWidth="1"/>
    <col min="10758" max="10758" width="14.6640625" style="54" customWidth="1"/>
    <col min="10759" max="10759" width="14" style="54" customWidth="1"/>
    <col min="10760" max="10761" width="11" style="54" customWidth="1"/>
    <col min="10762" max="10762" width="11.109375" style="54" customWidth="1"/>
    <col min="10763" max="10764" width="13.33203125" style="54" customWidth="1"/>
    <col min="10765" max="10765" width="13.88671875" style="54" customWidth="1"/>
    <col min="10766" max="10769" width="9.109375" style="54" customWidth="1"/>
    <col min="10770" max="11008" width="8.88671875" style="54"/>
    <col min="11009" max="11009" width="46.109375" style="54" customWidth="1"/>
    <col min="11010" max="11010" width="11.6640625" style="54" customWidth="1"/>
    <col min="11011" max="11011" width="15.6640625" style="54" customWidth="1"/>
    <col min="11012" max="11012" width="17.44140625" style="54" customWidth="1"/>
    <col min="11013" max="11013" width="18.88671875" style="54" customWidth="1"/>
    <col min="11014" max="11014" width="14.6640625" style="54" customWidth="1"/>
    <col min="11015" max="11015" width="14" style="54" customWidth="1"/>
    <col min="11016" max="11017" width="11" style="54" customWidth="1"/>
    <col min="11018" max="11018" width="11.109375" style="54" customWidth="1"/>
    <col min="11019" max="11020" width="13.33203125" style="54" customWidth="1"/>
    <col min="11021" max="11021" width="13.88671875" style="54" customWidth="1"/>
    <col min="11022" max="11025" width="9.109375" style="54" customWidth="1"/>
    <col min="11026" max="11264" width="8.88671875" style="54"/>
    <col min="11265" max="11265" width="46.109375" style="54" customWidth="1"/>
    <col min="11266" max="11266" width="11.6640625" style="54" customWidth="1"/>
    <col min="11267" max="11267" width="15.6640625" style="54" customWidth="1"/>
    <col min="11268" max="11268" width="17.44140625" style="54" customWidth="1"/>
    <col min="11269" max="11269" width="18.88671875" style="54" customWidth="1"/>
    <col min="11270" max="11270" width="14.6640625" style="54" customWidth="1"/>
    <col min="11271" max="11271" width="14" style="54" customWidth="1"/>
    <col min="11272" max="11273" width="11" style="54" customWidth="1"/>
    <col min="11274" max="11274" width="11.109375" style="54" customWidth="1"/>
    <col min="11275" max="11276" width="13.33203125" style="54" customWidth="1"/>
    <col min="11277" max="11277" width="13.88671875" style="54" customWidth="1"/>
    <col min="11278" max="11281" width="9.109375" style="54" customWidth="1"/>
    <col min="11282" max="11520" width="8.88671875" style="54"/>
    <col min="11521" max="11521" width="46.109375" style="54" customWidth="1"/>
    <col min="11522" max="11522" width="11.6640625" style="54" customWidth="1"/>
    <col min="11523" max="11523" width="15.6640625" style="54" customWidth="1"/>
    <col min="11524" max="11524" width="17.44140625" style="54" customWidth="1"/>
    <col min="11525" max="11525" width="18.88671875" style="54" customWidth="1"/>
    <col min="11526" max="11526" width="14.6640625" style="54" customWidth="1"/>
    <col min="11527" max="11527" width="14" style="54" customWidth="1"/>
    <col min="11528" max="11529" width="11" style="54" customWidth="1"/>
    <col min="11530" max="11530" width="11.109375" style="54" customWidth="1"/>
    <col min="11531" max="11532" width="13.33203125" style="54" customWidth="1"/>
    <col min="11533" max="11533" width="13.88671875" style="54" customWidth="1"/>
    <col min="11534" max="11537" width="9.109375" style="54" customWidth="1"/>
    <col min="11538" max="11776" width="8.88671875" style="54"/>
    <col min="11777" max="11777" width="46.109375" style="54" customWidth="1"/>
    <col min="11778" max="11778" width="11.6640625" style="54" customWidth="1"/>
    <col min="11779" max="11779" width="15.6640625" style="54" customWidth="1"/>
    <col min="11780" max="11780" width="17.44140625" style="54" customWidth="1"/>
    <col min="11781" max="11781" width="18.88671875" style="54" customWidth="1"/>
    <col min="11782" max="11782" width="14.6640625" style="54" customWidth="1"/>
    <col min="11783" max="11783" width="14" style="54" customWidth="1"/>
    <col min="11784" max="11785" width="11" style="54" customWidth="1"/>
    <col min="11786" max="11786" width="11.109375" style="54" customWidth="1"/>
    <col min="11787" max="11788" width="13.33203125" style="54" customWidth="1"/>
    <col min="11789" max="11789" width="13.88671875" style="54" customWidth="1"/>
    <col min="11790" max="11793" width="9.109375" style="54" customWidth="1"/>
    <col min="11794" max="12032" width="8.88671875" style="54"/>
    <col min="12033" max="12033" width="46.109375" style="54" customWidth="1"/>
    <col min="12034" max="12034" width="11.6640625" style="54" customWidth="1"/>
    <col min="12035" max="12035" width="15.6640625" style="54" customWidth="1"/>
    <col min="12036" max="12036" width="17.44140625" style="54" customWidth="1"/>
    <col min="12037" max="12037" width="18.88671875" style="54" customWidth="1"/>
    <col min="12038" max="12038" width="14.6640625" style="54" customWidth="1"/>
    <col min="12039" max="12039" width="14" style="54" customWidth="1"/>
    <col min="12040" max="12041" width="11" style="54" customWidth="1"/>
    <col min="12042" max="12042" width="11.109375" style="54" customWidth="1"/>
    <col min="12043" max="12044" width="13.33203125" style="54" customWidth="1"/>
    <col min="12045" max="12045" width="13.88671875" style="54" customWidth="1"/>
    <col min="12046" max="12049" width="9.109375" style="54" customWidth="1"/>
    <col min="12050" max="12288" width="8.88671875" style="54"/>
    <col min="12289" max="12289" width="46.109375" style="54" customWidth="1"/>
    <col min="12290" max="12290" width="11.6640625" style="54" customWidth="1"/>
    <col min="12291" max="12291" width="15.6640625" style="54" customWidth="1"/>
    <col min="12292" max="12292" width="17.44140625" style="54" customWidth="1"/>
    <col min="12293" max="12293" width="18.88671875" style="54" customWidth="1"/>
    <col min="12294" max="12294" width="14.6640625" style="54" customWidth="1"/>
    <col min="12295" max="12295" width="14" style="54" customWidth="1"/>
    <col min="12296" max="12297" width="11" style="54" customWidth="1"/>
    <col min="12298" max="12298" width="11.109375" style="54" customWidth="1"/>
    <col min="12299" max="12300" width="13.33203125" style="54" customWidth="1"/>
    <col min="12301" max="12301" width="13.88671875" style="54" customWidth="1"/>
    <col min="12302" max="12305" width="9.109375" style="54" customWidth="1"/>
    <col min="12306" max="12544" width="8.88671875" style="54"/>
    <col min="12545" max="12545" width="46.109375" style="54" customWidth="1"/>
    <col min="12546" max="12546" width="11.6640625" style="54" customWidth="1"/>
    <col min="12547" max="12547" width="15.6640625" style="54" customWidth="1"/>
    <col min="12548" max="12548" width="17.44140625" style="54" customWidth="1"/>
    <col min="12549" max="12549" width="18.88671875" style="54" customWidth="1"/>
    <col min="12550" max="12550" width="14.6640625" style="54" customWidth="1"/>
    <col min="12551" max="12551" width="14" style="54" customWidth="1"/>
    <col min="12552" max="12553" width="11" style="54" customWidth="1"/>
    <col min="12554" max="12554" width="11.109375" style="54" customWidth="1"/>
    <col min="12555" max="12556" width="13.33203125" style="54" customWidth="1"/>
    <col min="12557" max="12557" width="13.88671875" style="54" customWidth="1"/>
    <col min="12558" max="12561" width="9.109375" style="54" customWidth="1"/>
    <col min="12562" max="12800" width="8.88671875" style="54"/>
    <col min="12801" max="12801" width="46.109375" style="54" customWidth="1"/>
    <col min="12802" max="12802" width="11.6640625" style="54" customWidth="1"/>
    <col min="12803" max="12803" width="15.6640625" style="54" customWidth="1"/>
    <col min="12804" max="12804" width="17.44140625" style="54" customWidth="1"/>
    <col min="12805" max="12805" width="18.88671875" style="54" customWidth="1"/>
    <col min="12806" max="12806" width="14.6640625" style="54" customWidth="1"/>
    <col min="12807" max="12807" width="14" style="54" customWidth="1"/>
    <col min="12808" max="12809" width="11" style="54" customWidth="1"/>
    <col min="12810" max="12810" width="11.109375" style="54" customWidth="1"/>
    <col min="12811" max="12812" width="13.33203125" style="54" customWidth="1"/>
    <col min="12813" max="12813" width="13.88671875" style="54" customWidth="1"/>
    <col min="12814" max="12817" width="9.109375" style="54" customWidth="1"/>
    <col min="12818" max="13056" width="8.88671875" style="54"/>
    <col min="13057" max="13057" width="46.109375" style="54" customWidth="1"/>
    <col min="13058" max="13058" width="11.6640625" style="54" customWidth="1"/>
    <col min="13059" max="13059" width="15.6640625" style="54" customWidth="1"/>
    <col min="13060" max="13060" width="17.44140625" style="54" customWidth="1"/>
    <col min="13061" max="13061" width="18.88671875" style="54" customWidth="1"/>
    <col min="13062" max="13062" width="14.6640625" style="54" customWidth="1"/>
    <col min="13063" max="13063" width="14" style="54" customWidth="1"/>
    <col min="13064" max="13065" width="11" style="54" customWidth="1"/>
    <col min="13066" max="13066" width="11.109375" style="54" customWidth="1"/>
    <col min="13067" max="13068" width="13.33203125" style="54" customWidth="1"/>
    <col min="13069" max="13069" width="13.88671875" style="54" customWidth="1"/>
    <col min="13070" max="13073" width="9.109375" style="54" customWidth="1"/>
    <col min="13074" max="13312" width="8.88671875" style="54"/>
    <col min="13313" max="13313" width="46.109375" style="54" customWidth="1"/>
    <col min="13314" max="13314" width="11.6640625" style="54" customWidth="1"/>
    <col min="13315" max="13315" width="15.6640625" style="54" customWidth="1"/>
    <col min="13316" max="13316" width="17.44140625" style="54" customWidth="1"/>
    <col min="13317" max="13317" width="18.88671875" style="54" customWidth="1"/>
    <col min="13318" max="13318" width="14.6640625" style="54" customWidth="1"/>
    <col min="13319" max="13319" width="14" style="54" customWidth="1"/>
    <col min="13320" max="13321" width="11" style="54" customWidth="1"/>
    <col min="13322" max="13322" width="11.109375" style="54" customWidth="1"/>
    <col min="13323" max="13324" width="13.33203125" style="54" customWidth="1"/>
    <col min="13325" max="13325" width="13.88671875" style="54" customWidth="1"/>
    <col min="13326" max="13329" width="9.109375" style="54" customWidth="1"/>
    <col min="13330" max="13568" width="8.88671875" style="54"/>
    <col min="13569" max="13569" width="46.109375" style="54" customWidth="1"/>
    <col min="13570" max="13570" width="11.6640625" style="54" customWidth="1"/>
    <col min="13571" max="13571" width="15.6640625" style="54" customWidth="1"/>
    <col min="13572" max="13572" width="17.44140625" style="54" customWidth="1"/>
    <col min="13573" max="13573" width="18.88671875" style="54" customWidth="1"/>
    <col min="13574" max="13574" width="14.6640625" style="54" customWidth="1"/>
    <col min="13575" max="13575" width="14" style="54" customWidth="1"/>
    <col min="13576" max="13577" width="11" style="54" customWidth="1"/>
    <col min="13578" max="13578" width="11.109375" style="54" customWidth="1"/>
    <col min="13579" max="13580" width="13.33203125" style="54" customWidth="1"/>
    <col min="13581" max="13581" width="13.88671875" style="54" customWidth="1"/>
    <col min="13582" max="13585" width="9.109375" style="54" customWidth="1"/>
    <col min="13586" max="13824" width="8.88671875" style="54"/>
    <col min="13825" max="13825" width="46.109375" style="54" customWidth="1"/>
    <col min="13826" max="13826" width="11.6640625" style="54" customWidth="1"/>
    <col min="13827" max="13827" width="15.6640625" style="54" customWidth="1"/>
    <col min="13828" max="13828" width="17.44140625" style="54" customWidth="1"/>
    <col min="13829" max="13829" width="18.88671875" style="54" customWidth="1"/>
    <col min="13830" max="13830" width="14.6640625" style="54" customWidth="1"/>
    <col min="13831" max="13831" width="14" style="54" customWidth="1"/>
    <col min="13832" max="13833" width="11" style="54" customWidth="1"/>
    <col min="13834" max="13834" width="11.109375" style="54" customWidth="1"/>
    <col min="13835" max="13836" width="13.33203125" style="54" customWidth="1"/>
    <col min="13837" max="13837" width="13.88671875" style="54" customWidth="1"/>
    <col min="13838" max="13841" width="9.109375" style="54" customWidth="1"/>
    <col min="13842" max="14080" width="8.88671875" style="54"/>
    <col min="14081" max="14081" width="46.109375" style="54" customWidth="1"/>
    <col min="14082" max="14082" width="11.6640625" style="54" customWidth="1"/>
    <col min="14083" max="14083" width="15.6640625" style="54" customWidth="1"/>
    <col min="14084" max="14084" width="17.44140625" style="54" customWidth="1"/>
    <col min="14085" max="14085" width="18.88671875" style="54" customWidth="1"/>
    <col min="14086" max="14086" width="14.6640625" style="54" customWidth="1"/>
    <col min="14087" max="14087" width="14" style="54" customWidth="1"/>
    <col min="14088" max="14089" width="11" style="54" customWidth="1"/>
    <col min="14090" max="14090" width="11.109375" style="54" customWidth="1"/>
    <col min="14091" max="14092" width="13.33203125" style="54" customWidth="1"/>
    <col min="14093" max="14093" width="13.88671875" style="54" customWidth="1"/>
    <col min="14094" max="14097" width="9.109375" style="54" customWidth="1"/>
    <col min="14098" max="14336" width="8.88671875" style="54"/>
    <col min="14337" max="14337" width="46.109375" style="54" customWidth="1"/>
    <col min="14338" max="14338" width="11.6640625" style="54" customWidth="1"/>
    <col min="14339" max="14339" width="15.6640625" style="54" customWidth="1"/>
    <col min="14340" max="14340" width="17.44140625" style="54" customWidth="1"/>
    <col min="14341" max="14341" width="18.88671875" style="54" customWidth="1"/>
    <col min="14342" max="14342" width="14.6640625" style="54" customWidth="1"/>
    <col min="14343" max="14343" width="14" style="54" customWidth="1"/>
    <col min="14344" max="14345" width="11" style="54" customWidth="1"/>
    <col min="14346" max="14346" width="11.109375" style="54" customWidth="1"/>
    <col min="14347" max="14348" width="13.33203125" style="54" customWidth="1"/>
    <col min="14349" max="14349" width="13.88671875" style="54" customWidth="1"/>
    <col min="14350" max="14353" width="9.109375" style="54" customWidth="1"/>
    <col min="14354" max="14592" width="8.88671875" style="54"/>
    <col min="14593" max="14593" width="46.109375" style="54" customWidth="1"/>
    <col min="14594" max="14594" width="11.6640625" style="54" customWidth="1"/>
    <col min="14595" max="14595" width="15.6640625" style="54" customWidth="1"/>
    <col min="14596" max="14596" width="17.44140625" style="54" customWidth="1"/>
    <col min="14597" max="14597" width="18.88671875" style="54" customWidth="1"/>
    <col min="14598" max="14598" width="14.6640625" style="54" customWidth="1"/>
    <col min="14599" max="14599" width="14" style="54" customWidth="1"/>
    <col min="14600" max="14601" width="11" style="54" customWidth="1"/>
    <col min="14602" max="14602" width="11.109375" style="54" customWidth="1"/>
    <col min="14603" max="14604" width="13.33203125" style="54" customWidth="1"/>
    <col min="14605" max="14605" width="13.88671875" style="54" customWidth="1"/>
    <col min="14606" max="14609" width="9.109375" style="54" customWidth="1"/>
    <col min="14610" max="14848" width="8.88671875" style="54"/>
    <col min="14849" max="14849" width="46.109375" style="54" customWidth="1"/>
    <col min="14850" max="14850" width="11.6640625" style="54" customWidth="1"/>
    <col min="14851" max="14851" width="15.6640625" style="54" customWidth="1"/>
    <col min="14852" max="14852" width="17.44140625" style="54" customWidth="1"/>
    <col min="14853" max="14853" width="18.88671875" style="54" customWidth="1"/>
    <col min="14854" max="14854" width="14.6640625" style="54" customWidth="1"/>
    <col min="14855" max="14855" width="14" style="54" customWidth="1"/>
    <col min="14856" max="14857" width="11" style="54" customWidth="1"/>
    <col min="14858" max="14858" width="11.109375" style="54" customWidth="1"/>
    <col min="14859" max="14860" width="13.33203125" style="54" customWidth="1"/>
    <col min="14861" max="14861" width="13.88671875" style="54" customWidth="1"/>
    <col min="14862" max="14865" width="9.109375" style="54" customWidth="1"/>
    <col min="14866" max="15104" width="8.88671875" style="54"/>
    <col min="15105" max="15105" width="46.109375" style="54" customWidth="1"/>
    <col min="15106" max="15106" width="11.6640625" style="54" customWidth="1"/>
    <col min="15107" max="15107" width="15.6640625" style="54" customWidth="1"/>
    <col min="15108" max="15108" width="17.44140625" style="54" customWidth="1"/>
    <col min="15109" max="15109" width="18.88671875" style="54" customWidth="1"/>
    <col min="15110" max="15110" width="14.6640625" style="54" customWidth="1"/>
    <col min="15111" max="15111" width="14" style="54" customWidth="1"/>
    <col min="15112" max="15113" width="11" style="54" customWidth="1"/>
    <col min="15114" max="15114" width="11.109375" style="54" customWidth="1"/>
    <col min="15115" max="15116" width="13.33203125" style="54" customWidth="1"/>
    <col min="15117" max="15117" width="13.88671875" style="54" customWidth="1"/>
    <col min="15118" max="15121" width="9.109375" style="54" customWidth="1"/>
    <col min="15122" max="15360" width="8.88671875" style="54"/>
    <col min="15361" max="15361" width="46.109375" style="54" customWidth="1"/>
    <col min="15362" max="15362" width="11.6640625" style="54" customWidth="1"/>
    <col min="15363" max="15363" width="15.6640625" style="54" customWidth="1"/>
    <col min="15364" max="15364" width="17.44140625" style="54" customWidth="1"/>
    <col min="15365" max="15365" width="18.88671875" style="54" customWidth="1"/>
    <col min="15366" max="15366" width="14.6640625" style="54" customWidth="1"/>
    <col min="15367" max="15367" width="14" style="54" customWidth="1"/>
    <col min="15368" max="15369" width="11" style="54" customWidth="1"/>
    <col min="15370" max="15370" width="11.109375" style="54" customWidth="1"/>
    <col min="15371" max="15372" width="13.33203125" style="54" customWidth="1"/>
    <col min="15373" max="15373" width="13.88671875" style="54" customWidth="1"/>
    <col min="15374" max="15377" width="9.109375" style="54" customWidth="1"/>
    <col min="15378" max="15616" width="8.88671875" style="54"/>
    <col min="15617" max="15617" width="46.109375" style="54" customWidth="1"/>
    <col min="15618" max="15618" width="11.6640625" style="54" customWidth="1"/>
    <col min="15619" max="15619" width="15.6640625" style="54" customWidth="1"/>
    <col min="15620" max="15620" width="17.44140625" style="54" customWidth="1"/>
    <col min="15621" max="15621" width="18.88671875" style="54" customWidth="1"/>
    <col min="15622" max="15622" width="14.6640625" style="54" customWidth="1"/>
    <col min="15623" max="15623" width="14" style="54" customWidth="1"/>
    <col min="15624" max="15625" width="11" style="54" customWidth="1"/>
    <col min="15626" max="15626" width="11.109375" style="54" customWidth="1"/>
    <col min="15627" max="15628" width="13.33203125" style="54" customWidth="1"/>
    <col min="15629" max="15629" width="13.88671875" style="54" customWidth="1"/>
    <col min="15630" max="15633" width="9.109375" style="54" customWidth="1"/>
    <col min="15634" max="15872" width="8.88671875" style="54"/>
    <col min="15873" max="15873" width="46.109375" style="54" customWidth="1"/>
    <col min="15874" max="15874" width="11.6640625" style="54" customWidth="1"/>
    <col min="15875" max="15875" width="15.6640625" style="54" customWidth="1"/>
    <col min="15876" max="15876" width="17.44140625" style="54" customWidth="1"/>
    <col min="15877" max="15877" width="18.88671875" style="54" customWidth="1"/>
    <col min="15878" max="15878" width="14.6640625" style="54" customWidth="1"/>
    <col min="15879" max="15879" width="14" style="54" customWidth="1"/>
    <col min="15880" max="15881" width="11" style="54" customWidth="1"/>
    <col min="15882" max="15882" width="11.109375" style="54" customWidth="1"/>
    <col min="15883" max="15884" width="13.33203125" style="54" customWidth="1"/>
    <col min="15885" max="15885" width="13.88671875" style="54" customWidth="1"/>
    <col min="15886" max="15889" width="9.109375" style="54" customWidth="1"/>
    <col min="15890" max="16128" width="8.88671875" style="54"/>
    <col min="16129" max="16129" width="46.109375" style="54" customWidth="1"/>
    <col min="16130" max="16130" width="11.6640625" style="54" customWidth="1"/>
    <col min="16131" max="16131" width="15.6640625" style="54" customWidth="1"/>
    <col min="16132" max="16132" width="17.44140625" style="54" customWidth="1"/>
    <col min="16133" max="16133" width="18.88671875" style="54" customWidth="1"/>
    <col min="16134" max="16134" width="14.6640625" style="54" customWidth="1"/>
    <col min="16135" max="16135" width="14" style="54" customWidth="1"/>
    <col min="16136" max="16137" width="11" style="54" customWidth="1"/>
    <col min="16138" max="16138" width="11.109375" style="54" customWidth="1"/>
    <col min="16139" max="16140" width="13.33203125" style="54" customWidth="1"/>
    <col min="16141" max="16141" width="13.88671875" style="54" customWidth="1"/>
    <col min="16142" max="16145" width="9.109375" style="54" customWidth="1"/>
    <col min="16146" max="16384" width="8.88671875" style="54"/>
  </cols>
  <sheetData>
    <row r="1" spans="1:12" ht="15.6" x14ac:dyDescent="0.3">
      <c r="F1" s="73"/>
      <c r="G1" s="121" t="s">
        <v>71</v>
      </c>
      <c r="H1" s="73"/>
      <c r="I1" s="75"/>
    </row>
    <row r="2" spans="1:12" ht="15.6" x14ac:dyDescent="0.3">
      <c r="F2" s="83"/>
      <c r="G2" s="122" t="s">
        <v>72</v>
      </c>
      <c r="H2" s="83"/>
      <c r="I2" s="75"/>
    </row>
    <row r="3" spans="1:12" ht="15.6" x14ac:dyDescent="0.3">
      <c r="F3" s="73"/>
      <c r="G3" s="121" t="s">
        <v>73</v>
      </c>
      <c r="H3" s="73"/>
      <c r="I3" s="75"/>
    </row>
    <row r="4" spans="1:12" ht="18" x14ac:dyDescent="0.3">
      <c r="A4" s="164"/>
      <c r="F4" s="73"/>
      <c r="G4" s="121" t="s">
        <v>74</v>
      </c>
      <c r="H4" s="73"/>
      <c r="I4" s="75"/>
    </row>
    <row r="5" spans="1:12" ht="15.6" x14ac:dyDescent="0.3">
      <c r="F5" s="73"/>
      <c r="G5" s="121" t="s">
        <v>75</v>
      </c>
      <c r="H5" s="73"/>
      <c r="I5" s="75"/>
    </row>
    <row r="7" spans="1:12" s="115" customFormat="1" ht="27.6" customHeight="1" x14ac:dyDescent="0.4">
      <c r="A7" s="68"/>
      <c r="B7" s="68"/>
      <c r="C7" s="68"/>
      <c r="D7" s="209"/>
      <c r="E7" s="209"/>
      <c r="F7" s="209"/>
      <c r="G7" s="209"/>
      <c r="H7" s="209"/>
      <c r="I7" s="209"/>
      <c r="J7" s="209"/>
      <c r="K7" s="209"/>
      <c r="L7" s="209"/>
    </row>
    <row r="8" spans="1:12" s="115" customFormat="1" ht="18" customHeight="1" x14ac:dyDescent="0.4">
      <c r="A8" s="68"/>
      <c r="B8" s="68"/>
      <c r="C8" s="68"/>
      <c r="D8" s="210"/>
      <c r="E8" s="650" t="s">
        <v>136</v>
      </c>
      <c r="F8" s="650"/>
      <c r="G8" s="650"/>
      <c r="H8" s="650"/>
      <c r="I8" s="210"/>
      <c r="J8" s="210"/>
      <c r="K8" s="210"/>
      <c r="L8" s="210"/>
    </row>
    <row r="9" spans="1:12" s="116" customFormat="1" ht="22.2" customHeight="1" x14ac:dyDescent="0.4">
      <c r="A9" s="406"/>
      <c r="B9" s="68"/>
      <c r="C9" s="68"/>
      <c r="D9" s="209"/>
      <c r="E9" s="651" t="s">
        <v>338</v>
      </c>
      <c r="F9" s="651"/>
      <c r="G9" s="651"/>
      <c r="H9" s="651"/>
      <c r="I9" s="209"/>
      <c r="J9" s="209"/>
      <c r="K9" s="209"/>
      <c r="L9" s="209"/>
    </row>
    <row r="10" spans="1:12" s="116" customFormat="1" ht="19.2" customHeight="1" x14ac:dyDescent="0.4">
      <c r="A10" s="68"/>
      <c r="B10" s="68"/>
      <c r="C10" s="68"/>
      <c r="D10" s="209"/>
      <c r="E10" s="651" t="s">
        <v>137</v>
      </c>
      <c r="F10" s="651"/>
      <c r="G10" s="651"/>
      <c r="H10" s="651"/>
      <c r="I10" s="209"/>
      <c r="J10" s="209"/>
      <c r="K10" s="209"/>
      <c r="L10" s="209"/>
    </row>
    <row r="11" spans="1:12" s="116" customFormat="1" ht="18" customHeight="1" x14ac:dyDescent="0.4">
      <c r="A11" s="68"/>
      <c r="B11" s="68"/>
      <c r="C11" s="68"/>
      <c r="D11" s="209"/>
      <c r="E11" s="650" t="s">
        <v>138</v>
      </c>
      <c r="F11" s="650"/>
      <c r="G11" s="650"/>
      <c r="H11" s="650"/>
      <c r="I11" s="209"/>
      <c r="J11" s="209"/>
      <c r="K11" s="209"/>
      <c r="L11" s="209"/>
    </row>
    <row r="12" spans="1:12" s="116" customFormat="1" ht="18" customHeight="1" x14ac:dyDescent="0.4">
      <c r="A12" s="68"/>
      <c r="B12" s="68"/>
      <c r="C12" s="68"/>
      <c r="D12" s="117"/>
      <c r="E12" s="163"/>
      <c r="F12" s="163"/>
      <c r="G12" s="163"/>
      <c r="H12" s="163"/>
      <c r="I12" s="118"/>
      <c r="J12" s="118"/>
      <c r="K12" s="118"/>
      <c r="L12" s="118"/>
    </row>
    <row r="13" spans="1:12" s="116" customFormat="1" ht="22.2" hidden="1" customHeight="1" x14ac:dyDescent="0.4">
      <c r="A13" s="68"/>
      <c r="B13" s="68"/>
      <c r="C13" s="68"/>
      <c r="D13" s="792" t="s">
        <v>76</v>
      </c>
      <c r="E13" s="792"/>
      <c r="F13" s="792"/>
      <c r="G13" s="792"/>
      <c r="H13" s="792"/>
      <c r="I13" s="792"/>
      <c r="J13" s="792"/>
      <c r="K13" s="792"/>
      <c r="L13" s="792"/>
    </row>
    <row r="14" spans="1:12" s="116" customFormat="1" ht="24.6" hidden="1" customHeight="1" x14ac:dyDescent="0.4">
      <c r="A14" s="68"/>
      <c r="B14" s="68"/>
      <c r="C14" s="68"/>
      <c r="D14" s="789" t="s">
        <v>77</v>
      </c>
      <c r="E14" s="789"/>
      <c r="F14" s="789"/>
      <c r="G14" s="789"/>
      <c r="H14" s="789"/>
      <c r="I14" s="789"/>
      <c r="J14" s="789"/>
      <c r="K14" s="789"/>
      <c r="L14" s="789"/>
    </row>
    <row r="15" spans="1:12" s="116" customFormat="1" ht="35.4" hidden="1" customHeight="1" x14ac:dyDescent="0.4">
      <c r="A15" s="68"/>
      <c r="B15" s="68"/>
      <c r="C15" s="68"/>
      <c r="D15" s="789" t="s">
        <v>78</v>
      </c>
      <c r="E15" s="789"/>
      <c r="F15" s="789"/>
      <c r="G15" s="789"/>
      <c r="H15" s="789"/>
      <c r="I15" s="789"/>
      <c r="J15" s="789"/>
      <c r="K15" s="789"/>
      <c r="L15" s="789"/>
    </row>
    <row r="16" spans="1:12" s="116" customFormat="1" ht="24.6" hidden="1" customHeight="1" x14ac:dyDescent="0.4">
      <c r="A16" s="68"/>
      <c r="B16" s="68"/>
      <c r="C16" s="68"/>
      <c r="D16" s="790" t="s">
        <v>79</v>
      </c>
      <c r="E16" s="790"/>
      <c r="F16" s="790"/>
      <c r="G16" s="790"/>
      <c r="H16" s="790"/>
      <c r="I16" s="790"/>
      <c r="J16" s="790"/>
      <c r="K16" s="790"/>
      <c r="L16" s="790"/>
    </row>
    <row r="17" spans="1:256" s="116" customFormat="1" ht="22.95" hidden="1" customHeight="1" x14ac:dyDescent="0.4">
      <c r="A17" s="68"/>
      <c r="B17" s="68"/>
      <c r="C17" s="68"/>
      <c r="D17" s="791" t="s">
        <v>80</v>
      </c>
      <c r="E17" s="791"/>
      <c r="F17" s="791"/>
      <c r="G17" s="791"/>
      <c r="H17" s="791"/>
    </row>
    <row r="18" spans="1:256" s="116" customFormat="1" ht="28.2" hidden="1" customHeight="1" x14ac:dyDescent="0.4">
      <c r="A18" s="68"/>
      <c r="B18" s="68"/>
      <c r="C18" s="68"/>
      <c r="D18" s="791" t="s">
        <v>81</v>
      </c>
      <c r="E18" s="791"/>
      <c r="F18" s="791"/>
      <c r="G18" s="791"/>
      <c r="H18" s="791"/>
    </row>
    <row r="19" spans="1:256" s="116" customFormat="1" ht="15.6" hidden="1" customHeight="1" x14ac:dyDescent="0.4">
      <c r="A19" s="68"/>
      <c r="B19" s="68"/>
      <c r="C19" s="68"/>
      <c r="D19" s="68"/>
      <c r="E19" s="68"/>
      <c r="F19" s="68"/>
      <c r="G19" s="67"/>
      <c r="H19" s="67" t="s">
        <v>82</v>
      </c>
    </row>
    <row r="20" spans="1:256" ht="18" x14ac:dyDescent="0.35">
      <c r="A20" s="106"/>
      <c r="B20" s="106"/>
      <c r="C20" s="106"/>
      <c r="D20" s="645"/>
      <c r="E20" s="645"/>
      <c r="F20" s="645"/>
      <c r="G20" s="645"/>
      <c r="H20" s="645"/>
      <c r="I20" s="645"/>
      <c r="J20" s="107"/>
      <c r="K20" s="107"/>
      <c r="L20" s="107"/>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c r="IS20" s="65"/>
      <c r="IT20" s="65"/>
      <c r="IU20" s="65"/>
      <c r="IV20" s="65"/>
    </row>
    <row r="21" spans="1:256" ht="15.6" x14ac:dyDescent="0.3">
      <c r="A21" s="71"/>
      <c r="B21" s="71"/>
      <c r="C21" s="71"/>
      <c r="D21" s="71"/>
      <c r="E21" s="71"/>
      <c r="F21" s="72"/>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71"/>
      <c r="EW21" s="71"/>
      <c r="EX21" s="71"/>
      <c r="EY21" s="71"/>
      <c r="EZ21" s="71"/>
      <c r="FA21" s="71"/>
      <c r="FB21" s="71"/>
      <c r="FC21" s="71"/>
      <c r="FD21" s="71"/>
      <c r="FE21" s="71"/>
      <c r="FF21" s="71"/>
      <c r="FG21" s="71"/>
      <c r="FH21" s="71"/>
      <c r="FI21" s="71"/>
      <c r="FJ21" s="71"/>
      <c r="FK21" s="71"/>
      <c r="FL21" s="71"/>
      <c r="FM21" s="71"/>
      <c r="FN21" s="71"/>
      <c r="FO21" s="71"/>
      <c r="FP21" s="71"/>
      <c r="FQ21" s="71"/>
      <c r="FR21" s="71"/>
      <c r="FS21" s="71"/>
      <c r="FT21" s="71"/>
      <c r="FU21" s="71"/>
      <c r="FV21" s="71"/>
      <c r="FW21" s="71"/>
      <c r="FX21" s="71"/>
      <c r="FY21" s="71"/>
      <c r="FZ21" s="71"/>
      <c r="GA21" s="71"/>
      <c r="GB21" s="71"/>
      <c r="GC21" s="71"/>
      <c r="GD21" s="71"/>
      <c r="GE21" s="71"/>
      <c r="GF21" s="71"/>
      <c r="GG21" s="71"/>
      <c r="GH21" s="71"/>
      <c r="GI21" s="71"/>
      <c r="GJ21" s="71"/>
      <c r="GK21" s="71"/>
      <c r="GL21" s="71"/>
      <c r="GM21" s="71"/>
      <c r="GN21" s="71"/>
      <c r="GO21" s="71"/>
      <c r="GP21" s="71"/>
      <c r="GQ21" s="71"/>
      <c r="GR21" s="71"/>
      <c r="GS21" s="71"/>
      <c r="GT21" s="71"/>
      <c r="GU21" s="71"/>
      <c r="GV21" s="71"/>
      <c r="GW21" s="71"/>
      <c r="GX21" s="71"/>
      <c r="GY21" s="71"/>
      <c r="GZ21" s="71"/>
      <c r="HA21" s="71"/>
      <c r="HB21" s="71"/>
      <c r="HC21" s="71"/>
      <c r="HD21" s="71"/>
      <c r="HE21" s="71"/>
      <c r="HF21" s="71"/>
      <c r="HG21" s="71"/>
      <c r="HH21" s="71"/>
      <c r="HI21" s="71"/>
      <c r="HJ21" s="71"/>
      <c r="HK21" s="71"/>
      <c r="HL21" s="71"/>
      <c r="HM21" s="71"/>
      <c r="HN21" s="71"/>
      <c r="HO21" s="71"/>
      <c r="HP21" s="71"/>
      <c r="HQ21" s="71"/>
      <c r="HR21" s="71"/>
      <c r="HS21" s="71"/>
      <c r="HT21" s="71"/>
      <c r="HU21" s="71"/>
      <c r="HV21" s="71"/>
      <c r="HW21" s="71"/>
      <c r="HX21" s="71"/>
      <c r="HY21" s="71"/>
      <c r="HZ21" s="71"/>
      <c r="IA21" s="71"/>
      <c r="IB21" s="71"/>
      <c r="IC21" s="71"/>
      <c r="ID21" s="71"/>
      <c r="IE21" s="71"/>
      <c r="IF21" s="71"/>
      <c r="IG21" s="71"/>
      <c r="IH21" s="71"/>
      <c r="II21" s="71"/>
      <c r="IJ21" s="71"/>
      <c r="IK21" s="71"/>
      <c r="IL21" s="71"/>
      <c r="IM21" s="71"/>
      <c r="IN21" s="71"/>
      <c r="IO21" s="71"/>
      <c r="IP21" s="71"/>
      <c r="IQ21" s="71"/>
      <c r="IR21" s="71"/>
      <c r="IS21" s="71"/>
      <c r="IT21" s="71"/>
      <c r="IU21" s="71"/>
      <c r="IV21" s="71"/>
    </row>
    <row r="22" spans="1:256" ht="15.6" x14ac:dyDescent="0.3">
      <c r="A22" s="73"/>
      <c r="B22" s="73"/>
      <c r="C22" s="74" t="s">
        <v>0</v>
      </c>
      <c r="D22" s="74"/>
      <c r="E22" s="74"/>
      <c r="F22" s="74"/>
      <c r="G22" s="74"/>
      <c r="H22" s="74"/>
      <c r="I22" s="75"/>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c r="IV22" s="73"/>
    </row>
    <row r="23" spans="1:256" ht="15.6" x14ac:dyDescent="0.3">
      <c r="A23" s="649" t="s">
        <v>46</v>
      </c>
      <c r="B23" s="649"/>
      <c r="C23" s="649"/>
      <c r="D23" s="649"/>
      <c r="E23" s="649"/>
      <c r="F23" s="649"/>
      <c r="G23" s="649"/>
      <c r="H23" s="76"/>
      <c r="I23" s="75"/>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73"/>
      <c r="IL23" s="73"/>
      <c r="IM23" s="73"/>
      <c r="IN23" s="73"/>
      <c r="IO23" s="73"/>
      <c r="IP23" s="73"/>
      <c r="IQ23" s="73"/>
      <c r="IR23" s="73"/>
      <c r="IS23" s="73"/>
      <c r="IT23" s="73"/>
      <c r="IU23" s="73"/>
      <c r="IV23" s="73"/>
    </row>
    <row r="24" spans="1:256" ht="15.6" x14ac:dyDescent="0.3">
      <c r="A24" s="73"/>
      <c r="B24" s="646" t="s">
        <v>1</v>
      </c>
      <c r="C24" s="646"/>
      <c r="D24" s="646"/>
      <c r="E24" s="646"/>
      <c r="F24" s="77"/>
      <c r="G24" s="77"/>
      <c r="H24" s="77"/>
      <c r="I24" s="75"/>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c r="IN24" s="73"/>
      <c r="IO24" s="73"/>
      <c r="IP24" s="73"/>
      <c r="IQ24" s="73"/>
      <c r="IR24" s="73"/>
      <c r="IS24" s="73"/>
      <c r="IT24" s="73"/>
      <c r="IU24" s="73"/>
      <c r="IV24" s="73"/>
    </row>
    <row r="25" spans="1:256" ht="15.6" x14ac:dyDescent="0.3">
      <c r="A25" s="73"/>
      <c r="B25" s="74"/>
      <c r="C25" s="74" t="s">
        <v>228</v>
      </c>
      <c r="D25" s="74"/>
      <c r="E25" s="74"/>
      <c r="F25" s="74"/>
      <c r="G25" s="74"/>
      <c r="H25" s="74"/>
      <c r="I25" s="75"/>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c r="IM25" s="73"/>
      <c r="IN25" s="73"/>
      <c r="IO25" s="73"/>
      <c r="IP25" s="73"/>
      <c r="IQ25" s="73"/>
      <c r="IR25" s="73"/>
      <c r="IS25" s="73"/>
      <c r="IT25" s="73"/>
      <c r="IU25" s="73"/>
      <c r="IV25" s="73"/>
    </row>
    <row r="26" spans="1:256" s="83" customFormat="1" ht="34.200000000000003" customHeight="1" x14ac:dyDescent="0.3">
      <c r="A26" s="616" t="s">
        <v>245</v>
      </c>
      <c r="B26" s="616"/>
      <c r="C26" s="616"/>
      <c r="D26" s="616"/>
      <c r="E26" s="616"/>
      <c r="F26" s="616"/>
      <c r="G26" s="616"/>
      <c r="H26" s="616"/>
      <c r="I26" s="616"/>
      <c r="J26" s="616"/>
      <c r="K26" s="165"/>
      <c r="L26" s="123"/>
      <c r="M26" s="123"/>
    </row>
    <row r="27" spans="1:256" s="348" customFormat="1" ht="51.75" customHeight="1" x14ac:dyDescent="0.3">
      <c r="A27" s="348" t="s">
        <v>238</v>
      </c>
      <c r="B27" s="333"/>
      <c r="C27" s="333"/>
      <c r="D27" s="333"/>
      <c r="E27" s="333"/>
      <c r="F27" s="333"/>
      <c r="G27" s="349"/>
      <c r="H27" s="349"/>
      <c r="I27" s="350"/>
      <c r="J27" s="349"/>
      <c r="K27" s="349"/>
      <c r="L27" s="349"/>
      <c r="M27" s="349"/>
    </row>
    <row r="28" spans="1:256" s="395" customFormat="1" ht="207" customHeight="1" x14ac:dyDescent="0.3">
      <c r="A28" s="647" t="s">
        <v>323</v>
      </c>
      <c r="B28" s="647"/>
      <c r="C28" s="647"/>
      <c r="D28" s="647"/>
      <c r="E28" s="647"/>
      <c r="F28" s="647"/>
      <c r="G28" s="647"/>
      <c r="H28" s="647"/>
      <c r="I28" s="647"/>
      <c r="J28" s="647"/>
      <c r="K28" s="80"/>
    </row>
    <row r="29" spans="1:256" ht="15.6" x14ac:dyDescent="0.3">
      <c r="A29" s="71" t="s">
        <v>51</v>
      </c>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c r="IU29" s="82"/>
      <c r="IV29" s="82"/>
    </row>
    <row r="30" spans="1:256" ht="24.75" customHeight="1" x14ac:dyDescent="0.3">
      <c r="A30" s="648" t="s">
        <v>52</v>
      </c>
      <c r="B30" s="648"/>
      <c r="C30" s="648"/>
      <c r="D30" s="648"/>
      <c r="E30" s="648"/>
      <c r="F30" s="648"/>
      <c r="G30" s="648"/>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row>
    <row r="31" spans="1:256" ht="28.2" customHeight="1" x14ac:dyDescent="0.3">
      <c r="A31" s="694" t="s">
        <v>83</v>
      </c>
      <c r="B31" s="694"/>
      <c r="C31" s="694"/>
      <c r="D31" s="694"/>
      <c r="E31" s="694"/>
      <c r="F31" s="694"/>
      <c r="G31" s="694"/>
      <c r="H31" s="124"/>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125"/>
      <c r="BY31" s="125"/>
      <c r="BZ31" s="125"/>
      <c r="CA31" s="125"/>
      <c r="CB31" s="125"/>
      <c r="CC31" s="125"/>
      <c r="CD31" s="125"/>
      <c r="CE31" s="125"/>
      <c r="CF31" s="125"/>
      <c r="CG31" s="125"/>
      <c r="CH31" s="125"/>
      <c r="CI31" s="125"/>
      <c r="CJ31" s="125"/>
      <c r="CK31" s="125"/>
      <c r="CL31" s="125"/>
      <c r="CM31" s="125"/>
      <c r="CN31" s="125"/>
      <c r="CO31" s="125"/>
      <c r="CP31" s="125"/>
      <c r="CQ31" s="125"/>
      <c r="CR31" s="125"/>
      <c r="CS31" s="125"/>
      <c r="CT31" s="125"/>
      <c r="CU31" s="125"/>
      <c r="CV31" s="125"/>
      <c r="CW31" s="125"/>
      <c r="CX31" s="125"/>
      <c r="CY31" s="125"/>
      <c r="CZ31" s="125"/>
      <c r="DA31" s="125"/>
      <c r="DB31" s="125"/>
      <c r="DC31" s="125"/>
      <c r="DD31" s="125"/>
      <c r="DE31" s="125"/>
      <c r="DF31" s="125"/>
      <c r="DG31" s="125"/>
      <c r="DH31" s="125"/>
      <c r="DI31" s="125"/>
      <c r="DJ31" s="125"/>
      <c r="DK31" s="125"/>
      <c r="DL31" s="125"/>
      <c r="DM31" s="125"/>
      <c r="DN31" s="125"/>
      <c r="DO31" s="125"/>
      <c r="DP31" s="125"/>
      <c r="DQ31" s="125"/>
      <c r="DR31" s="125"/>
      <c r="DS31" s="125"/>
      <c r="DT31" s="125"/>
      <c r="DU31" s="125"/>
      <c r="DV31" s="125"/>
      <c r="DW31" s="125"/>
      <c r="DX31" s="125"/>
      <c r="DY31" s="125"/>
      <c r="DZ31" s="125"/>
      <c r="EA31" s="125"/>
      <c r="EB31" s="125"/>
      <c r="EC31" s="125"/>
      <c r="ED31" s="125"/>
      <c r="EE31" s="125"/>
      <c r="EF31" s="125"/>
      <c r="EG31" s="125"/>
      <c r="EH31" s="125"/>
      <c r="EI31" s="125"/>
      <c r="EJ31" s="125"/>
      <c r="EK31" s="125"/>
      <c r="EL31" s="125"/>
      <c r="EM31" s="125"/>
      <c r="EN31" s="125"/>
      <c r="EO31" s="125"/>
      <c r="EP31" s="125"/>
      <c r="EQ31" s="125"/>
      <c r="ER31" s="125"/>
      <c r="ES31" s="125"/>
      <c r="ET31" s="125"/>
      <c r="EU31" s="125"/>
      <c r="EV31" s="125"/>
      <c r="EW31" s="125"/>
      <c r="EX31" s="125"/>
      <c r="EY31" s="125"/>
      <c r="EZ31" s="125"/>
      <c r="FA31" s="125"/>
      <c r="FB31" s="125"/>
      <c r="FC31" s="125"/>
      <c r="FD31" s="125"/>
      <c r="FE31" s="125"/>
      <c r="FF31" s="125"/>
      <c r="FG31" s="125"/>
      <c r="FH31" s="125"/>
      <c r="FI31" s="125"/>
      <c r="FJ31" s="125"/>
      <c r="FK31" s="125"/>
      <c r="FL31" s="125"/>
      <c r="FM31" s="125"/>
      <c r="FN31" s="125"/>
      <c r="FO31" s="125"/>
      <c r="FP31" s="125"/>
      <c r="FQ31" s="125"/>
      <c r="FR31" s="125"/>
      <c r="FS31" s="125"/>
      <c r="FT31" s="125"/>
      <c r="FU31" s="125"/>
      <c r="FV31" s="125"/>
      <c r="FW31" s="125"/>
      <c r="FX31" s="125"/>
      <c r="FY31" s="125"/>
      <c r="FZ31" s="125"/>
      <c r="GA31" s="125"/>
      <c r="GB31" s="125"/>
      <c r="GC31" s="125"/>
      <c r="GD31" s="125"/>
      <c r="GE31" s="125"/>
      <c r="GF31" s="125"/>
      <c r="GG31" s="125"/>
      <c r="GH31" s="125"/>
      <c r="GI31" s="125"/>
      <c r="GJ31" s="125"/>
      <c r="GK31" s="125"/>
      <c r="GL31" s="125"/>
      <c r="GM31" s="125"/>
      <c r="GN31" s="125"/>
      <c r="GO31" s="125"/>
      <c r="GP31" s="125"/>
      <c r="GQ31" s="125"/>
      <c r="GR31" s="125"/>
      <c r="GS31" s="125"/>
      <c r="GT31" s="125"/>
      <c r="GU31" s="125"/>
      <c r="GV31" s="125"/>
      <c r="GW31" s="125"/>
      <c r="GX31" s="125"/>
      <c r="GY31" s="125"/>
      <c r="GZ31" s="125"/>
      <c r="HA31" s="125"/>
      <c r="HB31" s="125"/>
      <c r="HC31" s="125"/>
      <c r="HD31" s="125"/>
      <c r="HE31" s="125"/>
      <c r="HF31" s="125"/>
      <c r="HG31" s="125"/>
      <c r="HH31" s="125"/>
      <c r="HI31" s="125"/>
      <c r="HJ31" s="125"/>
      <c r="HK31" s="125"/>
      <c r="HL31" s="125"/>
      <c r="HM31" s="125"/>
      <c r="HN31" s="125"/>
      <c r="HO31" s="125"/>
      <c r="HP31" s="125"/>
      <c r="HQ31" s="125"/>
      <c r="HR31" s="125"/>
      <c r="HS31" s="125"/>
      <c r="HT31" s="125"/>
      <c r="HU31" s="125"/>
      <c r="HV31" s="125"/>
      <c r="HW31" s="125"/>
      <c r="HX31" s="125"/>
      <c r="HY31" s="125"/>
      <c r="HZ31" s="125"/>
      <c r="IA31" s="125"/>
      <c r="IB31" s="125"/>
      <c r="IC31" s="125"/>
      <c r="ID31" s="125"/>
      <c r="IE31" s="125"/>
      <c r="IF31" s="125"/>
      <c r="IG31" s="125"/>
      <c r="IH31" s="125"/>
      <c r="II31" s="125"/>
      <c r="IJ31" s="125"/>
      <c r="IK31" s="125"/>
      <c r="IL31" s="125"/>
      <c r="IM31" s="125"/>
      <c r="IN31" s="125"/>
      <c r="IO31" s="125"/>
      <c r="IP31" s="125"/>
      <c r="IQ31" s="125"/>
      <c r="IR31" s="125"/>
      <c r="IS31" s="125"/>
      <c r="IT31" s="125"/>
      <c r="IU31" s="125"/>
      <c r="IV31" s="125"/>
    </row>
    <row r="32" spans="1:256" ht="15.6" x14ac:dyDescent="0.3">
      <c r="A32" s="71" t="s">
        <v>54</v>
      </c>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c r="HL32" s="82"/>
      <c r="HM32" s="82"/>
      <c r="HN32" s="82"/>
      <c r="HO32" s="82"/>
      <c r="HP32" s="82"/>
      <c r="HQ32" s="82"/>
      <c r="HR32" s="82"/>
      <c r="HS32" s="82"/>
      <c r="HT32" s="82"/>
      <c r="HU32" s="82"/>
      <c r="HV32" s="82"/>
      <c r="HW32" s="82"/>
      <c r="HX32" s="82"/>
      <c r="HY32" s="82"/>
      <c r="HZ32" s="82"/>
      <c r="IA32" s="82"/>
      <c r="IB32" s="82"/>
      <c r="IC32" s="82"/>
      <c r="ID32" s="82"/>
      <c r="IE32" s="82"/>
      <c r="IF32" s="82"/>
      <c r="IG32" s="82"/>
      <c r="IH32" s="82"/>
      <c r="II32" s="82"/>
      <c r="IJ32" s="82"/>
      <c r="IK32" s="82"/>
      <c r="IL32" s="82"/>
      <c r="IM32" s="82"/>
      <c r="IN32" s="82"/>
      <c r="IO32" s="82"/>
      <c r="IP32" s="82"/>
      <c r="IQ32" s="82"/>
      <c r="IR32" s="82"/>
      <c r="IS32" s="82"/>
      <c r="IT32" s="82"/>
      <c r="IU32" s="82"/>
      <c r="IV32" s="82"/>
    </row>
    <row r="33" spans="1:256" ht="15.6" x14ac:dyDescent="0.3">
      <c r="A33" s="71" t="s">
        <v>84</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c r="IA33" s="82"/>
      <c r="IB33" s="82"/>
      <c r="IC33" s="82"/>
      <c r="ID33" s="82"/>
      <c r="IE33" s="82"/>
      <c r="IF33" s="82"/>
      <c r="IG33" s="82"/>
      <c r="IH33" s="82"/>
      <c r="II33" s="82"/>
      <c r="IJ33" s="82"/>
      <c r="IK33" s="82"/>
      <c r="IL33" s="82"/>
      <c r="IM33" s="82"/>
      <c r="IN33" s="82"/>
      <c r="IO33" s="82"/>
      <c r="IP33" s="82"/>
      <c r="IQ33" s="82"/>
      <c r="IR33" s="82"/>
      <c r="IS33" s="82"/>
      <c r="IT33" s="82"/>
      <c r="IU33" s="82"/>
      <c r="IV33" s="82"/>
    </row>
    <row r="34" spans="1:256" ht="50.4" customHeight="1" x14ac:dyDescent="0.3">
      <c r="A34" s="642" t="s">
        <v>234</v>
      </c>
      <c r="B34" s="642"/>
      <c r="C34" s="642"/>
      <c r="D34" s="642"/>
      <c r="E34" s="642"/>
      <c r="F34" s="642"/>
      <c r="G34" s="642"/>
      <c r="H34" s="126"/>
      <c r="I34" s="127"/>
      <c r="J34" s="119"/>
      <c r="K34" s="119"/>
      <c r="L34" s="119"/>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row>
    <row r="35" spans="1:256" ht="65.400000000000006" customHeight="1" x14ac:dyDescent="0.3">
      <c r="A35" s="642" t="s">
        <v>94</v>
      </c>
      <c r="B35" s="642"/>
      <c r="C35" s="642"/>
      <c r="D35" s="642"/>
      <c r="E35" s="642"/>
      <c r="F35" s="642"/>
      <c r="G35" s="642"/>
      <c r="H35" s="642"/>
      <c r="I35" s="642"/>
      <c r="J35" s="642"/>
      <c r="K35" s="119"/>
      <c r="L35" s="119"/>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c r="IU35" s="53"/>
      <c r="IV35" s="53"/>
    </row>
    <row r="36" spans="1:256" ht="34.200000000000003" customHeight="1" x14ac:dyDescent="0.3">
      <c r="A36" s="642" t="s">
        <v>85</v>
      </c>
      <c r="B36" s="642"/>
      <c r="C36" s="642"/>
      <c r="D36" s="642"/>
      <c r="E36" s="642"/>
      <c r="F36" s="642"/>
      <c r="G36" s="642"/>
      <c r="H36" s="126"/>
      <c r="I36" s="52"/>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c r="IU36" s="53"/>
      <c r="IV36" s="53"/>
    </row>
    <row r="37" spans="1:256" ht="15.6" x14ac:dyDescent="0.3">
      <c r="A37" s="113"/>
      <c r="B37" s="113"/>
      <c r="C37" s="113"/>
      <c r="D37" s="113"/>
      <c r="E37" s="113"/>
      <c r="F37" s="113"/>
      <c r="G37" s="113"/>
      <c r="H37" s="78"/>
      <c r="I37" s="75"/>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c r="EW37" s="73"/>
      <c r="EX37" s="73"/>
      <c r="EY37" s="73"/>
      <c r="EZ37" s="73"/>
      <c r="FA37" s="73"/>
      <c r="FB37" s="73"/>
      <c r="FC37" s="73"/>
      <c r="FD37" s="73"/>
      <c r="FE37" s="73"/>
      <c r="FF37" s="73"/>
      <c r="FG37" s="73"/>
      <c r="FH37" s="73"/>
      <c r="FI37" s="73"/>
      <c r="FJ37" s="73"/>
      <c r="FK37" s="73"/>
      <c r="FL37" s="73"/>
      <c r="FM37" s="73"/>
      <c r="FN37" s="73"/>
      <c r="FO37" s="73"/>
      <c r="FP37" s="73"/>
      <c r="FQ37" s="73"/>
      <c r="FR37" s="73"/>
      <c r="FS37" s="73"/>
      <c r="FT37" s="73"/>
      <c r="FU37" s="73"/>
      <c r="FV37" s="73"/>
      <c r="FW37" s="73"/>
      <c r="FX37" s="73"/>
      <c r="FY37" s="73"/>
      <c r="FZ37" s="73"/>
      <c r="GA37" s="73"/>
      <c r="GB37" s="73"/>
      <c r="GC37" s="73"/>
      <c r="GD37" s="73"/>
      <c r="GE37" s="73"/>
      <c r="GF37" s="73"/>
      <c r="GG37" s="73"/>
      <c r="GH37" s="73"/>
      <c r="GI37" s="73"/>
      <c r="GJ37" s="73"/>
      <c r="GK37" s="73"/>
      <c r="GL37" s="73"/>
      <c r="GM37" s="73"/>
      <c r="GN37" s="73"/>
      <c r="GO37" s="73"/>
      <c r="GP37" s="73"/>
      <c r="GQ37" s="73"/>
      <c r="GR37" s="73"/>
      <c r="GS37" s="73"/>
      <c r="GT37" s="73"/>
      <c r="GU37" s="73"/>
      <c r="GV37" s="73"/>
      <c r="GW37" s="73"/>
      <c r="GX37" s="73"/>
      <c r="GY37" s="73"/>
      <c r="GZ37" s="73"/>
      <c r="HA37" s="73"/>
      <c r="HB37" s="73"/>
      <c r="HC37" s="73"/>
      <c r="HD37" s="73"/>
      <c r="HE37" s="73"/>
      <c r="HF37" s="73"/>
      <c r="HG37" s="73"/>
      <c r="HH37" s="73"/>
      <c r="HI37" s="73"/>
      <c r="HJ37" s="73"/>
      <c r="HK37" s="73"/>
      <c r="HL37" s="73"/>
      <c r="HM37" s="73"/>
      <c r="HN37" s="73"/>
      <c r="HO37" s="73"/>
      <c r="HP37" s="73"/>
      <c r="HQ37" s="73"/>
      <c r="HR37" s="73"/>
      <c r="HS37" s="73"/>
      <c r="HT37" s="73"/>
      <c r="HU37" s="73"/>
      <c r="HV37" s="73"/>
      <c r="HW37" s="73"/>
      <c r="HX37" s="73"/>
      <c r="HY37" s="73"/>
      <c r="HZ37" s="73"/>
      <c r="IA37" s="73"/>
      <c r="IB37" s="73"/>
      <c r="IC37" s="73"/>
      <c r="ID37" s="73"/>
      <c r="IE37" s="73"/>
      <c r="IF37" s="73"/>
      <c r="IG37" s="73"/>
      <c r="IH37" s="73"/>
      <c r="II37" s="73"/>
      <c r="IJ37" s="73"/>
      <c r="IK37" s="73"/>
      <c r="IL37" s="73"/>
      <c r="IM37" s="73"/>
      <c r="IN37" s="73"/>
      <c r="IO37" s="73"/>
      <c r="IP37" s="73"/>
      <c r="IQ37" s="73"/>
      <c r="IR37" s="73"/>
      <c r="IS37" s="73"/>
      <c r="IT37" s="73"/>
      <c r="IU37" s="73"/>
      <c r="IV37" s="73"/>
    </row>
    <row r="38" spans="1:256" ht="20.399999999999999" customHeight="1" x14ac:dyDescent="0.3">
      <c r="A38" s="618" t="s">
        <v>57</v>
      </c>
      <c r="B38" s="618" t="s">
        <v>5</v>
      </c>
      <c r="C38" s="618" t="s">
        <v>230</v>
      </c>
      <c r="D38" s="618" t="s">
        <v>229</v>
      </c>
      <c r="E38" s="618" t="s">
        <v>37</v>
      </c>
      <c r="F38" s="618"/>
      <c r="G38" s="618"/>
      <c r="H38" s="78"/>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c r="IS38" s="82"/>
      <c r="IT38" s="82"/>
      <c r="IU38" s="82"/>
      <c r="IV38" s="82"/>
    </row>
    <row r="39" spans="1:256" ht="23.4" customHeight="1" x14ac:dyDescent="0.3">
      <c r="A39" s="618"/>
      <c r="B39" s="618"/>
      <c r="C39" s="618"/>
      <c r="D39" s="618"/>
      <c r="E39" s="397" t="s">
        <v>24</v>
      </c>
      <c r="F39" s="397" t="s">
        <v>120</v>
      </c>
      <c r="G39" s="397" t="s">
        <v>231</v>
      </c>
      <c r="H39" s="78"/>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c r="IV39" s="82"/>
    </row>
    <row r="40" spans="1:256" ht="64.2" customHeight="1" x14ac:dyDescent="0.3">
      <c r="A40" s="408" t="s">
        <v>317</v>
      </c>
      <c r="B40" s="41"/>
      <c r="C40" s="136"/>
      <c r="D40" s="47"/>
      <c r="E40" s="417">
        <f>844+5683</f>
        <v>6527</v>
      </c>
      <c r="F40" s="42"/>
      <c r="G40" s="42"/>
      <c r="H40" s="78"/>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c r="CA40" s="129"/>
      <c r="CB40" s="129"/>
      <c r="CC40" s="129"/>
      <c r="CD40" s="129"/>
      <c r="CE40" s="129"/>
      <c r="CF40" s="129"/>
      <c r="CG40" s="129"/>
      <c r="CH40" s="129"/>
      <c r="CI40" s="129"/>
      <c r="CJ40" s="129"/>
      <c r="CK40" s="129"/>
      <c r="CL40" s="129"/>
      <c r="CM40" s="129"/>
      <c r="CN40" s="129"/>
      <c r="CO40" s="129"/>
      <c r="CP40" s="129"/>
      <c r="CQ40" s="129"/>
      <c r="CR40" s="129"/>
      <c r="CS40" s="129"/>
      <c r="CT40" s="129"/>
      <c r="CU40" s="129"/>
      <c r="CV40" s="129"/>
      <c r="CW40" s="129"/>
      <c r="CX40" s="129"/>
      <c r="CY40" s="129"/>
      <c r="CZ40" s="129"/>
      <c r="DA40" s="129"/>
      <c r="DB40" s="129"/>
      <c r="DC40" s="129"/>
      <c r="DD40" s="129"/>
      <c r="DE40" s="129"/>
      <c r="DF40" s="129"/>
      <c r="DG40" s="129"/>
      <c r="DH40" s="129"/>
      <c r="DI40" s="129"/>
      <c r="DJ40" s="129"/>
      <c r="DK40" s="129"/>
      <c r="DL40" s="129"/>
      <c r="DM40" s="129"/>
      <c r="DN40" s="129"/>
      <c r="DO40" s="129"/>
      <c r="DP40" s="129"/>
      <c r="DQ40" s="129"/>
      <c r="DR40" s="129"/>
      <c r="DS40" s="129"/>
      <c r="DT40" s="129"/>
      <c r="DU40" s="129"/>
      <c r="DV40" s="129"/>
      <c r="DW40" s="129"/>
      <c r="DX40" s="129"/>
      <c r="DY40" s="129"/>
      <c r="DZ40" s="129"/>
      <c r="EA40" s="129"/>
      <c r="EB40" s="129"/>
      <c r="EC40" s="129"/>
      <c r="ED40" s="129"/>
      <c r="EE40" s="129"/>
      <c r="EF40" s="129"/>
      <c r="EG40" s="129"/>
      <c r="EH40" s="129"/>
      <c r="EI40" s="129"/>
      <c r="EJ40" s="129"/>
      <c r="EK40" s="129"/>
      <c r="EL40" s="129"/>
      <c r="EM40" s="129"/>
      <c r="EN40" s="129"/>
      <c r="EO40" s="129"/>
      <c r="EP40" s="129"/>
      <c r="EQ40" s="129"/>
      <c r="ER40" s="129"/>
      <c r="ES40" s="129"/>
      <c r="ET40" s="129"/>
      <c r="EU40" s="129"/>
      <c r="EV40" s="129"/>
      <c r="EW40" s="129"/>
      <c r="EX40" s="129"/>
      <c r="EY40" s="129"/>
      <c r="EZ40" s="129"/>
      <c r="FA40" s="129"/>
      <c r="FB40" s="129"/>
      <c r="FC40" s="129"/>
      <c r="FD40" s="129"/>
      <c r="FE40" s="129"/>
      <c r="FF40" s="129"/>
      <c r="FG40" s="129"/>
      <c r="FH40" s="129"/>
      <c r="FI40" s="129"/>
      <c r="FJ40" s="129"/>
      <c r="FK40" s="129"/>
      <c r="FL40" s="129"/>
      <c r="FM40" s="129"/>
      <c r="FN40" s="129"/>
      <c r="FO40" s="129"/>
      <c r="FP40" s="129"/>
      <c r="FQ40" s="129"/>
      <c r="FR40" s="129"/>
      <c r="FS40" s="129"/>
      <c r="FT40" s="129"/>
      <c r="FU40" s="129"/>
      <c r="FV40" s="129"/>
      <c r="FW40" s="129"/>
      <c r="FX40" s="129"/>
      <c r="FY40" s="129"/>
      <c r="FZ40" s="129"/>
      <c r="GA40" s="129"/>
      <c r="GB40" s="129"/>
      <c r="GC40" s="129"/>
      <c r="GD40" s="129"/>
      <c r="GE40" s="129"/>
      <c r="GF40" s="129"/>
      <c r="GG40" s="129"/>
      <c r="GH40" s="129"/>
      <c r="GI40" s="129"/>
      <c r="GJ40" s="129"/>
      <c r="GK40" s="129"/>
      <c r="GL40" s="129"/>
      <c r="GM40" s="129"/>
      <c r="GN40" s="129"/>
      <c r="GO40" s="129"/>
      <c r="GP40" s="129"/>
      <c r="GQ40" s="129"/>
      <c r="GR40" s="129"/>
      <c r="GS40" s="129"/>
      <c r="GT40" s="129"/>
      <c r="GU40" s="129"/>
      <c r="GV40" s="129"/>
      <c r="GW40" s="129"/>
      <c r="GX40" s="129"/>
      <c r="GY40" s="129"/>
      <c r="GZ40" s="129"/>
      <c r="HA40" s="129"/>
      <c r="HB40" s="129"/>
      <c r="HC40" s="129"/>
      <c r="HD40" s="129"/>
      <c r="HE40" s="129"/>
      <c r="HF40" s="129"/>
      <c r="HG40" s="129"/>
      <c r="HH40" s="129"/>
      <c r="HI40" s="129"/>
      <c r="HJ40" s="129"/>
      <c r="HK40" s="129"/>
      <c r="HL40" s="129"/>
      <c r="HM40" s="129"/>
      <c r="HN40" s="129"/>
      <c r="HO40" s="129"/>
      <c r="HP40" s="129"/>
      <c r="HQ40" s="129"/>
      <c r="HR40" s="129"/>
      <c r="HS40" s="129"/>
      <c r="HT40" s="129"/>
      <c r="HU40" s="129"/>
      <c r="HV40" s="129"/>
      <c r="HW40" s="129"/>
      <c r="HX40" s="129"/>
      <c r="HY40" s="129"/>
      <c r="HZ40" s="129"/>
      <c r="IA40" s="129"/>
      <c r="IB40" s="129"/>
      <c r="IC40" s="129"/>
      <c r="ID40" s="129"/>
      <c r="IE40" s="129"/>
      <c r="IF40" s="129"/>
      <c r="IG40" s="129"/>
      <c r="IH40" s="129"/>
      <c r="II40" s="129"/>
      <c r="IJ40" s="129"/>
      <c r="IK40" s="129"/>
      <c r="IL40" s="129"/>
      <c r="IM40" s="129"/>
      <c r="IN40" s="129"/>
      <c r="IO40" s="129"/>
      <c r="IP40" s="129"/>
      <c r="IQ40" s="129"/>
      <c r="IR40" s="129"/>
      <c r="IS40" s="129"/>
      <c r="IT40" s="129"/>
      <c r="IU40" s="129"/>
      <c r="IV40" s="129"/>
    </row>
    <row r="41" spans="1:256" ht="27.6" customHeight="1" x14ac:dyDescent="0.3">
      <c r="A41" s="128" t="s">
        <v>87</v>
      </c>
      <c r="B41" s="90"/>
      <c r="C41" s="417">
        <f>341137+3200+22785</f>
        <v>367122</v>
      </c>
      <c r="D41" s="421">
        <f>349826-2501+33956</f>
        <v>381281</v>
      </c>
      <c r="E41" s="417">
        <f>391405+3608-14725+901</f>
        <v>381189</v>
      </c>
      <c r="F41" s="417">
        <v>408760</v>
      </c>
      <c r="G41" s="417">
        <v>415415</v>
      </c>
      <c r="H41" s="78"/>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c r="CA41" s="129"/>
      <c r="CB41" s="129"/>
      <c r="CC41" s="129"/>
      <c r="CD41" s="129"/>
      <c r="CE41" s="129"/>
      <c r="CF41" s="129"/>
      <c r="CG41" s="129"/>
      <c r="CH41" s="129"/>
      <c r="CI41" s="129"/>
      <c r="CJ41" s="129"/>
      <c r="CK41" s="129"/>
      <c r="CL41" s="129"/>
      <c r="CM41" s="129"/>
      <c r="CN41" s="129"/>
      <c r="CO41" s="129"/>
      <c r="CP41" s="129"/>
      <c r="CQ41" s="129"/>
      <c r="CR41" s="129"/>
      <c r="CS41" s="129"/>
      <c r="CT41" s="129"/>
      <c r="CU41" s="129"/>
      <c r="CV41" s="129"/>
      <c r="CW41" s="129"/>
      <c r="CX41" s="129"/>
      <c r="CY41" s="129"/>
      <c r="CZ41" s="129"/>
      <c r="DA41" s="129"/>
      <c r="DB41" s="129"/>
      <c r="DC41" s="129"/>
      <c r="DD41" s="129"/>
      <c r="DE41" s="129"/>
      <c r="DF41" s="129"/>
      <c r="DG41" s="129"/>
      <c r="DH41" s="129"/>
      <c r="DI41" s="129"/>
      <c r="DJ41" s="129"/>
      <c r="DK41" s="129"/>
      <c r="DL41" s="129"/>
      <c r="DM41" s="129"/>
      <c r="DN41" s="129"/>
      <c r="DO41" s="129"/>
      <c r="DP41" s="129"/>
      <c r="DQ41" s="129"/>
      <c r="DR41" s="129"/>
      <c r="DS41" s="129"/>
      <c r="DT41" s="129"/>
      <c r="DU41" s="129"/>
      <c r="DV41" s="129"/>
      <c r="DW41" s="129"/>
      <c r="DX41" s="129"/>
      <c r="DY41" s="129"/>
      <c r="DZ41" s="129"/>
      <c r="EA41" s="129"/>
      <c r="EB41" s="129"/>
      <c r="EC41" s="129"/>
      <c r="ED41" s="129"/>
      <c r="EE41" s="129"/>
      <c r="EF41" s="129"/>
      <c r="EG41" s="129"/>
      <c r="EH41" s="129"/>
      <c r="EI41" s="129"/>
      <c r="EJ41" s="129"/>
      <c r="EK41" s="129"/>
      <c r="EL41" s="129"/>
      <c r="EM41" s="129"/>
      <c r="EN41" s="129"/>
      <c r="EO41" s="129"/>
      <c r="EP41" s="129"/>
      <c r="EQ41" s="129"/>
      <c r="ER41" s="129"/>
      <c r="ES41" s="129"/>
      <c r="ET41" s="129"/>
      <c r="EU41" s="129"/>
      <c r="EV41" s="129"/>
      <c r="EW41" s="129"/>
      <c r="EX41" s="129"/>
      <c r="EY41" s="129"/>
      <c r="EZ41" s="129"/>
      <c r="FA41" s="129"/>
      <c r="FB41" s="129"/>
      <c r="FC41" s="129"/>
      <c r="FD41" s="129"/>
      <c r="FE41" s="129"/>
      <c r="FF41" s="129"/>
      <c r="FG41" s="129"/>
      <c r="FH41" s="129"/>
      <c r="FI41" s="129"/>
      <c r="FJ41" s="129"/>
      <c r="FK41" s="129"/>
      <c r="FL41" s="129"/>
      <c r="FM41" s="129"/>
      <c r="FN41" s="129"/>
      <c r="FO41" s="129"/>
      <c r="FP41" s="129"/>
      <c r="FQ41" s="129"/>
      <c r="FR41" s="129"/>
      <c r="FS41" s="129"/>
      <c r="FT41" s="129"/>
      <c r="FU41" s="129"/>
      <c r="FV41" s="129"/>
      <c r="FW41" s="129"/>
      <c r="FX41" s="129"/>
      <c r="FY41" s="129"/>
      <c r="FZ41" s="129"/>
      <c r="GA41" s="129"/>
      <c r="GB41" s="129"/>
      <c r="GC41" s="129"/>
      <c r="GD41" s="129"/>
      <c r="GE41" s="129"/>
      <c r="GF41" s="129"/>
      <c r="GG41" s="129"/>
      <c r="GH41" s="129"/>
      <c r="GI41" s="129"/>
      <c r="GJ41" s="129"/>
      <c r="GK41" s="129"/>
      <c r="GL41" s="129"/>
      <c r="GM41" s="129"/>
      <c r="GN41" s="129"/>
      <c r="GO41" s="129"/>
      <c r="GP41" s="129"/>
      <c r="GQ41" s="129"/>
      <c r="GR41" s="129"/>
      <c r="GS41" s="129"/>
      <c r="GT41" s="129"/>
      <c r="GU41" s="129"/>
      <c r="GV41" s="129"/>
      <c r="GW41" s="129"/>
      <c r="GX41" s="129"/>
      <c r="GY41" s="129"/>
      <c r="GZ41" s="129"/>
      <c r="HA41" s="129"/>
      <c r="HB41" s="129"/>
      <c r="HC41" s="129"/>
      <c r="HD41" s="129"/>
      <c r="HE41" s="129"/>
      <c r="HF41" s="129"/>
      <c r="HG41" s="129"/>
      <c r="HH41" s="129"/>
      <c r="HI41" s="129"/>
      <c r="HJ41" s="129"/>
      <c r="HK41" s="129"/>
      <c r="HL41" s="129"/>
      <c r="HM41" s="129"/>
      <c r="HN41" s="129"/>
      <c r="HO41" s="129"/>
      <c r="HP41" s="129"/>
      <c r="HQ41" s="129"/>
      <c r="HR41" s="129"/>
      <c r="HS41" s="129"/>
      <c r="HT41" s="129"/>
      <c r="HU41" s="129"/>
      <c r="HV41" s="129"/>
      <c r="HW41" s="129"/>
      <c r="HX41" s="129"/>
      <c r="HY41" s="129"/>
      <c r="HZ41" s="129"/>
      <c r="IA41" s="129"/>
      <c r="IB41" s="129"/>
      <c r="IC41" s="129"/>
      <c r="ID41" s="129"/>
      <c r="IE41" s="129"/>
      <c r="IF41" s="129"/>
      <c r="IG41" s="129"/>
      <c r="IH41" s="129"/>
      <c r="II41" s="129"/>
      <c r="IJ41" s="129"/>
      <c r="IK41" s="129"/>
      <c r="IL41" s="129"/>
      <c r="IM41" s="129"/>
      <c r="IN41" s="129"/>
      <c r="IO41" s="129"/>
      <c r="IP41" s="129"/>
      <c r="IQ41" s="129"/>
      <c r="IR41" s="129"/>
      <c r="IS41" s="129"/>
      <c r="IT41" s="129"/>
      <c r="IU41" s="129"/>
      <c r="IV41" s="129"/>
    </row>
    <row r="42" spans="1:256" s="73" customFormat="1" ht="27.6" customHeight="1" x14ac:dyDescent="0.3">
      <c r="A42" s="415" t="s">
        <v>16</v>
      </c>
      <c r="B42" s="161" t="s">
        <v>14</v>
      </c>
      <c r="C42" s="156">
        <f>C40+C41</f>
        <v>367122</v>
      </c>
      <c r="D42" s="156">
        <f>D40+D41</f>
        <v>381281</v>
      </c>
      <c r="E42" s="156">
        <f>E40+E41</f>
        <v>387716</v>
      </c>
      <c r="F42" s="156">
        <f>F40+F41</f>
        <v>408760</v>
      </c>
      <c r="G42" s="156">
        <f>G40+G41</f>
        <v>415415</v>
      </c>
      <c r="H42" s="131"/>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2"/>
      <c r="BR42" s="132"/>
      <c r="BS42" s="132"/>
      <c r="BT42" s="132"/>
      <c r="BU42" s="132"/>
      <c r="BV42" s="132"/>
      <c r="BW42" s="132"/>
      <c r="BX42" s="132"/>
      <c r="BY42" s="132"/>
      <c r="BZ42" s="132"/>
      <c r="CA42" s="132"/>
      <c r="CB42" s="132"/>
      <c r="CC42" s="132"/>
      <c r="CD42" s="132"/>
      <c r="CE42" s="132"/>
      <c r="CF42" s="132"/>
      <c r="CG42" s="132"/>
      <c r="CH42" s="132"/>
      <c r="CI42" s="132"/>
      <c r="CJ42" s="132"/>
      <c r="CK42" s="132"/>
      <c r="CL42" s="132"/>
      <c r="CM42" s="132"/>
      <c r="CN42" s="132"/>
      <c r="CO42" s="132"/>
      <c r="CP42" s="132"/>
      <c r="CQ42" s="132"/>
      <c r="CR42" s="132"/>
      <c r="CS42" s="132"/>
      <c r="CT42" s="132"/>
      <c r="CU42" s="132"/>
      <c r="CV42" s="132"/>
      <c r="CW42" s="132"/>
      <c r="CX42" s="132"/>
      <c r="CY42" s="132"/>
      <c r="CZ42" s="132"/>
      <c r="DA42" s="132"/>
      <c r="DB42" s="132"/>
      <c r="DC42" s="132"/>
      <c r="DD42" s="132"/>
      <c r="DE42" s="132"/>
      <c r="DF42" s="132"/>
      <c r="DG42" s="132"/>
      <c r="DH42" s="132"/>
      <c r="DI42" s="132"/>
      <c r="DJ42" s="132"/>
      <c r="DK42" s="132"/>
      <c r="DL42" s="132"/>
      <c r="DM42" s="132"/>
      <c r="DN42" s="132"/>
      <c r="DO42" s="132"/>
      <c r="DP42" s="132"/>
      <c r="DQ42" s="132"/>
      <c r="DR42" s="132"/>
      <c r="DS42" s="132"/>
      <c r="DT42" s="132"/>
      <c r="DU42" s="132"/>
      <c r="DV42" s="132"/>
      <c r="DW42" s="132"/>
      <c r="DX42" s="132"/>
      <c r="DY42" s="132"/>
      <c r="DZ42" s="132"/>
      <c r="EA42" s="132"/>
      <c r="EB42" s="132"/>
      <c r="EC42" s="132"/>
      <c r="ED42" s="132"/>
      <c r="EE42" s="132"/>
      <c r="EF42" s="132"/>
      <c r="EG42" s="132"/>
      <c r="EH42" s="132"/>
      <c r="EI42" s="132"/>
      <c r="EJ42" s="132"/>
      <c r="EK42" s="132"/>
      <c r="EL42" s="132"/>
      <c r="EM42" s="132"/>
      <c r="EN42" s="132"/>
      <c r="EO42" s="132"/>
      <c r="EP42" s="132"/>
      <c r="EQ42" s="132"/>
      <c r="ER42" s="132"/>
      <c r="ES42" s="132"/>
      <c r="ET42" s="132"/>
      <c r="EU42" s="132"/>
      <c r="EV42" s="132"/>
      <c r="EW42" s="132"/>
      <c r="EX42" s="132"/>
      <c r="EY42" s="132"/>
      <c r="EZ42" s="132"/>
      <c r="FA42" s="132"/>
      <c r="FB42" s="132"/>
      <c r="FC42" s="132"/>
      <c r="FD42" s="132"/>
      <c r="FE42" s="132"/>
      <c r="FF42" s="132"/>
      <c r="FG42" s="132"/>
      <c r="FH42" s="132"/>
      <c r="FI42" s="132"/>
      <c r="FJ42" s="132"/>
      <c r="FK42" s="132"/>
      <c r="FL42" s="132"/>
      <c r="FM42" s="132"/>
      <c r="FN42" s="132"/>
      <c r="FO42" s="132"/>
      <c r="FP42" s="132"/>
      <c r="FQ42" s="132"/>
      <c r="FR42" s="132"/>
      <c r="FS42" s="132"/>
      <c r="FT42" s="132"/>
      <c r="FU42" s="132"/>
      <c r="FV42" s="132"/>
      <c r="FW42" s="132"/>
      <c r="FX42" s="132"/>
      <c r="FY42" s="132"/>
      <c r="FZ42" s="132"/>
      <c r="GA42" s="132"/>
      <c r="GB42" s="132"/>
      <c r="GC42" s="132"/>
      <c r="GD42" s="132"/>
      <c r="GE42" s="132"/>
      <c r="GF42" s="132"/>
      <c r="GG42" s="132"/>
      <c r="GH42" s="132"/>
      <c r="GI42" s="132"/>
      <c r="GJ42" s="132"/>
      <c r="GK42" s="132"/>
      <c r="GL42" s="132"/>
      <c r="GM42" s="132"/>
      <c r="GN42" s="132"/>
      <c r="GO42" s="132"/>
      <c r="GP42" s="132"/>
      <c r="GQ42" s="132"/>
      <c r="GR42" s="132"/>
      <c r="GS42" s="132"/>
      <c r="GT42" s="132"/>
      <c r="GU42" s="132"/>
      <c r="GV42" s="132"/>
      <c r="GW42" s="132"/>
      <c r="GX42" s="132"/>
      <c r="GY42" s="132"/>
      <c r="GZ42" s="132"/>
      <c r="HA42" s="132"/>
      <c r="HB42" s="132"/>
      <c r="HC42" s="132"/>
      <c r="HD42" s="132"/>
      <c r="HE42" s="132"/>
      <c r="HF42" s="132"/>
      <c r="HG42" s="132"/>
      <c r="HH42" s="132"/>
      <c r="HI42" s="132"/>
      <c r="HJ42" s="132"/>
      <c r="HK42" s="132"/>
      <c r="HL42" s="132"/>
      <c r="HM42" s="132"/>
      <c r="HN42" s="132"/>
      <c r="HO42" s="132"/>
      <c r="HP42" s="132"/>
      <c r="HQ42" s="132"/>
      <c r="HR42" s="132"/>
      <c r="HS42" s="132"/>
      <c r="HT42" s="132"/>
      <c r="HU42" s="132"/>
      <c r="HV42" s="132"/>
      <c r="HW42" s="132"/>
      <c r="HX42" s="132"/>
      <c r="HY42" s="132"/>
      <c r="HZ42" s="132"/>
      <c r="IA42" s="132"/>
      <c r="IB42" s="132"/>
      <c r="IC42" s="132"/>
      <c r="ID42" s="132"/>
      <c r="IE42" s="132"/>
      <c r="IF42" s="132"/>
      <c r="IG42" s="132"/>
      <c r="IH42" s="132"/>
      <c r="II42" s="132"/>
      <c r="IJ42" s="132"/>
      <c r="IK42" s="132"/>
      <c r="IL42" s="132"/>
      <c r="IM42" s="132"/>
      <c r="IN42" s="132"/>
      <c r="IO42" s="132"/>
      <c r="IP42" s="132"/>
      <c r="IQ42" s="132"/>
      <c r="IR42" s="132"/>
      <c r="IS42" s="132"/>
      <c r="IT42" s="132"/>
      <c r="IU42" s="132"/>
      <c r="IV42" s="132"/>
    </row>
    <row r="43" spans="1:256" s="135" customFormat="1" ht="39.75" customHeight="1" x14ac:dyDescent="0.3">
      <c r="A43" s="636" t="s">
        <v>59</v>
      </c>
      <c r="B43" s="636"/>
      <c r="C43" s="636"/>
      <c r="D43" s="636"/>
      <c r="E43" s="636"/>
      <c r="F43" s="636"/>
      <c r="G43" s="636"/>
      <c r="H43" s="636"/>
      <c r="I43" s="133"/>
      <c r="J43" s="134"/>
      <c r="K43" s="134"/>
      <c r="L43" s="134"/>
      <c r="M43" s="134"/>
    </row>
    <row r="44" spans="1:256" ht="19.95" customHeight="1" x14ac:dyDescent="0.3">
      <c r="A44" s="71" t="s">
        <v>60</v>
      </c>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c r="FD44" s="82"/>
      <c r="FE44" s="82"/>
      <c r="FF44" s="82"/>
      <c r="FG44" s="82"/>
      <c r="FH44" s="82"/>
      <c r="FI44" s="82"/>
      <c r="FJ44" s="82"/>
      <c r="FK44" s="82"/>
      <c r="FL44" s="82"/>
      <c r="FM44" s="82"/>
      <c r="FN44" s="82"/>
      <c r="FO44" s="82"/>
      <c r="FP44" s="82"/>
      <c r="FQ44" s="82"/>
      <c r="FR44" s="82"/>
      <c r="FS44" s="82"/>
      <c r="FT44" s="82"/>
      <c r="FU44" s="82"/>
      <c r="FV44" s="82"/>
      <c r="FW44" s="82"/>
      <c r="FX44" s="82"/>
      <c r="FY44" s="82"/>
      <c r="FZ44" s="82"/>
      <c r="GA44" s="82"/>
      <c r="GB44" s="82"/>
      <c r="GC44" s="82"/>
      <c r="GD44" s="82"/>
      <c r="GE44" s="82"/>
      <c r="GF44" s="82"/>
      <c r="GG44" s="82"/>
      <c r="GH44" s="82"/>
      <c r="GI44" s="82"/>
      <c r="GJ44" s="82"/>
      <c r="GK44" s="82"/>
      <c r="GL44" s="82"/>
      <c r="GM44" s="82"/>
      <c r="GN44" s="82"/>
      <c r="GO44" s="82"/>
      <c r="GP44" s="82"/>
      <c r="GQ44" s="82"/>
      <c r="GR44" s="82"/>
      <c r="GS44" s="82"/>
      <c r="GT44" s="82"/>
      <c r="GU44" s="82"/>
      <c r="GV44" s="82"/>
      <c r="GW44" s="82"/>
      <c r="GX44" s="82"/>
      <c r="GY44" s="82"/>
      <c r="GZ44" s="82"/>
      <c r="HA44" s="82"/>
      <c r="HB44" s="82"/>
      <c r="HC44" s="82"/>
      <c r="HD44" s="82"/>
      <c r="HE44" s="82"/>
      <c r="HF44" s="82"/>
      <c r="HG44" s="82"/>
      <c r="HH44" s="82"/>
      <c r="HI44" s="82"/>
      <c r="HJ44" s="82"/>
      <c r="HK44" s="82"/>
      <c r="HL44" s="82"/>
      <c r="HM44" s="82"/>
      <c r="HN44" s="82"/>
      <c r="HO44" s="82"/>
      <c r="HP44" s="82"/>
      <c r="HQ44" s="82"/>
      <c r="HR44" s="82"/>
      <c r="HS44" s="82"/>
      <c r="HT44" s="82"/>
      <c r="HU44" s="82"/>
      <c r="HV44" s="82"/>
      <c r="HW44" s="82"/>
      <c r="HX44" s="82"/>
      <c r="HY44" s="82"/>
      <c r="HZ44" s="82"/>
      <c r="IA44" s="82"/>
      <c r="IB44" s="82"/>
      <c r="IC44" s="82"/>
      <c r="ID44" s="82"/>
      <c r="IE44" s="82"/>
      <c r="IF44" s="82"/>
      <c r="IG44" s="82"/>
      <c r="IH44" s="82"/>
      <c r="II44" s="82"/>
      <c r="IJ44" s="82"/>
      <c r="IK44" s="82"/>
      <c r="IL44" s="82"/>
      <c r="IM44" s="82"/>
      <c r="IN44" s="82"/>
      <c r="IO44" s="82"/>
      <c r="IP44" s="82"/>
      <c r="IQ44" s="82"/>
      <c r="IR44" s="82"/>
      <c r="IS44" s="82"/>
      <c r="IT44" s="82"/>
      <c r="IU44" s="82"/>
      <c r="IV44" s="82"/>
    </row>
    <row r="45" spans="1:256" ht="30" customHeight="1" x14ac:dyDescent="0.3">
      <c r="A45" s="694" t="s">
        <v>83</v>
      </c>
      <c r="B45" s="694"/>
      <c r="C45" s="694"/>
      <c r="D45" s="694"/>
      <c r="E45" s="694"/>
      <c r="F45" s="694"/>
      <c r="G45" s="694"/>
      <c r="H45" s="124"/>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5"/>
      <c r="BX45" s="125"/>
      <c r="BY45" s="125"/>
      <c r="BZ45" s="125"/>
      <c r="CA45" s="125"/>
      <c r="CB45" s="125"/>
      <c r="CC45" s="125"/>
      <c r="CD45" s="125"/>
      <c r="CE45" s="125"/>
      <c r="CF45" s="125"/>
      <c r="CG45" s="125"/>
      <c r="CH45" s="125"/>
      <c r="CI45" s="125"/>
      <c r="CJ45" s="125"/>
      <c r="CK45" s="125"/>
      <c r="CL45" s="125"/>
      <c r="CM45" s="125"/>
      <c r="CN45" s="125"/>
      <c r="CO45" s="125"/>
      <c r="CP45" s="125"/>
      <c r="CQ45" s="125"/>
      <c r="CR45" s="125"/>
      <c r="CS45" s="125"/>
      <c r="CT45" s="125"/>
      <c r="CU45" s="125"/>
      <c r="CV45" s="125"/>
      <c r="CW45" s="125"/>
      <c r="CX45" s="125"/>
      <c r="CY45" s="125"/>
      <c r="CZ45" s="125"/>
      <c r="DA45" s="125"/>
      <c r="DB45" s="125"/>
      <c r="DC45" s="125"/>
      <c r="DD45" s="125"/>
      <c r="DE45" s="125"/>
      <c r="DF45" s="125"/>
      <c r="DG45" s="125"/>
      <c r="DH45" s="125"/>
      <c r="DI45" s="125"/>
      <c r="DJ45" s="125"/>
      <c r="DK45" s="125"/>
      <c r="DL45" s="125"/>
      <c r="DM45" s="125"/>
      <c r="DN45" s="125"/>
      <c r="DO45" s="125"/>
      <c r="DP45" s="125"/>
      <c r="DQ45" s="125"/>
      <c r="DR45" s="125"/>
      <c r="DS45" s="125"/>
      <c r="DT45" s="125"/>
      <c r="DU45" s="125"/>
      <c r="DV45" s="125"/>
      <c r="DW45" s="125"/>
      <c r="DX45" s="125"/>
      <c r="DY45" s="125"/>
      <c r="DZ45" s="125"/>
      <c r="EA45" s="125"/>
      <c r="EB45" s="125"/>
      <c r="EC45" s="125"/>
      <c r="ED45" s="125"/>
      <c r="EE45" s="125"/>
      <c r="EF45" s="125"/>
      <c r="EG45" s="125"/>
      <c r="EH45" s="125"/>
      <c r="EI45" s="125"/>
      <c r="EJ45" s="125"/>
      <c r="EK45" s="125"/>
      <c r="EL45" s="125"/>
      <c r="EM45" s="125"/>
      <c r="EN45" s="125"/>
      <c r="EO45" s="125"/>
      <c r="EP45" s="125"/>
      <c r="EQ45" s="125"/>
      <c r="ER45" s="125"/>
      <c r="ES45" s="125"/>
      <c r="ET45" s="125"/>
      <c r="EU45" s="125"/>
      <c r="EV45" s="125"/>
      <c r="EW45" s="125"/>
      <c r="EX45" s="125"/>
      <c r="EY45" s="125"/>
      <c r="EZ45" s="125"/>
      <c r="FA45" s="125"/>
      <c r="FB45" s="125"/>
      <c r="FC45" s="125"/>
      <c r="FD45" s="125"/>
      <c r="FE45" s="125"/>
      <c r="FF45" s="125"/>
      <c r="FG45" s="125"/>
      <c r="FH45" s="125"/>
      <c r="FI45" s="125"/>
      <c r="FJ45" s="125"/>
      <c r="FK45" s="125"/>
      <c r="FL45" s="125"/>
      <c r="FM45" s="125"/>
      <c r="FN45" s="125"/>
      <c r="FO45" s="125"/>
      <c r="FP45" s="125"/>
      <c r="FQ45" s="125"/>
      <c r="FR45" s="125"/>
      <c r="FS45" s="125"/>
      <c r="FT45" s="125"/>
      <c r="FU45" s="125"/>
      <c r="FV45" s="125"/>
      <c r="FW45" s="125"/>
      <c r="FX45" s="125"/>
      <c r="FY45" s="125"/>
      <c r="FZ45" s="125"/>
      <c r="GA45" s="125"/>
      <c r="GB45" s="125"/>
      <c r="GC45" s="125"/>
      <c r="GD45" s="125"/>
      <c r="GE45" s="125"/>
      <c r="GF45" s="125"/>
      <c r="GG45" s="125"/>
      <c r="GH45" s="125"/>
      <c r="GI45" s="125"/>
      <c r="GJ45" s="125"/>
      <c r="GK45" s="125"/>
      <c r="GL45" s="125"/>
      <c r="GM45" s="125"/>
      <c r="GN45" s="125"/>
      <c r="GO45" s="125"/>
      <c r="GP45" s="125"/>
      <c r="GQ45" s="125"/>
      <c r="GR45" s="125"/>
      <c r="GS45" s="125"/>
      <c r="GT45" s="125"/>
      <c r="GU45" s="125"/>
      <c r="GV45" s="125"/>
      <c r="GW45" s="125"/>
      <c r="GX45" s="125"/>
      <c r="GY45" s="125"/>
      <c r="GZ45" s="125"/>
      <c r="HA45" s="125"/>
      <c r="HB45" s="125"/>
      <c r="HC45" s="125"/>
      <c r="HD45" s="125"/>
      <c r="HE45" s="125"/>
      <c r="HF45" s="125"/>
      <c r="HG45" s="125"/>
      <c r="HH45" s="125"/>
      <c r="HI45" s="125"/>
      <c r="HJ45" s="125"/>
      <c r="HK45" s="125"/>
      <c r="HL45" s="125"/>
      <c r="HM45" s="125"/>
      <c r="HN45" s="125"/>
      <c r="HO45" s="125"/>
      <c r="HP45" s="125"/>
      <c r="HQ45" s="125"/>
      <c r="HR45" s="125"/>
      <c r="HS45" s="125"/>
      <c r="HT45" s="125"/>
      <c r="HU45" s="125"/>
      <c r="HV45" s="125"/>
      <c r="HW45" s="125"/>
      <c r="HX45" s="125"/>
      <c r="HY45" s="125"/>
      <c r="HZ45" s="125"/>
      <c r="IA45" s="125"/>
      <c r="IB45" s="125"/>
      <c r="IC45" s="125"/>
      <c r="ID45" s="125"/>
      <c r="IE45" s="125"/>
      <c r="IF45" s="125"/>
      <c r="IG45" s="125"/>
      <c r="IH45" s="125"/>
      <c r="II45" s="125"/>
      <c r="IJ45" s="125"/>
      <c r="IK45" s="125"/>
      <c r="IL45" s="125"/>
      <c r="IM45" s="125"/>
      <c r="IN45" s="125"/>
      <c r="IO45" s="125"/>
      <c r="IP45" s="125"/>
      <c r="IQ45" s="125"/>
      <c r="IR45" s="125"/>
      <c r="IS45" s="125"/>
      <c r="IT45" s="125"/>
      <c r="IU45" s="125"/>
      <c r="IV45" s="125"/>
    </row>
    <row r="46" spans="1:256" ht="25.95" customHeight="1" x14ac:dyDescent="0.3">
      <c r="A46" s="71" t="s">
        <v>88</v>
      </c>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2"/>
      <c r="FL46" s="82"/>
      <c r="FM46" s="82"/>
      <c r="FN46" s="82"/>
      <c r="FO46" s="82"/>
      <c r="FP46" s="82"/>
      <c r="FQ46" s="82"/>
      <c r="FR46" s="82"/>
      <c r="FS46" s="82"/>
      <c r="FT46" s="82"/>
      <c r="FU46" s="82"/>
      <c r="FV46" s="82"/>
      <c r="FW46" s="82"/>
      <c r="FX46" s="82"/>
      <c r="FY46" s="82"/>
      <c r="FZ46" s="82"/>
      <c r="GA46" s="82"/>
      <c r="GB46" s="82"/>
      <c r="GC46" s="82"/>
      <c r="GD46" s="82"/>
      <c r="GE46" s="82"/>
      <c r="GF46" s="82"/>
      <c r="GG46" s="82"/>
      <c r="GH46" s="82"/>
      <c r="GI46" s="82"/>
      <c r="GJ46" s="82"/>
      <c r="GK46" s="82"/>
      <c r="GL46" s="82"/>
      <c r="GM46" s="82"/>
      <c r="GN46" s="82"/>
      <c r="GO46" s="82"/>
      <c r="GP46" s="82"/>
      <c r="GQ46" s="82"/>
      <c r="GR46" s="82"/>
      <c r="GS46" s="82"/>
      <c r="GT46" s="82"/>
      <c r="GU46" s="82"/>
      <c r="GV46" s="82"/>
      <c r="GW46" s="82"/>
      <c r="GX46" s="82"/>
      <c r="GY46" s="82"/>
      <c r="GZ46" s="82"/>
      <c r="HA46" s="82"/>
      <c r="HB46" s="82"/>
      <c r="HC46" s="82"/>
      <c r="HD46" s="82"/>
      <c r="HE46" s="82"/>
      <c r="HF46" s="82"/>
      <c r="HG46" s="82"/>
      <c r="HH46" s="82"/>
      <c r="HI46" s="82"/>
      <c r="HJ46" s="82"/>
      <c r="HK46" s="82"/>
      <c r="HL46" s="82"/>
      <c r="HM46" s="82"/>
      <c r="HN46" s="82"/>
      <c r="HO46" s="82"/>
      <c r="HP46" s="82"/>
      <c r="HQ46" s="82"/>
      <c r="HR46" s="82"/>
      <c r="HS46" s="82"/>
      <c r="HT46" s="82"/>
      <c r="HU46" s="82"/>
      <c r="HV46" s="82"/>
      <c r="HW46" s="82"/>
      <c r="HX46" s="82"/>
      <c r="HY46" s="82"/>
      <c r="HZ46" s="82"/>
      <c r="IA46" s="82"/>
      <c r="IB46" s="82"/>
      <c r="IC46" s="82"/>
      <c r="ID46" s="82"/>
      <c r="IE46" s="82"/>
      <c r="IF46" s="82"/>
      <c r="IG46" s="82"/>
      <c r="IH46" s="82"/>
      <c r="II46" s="82"/>
      <c r="IJ46" s="82"/>
      <c r="IK46" s="82"/>
      <c r="IL46" s="82"/>
      <c r="IM46" s="82"/>
      <c r="IN46" s="82"/>
      <c r="IO46" s="82"/>
      <c r="IP46" s="82"/>
      <c r="IQ46" s="82"/>
      <c r="IR46" s="82"/>
      <c r="IS46" s="82"/>
      <c r="IT46" s="82"/>
      <c r="IU46" s="82"/>
      <c r="IV46" s="82"/>
    </row>
    <row r="47" spans="1:256" s="73" customFormat="1" ht="49.2" customHeight="1" x14ac:dyDescent="0.3">
      <c r="A47" s="642" t="s">
        <v>85</v>
      </c>
      <c r="B47" s="642"/>
      <c r="C47" s="642"/>
      <c r="D47" s="642"/>
      <c r="E47" s="642"/>
      <c r="F47" s="642"/>
      <c r="G47" s="642"/>
      <c r="H47" s="126"/>
      <c r="I47" s="52"/>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53"/>
      <c r="DP47" s="53"/>
      <c r="DQ47" s="53"/>
      <c r="DR47" s="53"/>
      <c r="DS47" s="53"/>
      <c r="DT47" s="53"/>
      <c r="DU47" s="53"/>
      <c r="DV47" s="53"/>
      <c r="DW47" s="53"/>
      <c r="DX47" s="53"/>
      <c r="DY47" s="53"/>
      <c r="DZ47" s="53"/>
      <c r="EA47" s="53"/>
      <c r="EB47" s="53"/>
      <c r="EC47" s="53"/>
      <c r="ED47" s="53"/>
      <c r="EE47" s="53"/>
      <c r="EF47" s="53"/>
      <c r="EG47" s="53"/>
      <c r="EH47" s="53"/>
      <c r="EI47" s="53"/>
      <c r="EJ47" s="53"/>
      <c r="EK47" s="53"/>
      <c r="EL47" s="53"/>
      <c r="EM47" s="53"/>
      <c r="EN47" s="53"/>
      <c r="EO47" s="53"/>
      <c r="EP47" s="53"/>
      <c r="EQ47" s="53"/>
      <c r="ER47" s="53"/>
      <c r="ES47" s="53"/>
      <c r="ET47" s="53"/>
      <c r="EU47" s="53"/>
      <c r="EV47" s="53"/>
      <c r="EW47" s="53"/>
      <c r="EX47" s="53"/>
      <c r="EY47" s="53"/>
      <c r="EZ47" s="53"/>
      <c r="FA47" s="53"/>
      <c r="FB47" s="53"/>
      <c r="FC47" s="53"/>
      <c r="FD47" s="53"/>
      <c r="FE47" s="53"/>
      <c r="FF47" s="53"/>
      <c r="FG47" s="53"/>
      <c r="FH47" s="53"/>
      <c r="FI47" s="53"/>
      <c r="FJ47" s="53"/>
      <c r="FK47" s="53"/>
      <c r="FL47" s="53"/>
      <c r="FM47" s="53"/>
      <c r="FN47" s="53"/>
      <c r="FO47" s="53"/>
      <c r="FP47" s="53"/>
      <c r="FQ47" s="53"/>
      <c r="FR47" s="53"/>
      <c r="FS47" s="53"/>
      <c r="FT47" s="53"/>
      <c r="FU47" s="53"/>
      <c r="FV47" s="53"/>
      <c r="FW47" s="53"/>
      <c r="FX47" s="53"/>
      <c r="FY47" s="53"/>
      <c r="FZ47" s="53"/>
      <c r="GA47" s="53"/>
      <c r="GB47" s="53"/>
      <c r="GC47" s="53"/>
      <c r="GD47" s="53"/>
      <c r="GE47" s="53"/>
      <c r="GF47" s="53"/>
      <c r="GG47" s="53"/>
      <c r="GH47" s="53"/>
      <c r="GI47" s="53"/>
      <c r="GJ47" s="53"/>
      <c r="GK47" s="53"/>
      <c r="GL47" s="53"/>
      <c r="GM47" s="53"/>
      <c r="GN47" s="53"/>
      <c r="GO47" s="53"/>
      <c r="GP47" s="53"/>
      <c r="GQ47" s="53"/>
      <c r="GR47" s="53"/>
      <c r="GS47" s="53"/>
      <c r="GT47" s="53"/>
      <c r="GU47" s="53"/>
      <c r="GV47" s="53"/>
      <c r="GW47" s="53"/>
      <c r="GX47" s="53"/>
      <c r="GY47" s="53"/>
      <c r="GZ47" s="53"/>
      <c r="HA47" s="53"/>
      <c r="HB47" s="53"/>
      <c r="HC47" s="53"/>
      <c r="HD47" s="53"/>
      <c r="HE47" s="53"/>
      <c r="HF47" s="53"/>
      <c r="HG47" s="53"/>
      <c r="HH47" s="53"/>
      <c r="HI47" s="53"/>
      <c r="HJ47" s="53"/>
      <c r="HK47" s="53"/>
      <c r="HL47" s="53"/>
      <c r="HM47" s="53"/>
      <c r="HN47" s="53"/>
      <c r="HO47" s="53"/>
      <c r="HP47" s="53"/>
      <c r="HQ47" s="53"/>
      <c r="HR47" s="53"/>
      <c r="HS47" s="53"/>
      <c r="HT47" s="53"/>
      <c r="HU47" s="53"/>
      <c r="HV47" s="53"/>
      <c r="HW47" s="53"/>
      <c r="HX47" s="53"/>
      <c r="HY47" s="53"/>
      <c r="HZ47" s="53"/>
      <c r="IA47" s="53"/>
      <c r="IB47" s="53"/>
      <c r="IC47" s="53"/>
      <c r="ID47" s="53"/>
      <c r="IE47" s="53"/>
      <c r="IF47" s="53"/>
      <c r="IG47" s="53"/>
      <c r="IH47" s="53"/>
      <c r="II47" s="53"/>
      <c r="IJ47" s="53"/>
      <c r="IK47" s="53"/>
      <c r="IL47" s="53"/>
      <c r="IM47" s="53"/>
      <c r="IN47" s="53"/>
      <c r="IO47" s="53"/>
      <c r="IP47" s="53"/>
      <c r="IQ47" s="53"/>
      <c r="IR47" s="53"/>
      <c r="IS47" s="53"/>
      <c r="IT47" s="53"/>
      <c r="IU47" s="53"/>
      <c r="IV47" s="53"/>
    </row>
    <row r="48" spans="1:256" s="73" customFormat="1" ht="15.6" x14ac:dyDescent="0.3">
      <c r="A48" s="434"/>
      <c r="B48" s="434"/>
      <c r="I48" s="75"/>
    </row>
    <row r="49" spans="1:13" s="73" customFormat="1" ht="25.2" customHeight="1" x14ac:dyDescent="0.3">
      <c r="A49" s="617" t="s">
        <v>19</v>
      </c>
      <c r="B49" s="617"/>
      <c r="C49" s="618" t="s">
        <v>5</v>
      </c>
      <c r="D49" s="618" t="s">
        <v>230</v>
      </c>
      <c r="E49" s="618" t="s">
        <v>229</v>
      </c>
      <c r="F49" s="618" t="s">
        <v>37</v>
      </c>
      <c r="G49" s="618"/>
      <c r="H49" s="618"/>
      <c r="I49" s="75"/>
    </row>
    <row r="50" spans="1:13" s="73" customFormat="1" ht="26.4" customHeight="1" x14ac:dyDescent="0.3">
      <c r="A50" s="617"/>
      <c r="B50" s="617"/>
      <c r="C50" s="618"/>
      <c r="D50" s="618"/>
      <c r="E50" s="618"/>
      <c r="F50" s="413" t="s">
        <v>24</v>
      </c>
      <c r="G50" s="413" t="s">
        <v>120</v>
      </c>
      <c r="H50" s="413" t="s">
        <v>231</v>
      </c>
      <c r="I50" s="75"/>
    </row>
    <row r="51" spans="1:13" s="73" customFormat="1" ht="28.2" customHeight="1" x14ac:dyDescent="0.3">
      <c r="A51" s="652" t="s">
        <v>19</v>
      </c>
      <c r="B51" s="653"/>
      <c r="C51" s="416" t="s">
        <v>61</v>
      </c>
      <c r="D51" s="416" t="s">
        <v>61</v>
      </c>
      <c r="E51" s="416" t="s">
        <v>61</v>
      </c>
      <c r="F51" s="41" t="s">
        <v>61</v>
      </c>
      <c r="G51" s="41" t="s">
        <v>61</v>
      </c>
      <c r="H51" s="435"/>
      <c r="I51" s="599" t="s">
        <v>331</v>
      </c>
      <c r="J51" s="600" t="s">
        <v>332</v>
      </c>
      <c r="K51" s="602" t="s">
        <v>336</v>
      </c>
      <c r="L51" s="603" t="s">
        <v>335</v>
      </c>
      <c r="M51" s="604"/>
    </row>
    <row r="52" spans="1:13" s="73" customFormat="1" ht="28.2" customHeight="1" x14ac:dyDescent="0.3">
      <c r="A52" s="634" t="s">
        <v>89</v>
      </c>
      <c r="B52" s="635"/>
      <c r="C52" s="41" t="s">
        <v>30</v>
      </c>
      <c r="D52" s="416">
        <v>225</v>
      </c>
      <c r="E52" s="416">
        <v>225</v>
      </c>
      <c r="F52" s="41">
        <v>200</v>
      </c>
      <c r="G52" s="41">
        <f>175+50</f>
        <v>225</v>
      </c>
      <c r="H52" s="41">
        <f>175+50</f>
        <v>225</v>
      </c>
      <c r="I52" s="601">
        <v>150</v>
      </c>
      <c r="J52" s="601">
        <v>50</v>
      </c>
      <c r="K52" s="601">
        <f>I52+J52</f>
        <v>200</v>
      </c>
      <c r="L52" s="603">
        <v>200</v>
      </c>
      <c r="M52" s="604">
        <f>L52-K52</f>
        <v>0</v>
      </c>
    </row>
    <row r="53" spans="1:13" s="73" customFormat="1" ht="28.2" customHeight="1" x14ac:dyDescent="0.3">
      <c r="A53" s="788" t="s">
        <v>90</v>
      </c>
      <c r="B53" s="788"/>
      <c r="C53" s="41" t="s">
        <v>30</v>
      </c>
      <c r="D53" s="416">
        <v>205</v>
      </c>
      <c r="E53" s="416">
        <v>240</v>
      </c>
      <c r="F53" s="41">
        <v>339</v>
      </c>
      <c r="G53" s="41">
        <f>289+48</f>
        <v>337</v>
      </c>
      <c r="H53" s="41">
        <f>141+50</f>
        <v>191</v>
      </c>
      <c r="I53" s="601">
        <v>293</v>
      </c>
      <c r="J53" s="601">
        <v>46</v>
      </c>
      <c r="K53" s="601">
        <f t="shared" ref="K53:K55" si="0">I53+J53</f>
        <v>339</v>
      </c>
      <c r="L53" s="603">
        <v>338</v>
      </c>
      <c r="M53" s="604">
        <f t="shared" ref="M53:M55" si="1">L53-K53</f>
        <v>-1</v>
      </c>
    </row>
    <row r="54" spans="1:13" s="73" customFormat="1" ht="34.200000000000003" customHeight="1" x14ac:dyDescent="0.3">
      <c r="A54" s="788" t="s">
        <v>91</v>
      </c>
      <c r="B54" s="788"/>
      <c r="C54" s="41" t="s">
        <v>30</v>
      </c>
      <c r="D54" s="416">
        <v>584</v>
      </c>
      <c r="E54" s="416">
        <v>576</v>
      </c>
      <c r="F54" s="41">
        <v>427</v>
      </c>
      <c r="G54" s="41">
        <f>392+137</f>
        <v>529</v>
      </c>
      <c r="H54" s="41">
        <f>339+137</f>
        <v>476</v>
      </c>
      <c r="I54" s="601">
        <v>306</v>
      </c>
      <c r="J54" s="601">
        <v>121</v>
      </c>
      <c r="K54" s="601">
        <f t="shared" si="0"/>
        <v>427</v>
      </c>
      <c r="L54" s="603">
        <v>529</v>
      </c>
      <c r="M54" s="604">
        <f t="shared" si="1"/>
        <v>102</v>
      </c>
    </row>
    <row r="55" spans="1:13" s="73" customFormat="1" ht="36" customHeight="1" x14ac:dyDescent="0.3">
      <c r="A55" s="788" t="s">
        <v>92</v>
      </c>
      <c r="B55" s="788"/>
      <c r="C55" s="41" t="s">
        <v>30</v>
      </c>
      <c r="D55" s="416">
        <v>759</v>
      </c>
      <c r="E55" s="416">
        <v>761</v>
      </c>
      <c r="F55" s="41">
        <v>651</v>
      </c>
      <c r="G55" s="41">
        <f>478+194</f>
        <v>672</v>
      </c>
      <c r="H55" s="41">
        <f>413+194</f>
        <v>607</v>
      </c>
      <c r="I55" s="601">
        <v>471</v>
      </c>
      <c r="J55" s="601">
        <v>180</v>
      </c>
      <c r="K55" s="601">
        <f t="shared" si="0"/>
        <v>651</v>
      </c>
      <c r="L55" s="603">
        <v>672</v>
      </c>
      <c r="M55" s="604">
        <f t="shared" si="1"/>
        <v>21</v>
      </c>
    </row>
    <row r="56" spans="1:13" s="73" customFormat="1" ht="15.6" x14ac:dyDescent="0.3">
      <c r="A56" s="434"/>
      <c r="B56" s="434"/>
      <c r="F56" s="53"/>
      <c r="I56" s="75"/>
    </row>
    <row r="57" spans="1:13" s="73" customFormat="1" ht="22.8" customHeight="1" x14ac:dyDescent="0.3">
      <c r="A57" s="618" t="s">
        <v>57</v>
      </c>
      <c r="B57" s="618" t="s">
        <v>5</v>
      </c>
      <c r="C57" s="618" t="s">
        <v>230</v>
      </c>
      <c r="D57" s="618" t="s">
        <v>229</v>
      </c>
      <c r="E57" s="618" t="s">
        <v>37</v>
      </c>
      <c r="F57" s="618"/>
      <c r="G57" s="618"/>
      <c r="I57" s="75"/>
    </row>
    <row r="58" spans="1:13" s="73" customFormat="1" ht="20.399999999999999" customHeight="1" x14ac:dyDescent="0.3">
      <c r="A58" s="618"/>
      <c r="B58" s="618"/>
      <c r="C58" s="618"/>
      <c r="D58" s="618"/>
      <c r="E58" s="413" t="s">
        <v>24</v>
      </c>
      <c r="F58" s="413" t="s">
        <v>120</v>
      </c>
      <c r="G58" s="413" t="s">
        <v>231</v>
      </c>
      <c r="I58" s="75"/>
    </row>
    <row r="59" spans="1:13" s="73" customFormat="1" ht="28.8" customHeight="1" x14ac:dyDescent="0.3">
      <c r="A59" s="128" t="s">
        <v>87</v>
      </c>
      <c r="B59" s="90"/>
      <c r="C59" s="43">
        <f>C41</f>
        <v>367122</v>
      </c>
      <c r="D59" s="43">
        <f t="shared" ref="D59:G59" si="2">D41</f>
        <v>381281</v>
      </c>
      <c r="E59" s="43">
        <f t="shared" si="2"/>
        <v>381189</v>
      </c>
      <c r="F59" s="43">
        <f t="shared" si="2"/>
        <v>408760</v>
      </c>
      <c r="G59" s="43">
        <f t="shared" si="2"/>
        <v>415415</v>
      </c>
      <c r="I59" s="75" t="s">
        <v>48</v>
      </c>
    </row>
    <row r="60" spans="1:13" s="73" customFormat="1" ht="28.2" customHeight="1" x14ac:dyDescent="0.3">
      <c r="A60" s="415" t="s">
        <v>16</v>
      </c>
      <c r="B60" s="161" t="s">
        <v>14</v>
      </c>
      <c r="C60" s="156">
        <f t="shared" ref="C60:G60" si="3">C59</f>
        <v>367122</v>
      </c>
      <c r="D60" s="156">
        <f t="shared" si="3"/>
        <v>381281</v>
      </c>
      <c r="E60" s="156">
        <f t="shared" si="3"/>
        <v>381189</v>
      </c>
      <c r="F60" s="156">
        <f t="shared" si="3"/>
        <v>408760</v>
      </c>
      <c r="G60" s="156">
        <f t="shared" si="3"/>
        <v>415415</v>
      </c>
      <c r="I60" s="75"/>
    </row>
    <row r="61" spans="1:13" s="73" customFormat="1" ht="15.6" x14ac:dyDescent="0.3">
      <c r="A61" s="434"/>
      <c r="B61" s="434"/>
      <c r="I61" s="75"/>
    </row>
    <row r="62" spans="1:13" x14ac:dyDescent="0.3">
      <c r="J62" s="54" t="s">
        <v>48</v>
      </c>
    </row>
    <row r="63" spans="1:13" x14ac:dyDescent="0.3">
      <c r="G63" s="54" t="s">
        <v>48</v>
      </c>
    </row>
  </sheetData>
  <mergeCells count="43">
    <mergeCell ref="D13:L13"/>
    <mergeCell ref="E8:H8"/>
    <mergeCell ref="E9:H9"/>
    <mergeCell ref="E10:H10"/>
    <mergeCell ref="E11:H11"/>
    <mergeCell ref="A34:G34"/>
    <mergeCell ref="D14:L14"/>
    <mergeCell ref="D15:L15"/>
    <mergeCell ref="D16:L16"/>
    <mergeCell ref="D17:H17"/>
    <mergeCell ref="D18:H18"/>
    <mergeCell ref="D20:I20"/>
    <mergeCell ref="B24:E24"/>
    <mergeCell ref="A30:G30"/>
    <mergeCell ref="A31:G31"/>
    <mergeCell ref="A23:G23"/>
    <mergeCell ref="A28:J28"/>
    <mergeCell ref="A26:J26"/>
    <mergeCell ref="A35:J35"/>
    <mergeCell ref="A36:G36"/>
    <mergeCell ref="A38:A39"/>
    <mergeCell ref="B38:B39"/>
    <mergeCell ref="C38:C39"/>
    <mergeCell ref="D38:D39"/>
    <mergeCell ref="E38:G38"/>
    <mergeCell ref="A51:B51"/>
    <mergeCell ref="A52:B52"/>
    <mergeCell ref="A53:B53"/>
    <mergeCell ref="A54:B54"/>
    <mergeCell ref="A55:B55"/>
    <mergeCell ref="A43:H43"/>
    <mergeCell ref="A45:G45"/>
    <mergeCell ref="A47:G47"/>
    <mergeCell ref="A49:B50"/>
    <mergeCell ref="C49:C50"/>
    <mergeCell ref="D49:D50"/>
    <mergeCell ref="E49:E50"/>
    <mergeCell ref="F49:H49"/>
    <mergeCell ref="A57:A58"/>
    <mergeCell ref="B57:B58"/>
    <mergeCell ref="C57:C58"/>
    <mergeCell ref="D57:D58"/>
    <mergeCell ref="E57:G57"/>
  </mergeCells>
  <hyperlinks>
    <hyperlink ref="G2" r:id="rId1" display="jl:31665116.100 "/>
  </hyperlinks>
  <pageMargins left="0.39370078740157483" right="0.19685039370078741" top="0.39370078740157483" bottom="0.39370078740157483" header="0.59055118110236227" footer="0.98425196850393704"/>
  <pageSetup paperSize="9" scale="66" orientation="landscape" useFirstPageNumber="1" r:id="rId2"/>
  <headerFooter alignWithMargins="0">
    <oddHeader>&amp;C&amp;P</oddHeader>
  </headerFooter>
  <rowBreaks count="2" manualBreakCount="2">
    <brk id="34" max="16383" man="1"/>
    <brk id="6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8"/>
  <sheetViews>
    <sheetView topLeftCell="A4" zoomScale="60" zoomScaleNormal="60" zoomScaleSheetLayoutView="75" workbookViewId="0">
      <selection activeCell="E11" sqref="E11:H11"/>
    </sheetView>
  </sheetViews>
  <sheetFormatPr defaultRowHeight="13.8" x14ac:dyDescent="0.3"/>
  <cols>
    <col min="1" max="1" width="46.109375" style="59" customWidth="1"/>
    <col min="2" max="2" width="11.6640625" style="59" customWidth="1"/>
    <col min="3" max="3" width="15.6640625" style="54" customWidth="1"/>
    <col min="4" max="4" width="17.44140625" style="54" customWidth="1"/>
    <col min="5" max="5" width="18.88671875" style="54" customWidth="1"/>
    <col min="6" max="6" width="14.6640625" style="54" customWidth="1"/>
    <col min="7" max="7" width="17.5546875" style="54" customWidth="1"/>
    <col min="8" max="8" width="14.6640625"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54" customWidth="1"/>
    <col min="258" max="258" width="11.6640625" style="54" customWidth="1"/>
    <col min="259" max="259" width="15.6640625" style="54" customWidth="1"/>
    <col min="260" max="260" width="17.44140625" style="54" customWidth="1"/>
    <col min="261" max="261" width="18.88671875" style="54" customWidth="1"/>
    <col min="262" max="262" width="14.6640625" style="54" customWidth="1"/>
    <col min="263" max="263" width="17.5546875" style="54" customWidth="1"/>
    <col min="264" max="264" width="14.6640625" style="54" customWidth="1"/>
    <col min="265" max="265" width="11" style="54" customWidth="1"/>
    <col min="266" max="266" width="11.109375" style="54" customWidth="1"/>
    <col min="267" max="268" width="13.33203125" style="54" customWidth="1"/>
    <col min="269" max="269" width="13.88671875" style="54" customWidth="1"/>
    <col min="270" max="273" width="9.109375" style="54" customWidth="1"/>
    <col min="274" max="512" width="8.88671875" style="54"/>
    <col min="513" max="513" width="46.109375" style="54" customWidth="1"/>
    <col min="514" max="514" width="11.6640625" style="54" customWidth="1"/>
    <col min="515" max="515" width="15.6640625" style="54" customWidth="1"/>
    <col min="516" max="516" width="17.44140625" style="54" customWidth="1"/>
    <col min="517" max="517" width="18.88671875" style="54" customWidth="1"/>
    <col min="518" max="518" width="14.6640625" style="54" customWidth="1"/>
    <col min="519" max="519" width="17.5546875" style="54" customWidth="1"/>
    <col min="520" max="520" width="14.6640625" style="54" customWidth="1"/>
    <col min="521" max="521" width="11" style="54" customWidth="1"/>
    <col min="522" max="522" width="11.109375" style="54" customWidth="1"/>
    <col min="523" max="524" width="13.33203125" style="54" customWidth="1"/>
    <col min="525" max="525" width="13.88671875" style="54" customWidth="1"/>
    <col min="526" max="529" width="9.109375" style="54" customWidth="1"/>
    <col min="530" max="768" width="8.88671875" style="54"/>
    <col min="769" max="769" width="46.109375" style="54" customWidth="1"/>
    <col min="770" max="770" width="11.6640625" style="54" customWidth="1"/>
    <col min="771" max="771" width="15.6640625" style="54" customWidth="1"/>
    <col min="772" max="772" width="17.44140625" style="54" customWidth="1"/>
    <col min="773" max="773" width="18.88671875" style="54" customWidth="1"/>
    <col min="774" max="774" width="14.6640625" style="54" customWidth="1"/>
    <col min="775" max="775" width="17.5546875" style="54" customWidth="1"/>
    <col min="776" max="776" width="14.6640625" style="54" customWidth="1"/>
    <col min="777" max="777" width="11" style="54" customWidth="1"/>
    <col min="778" max="778" width="11.109375" style="54" customWidth="1"/>
    <col min="779" max="780" width="13.33203125" style="54" customWidth="1"/>
    <col min="781" max="781" width="13.88671875" style="54" customWidth="1"/>
    <col min="782" max="785" width="9.109375" style="54" customWidth="1"/>
    <col min="786" max="1024" width="8.88671875" style="54"/>
    <col min="1025" max="1025" width="46.109375" style="54" customWidth="1"/>
    <col min="1026" max="1026" width="11.6640625" style="54" customWidth="1"/>
    <col min="1027" max="1027" width="15.6640625" style="54" customWidth="1"/>
    <col min="1028" max="1028" width="17.44140625" style="54" customWidth="1"/>
    <col min="1029" max="1029" width="18.88671875" style="54" customWidth="1"/>
    <col min="1030" max="1030" width="14.6640625" style="54" customWidth="1"/>
    <col min="1031" max="1031" width="17.5546875" style="54" customWidth="1"/>
    <col min="1032" max="1032" width="14.6640625" style="54" customWidth="1"/>
    <col min="1033" max="1033" width="11" style="54" customWidth="1"/>
    <col min="1034" max="1034" width="11.109375" style="54" customWidth="1"/>
    <col min="1035" max="1036" width="13.33203125" style="54" customWidth="1"/>
    <col min="1037" max="1037" width="13.88671875" style="54" customWidth="1"/>
    <col min="1038" max="1041" width="9.109375" style="54" customWidth="1"/>
    <col min="1042" max="1280" width="8.88671875" style="54"/>
    <col min="1281" max="1281" width="46.109375" style="54" customWidth="1"/>
    <col min="1282" max="1282" width="11.6640625" style="54" customWidth="1"/>
    <col min="1283" max="1283" width="15.6640625" style="54" customWidth="1"/>
    <col min="1284" max="1284" width="17.44140625" style="54" customWidth="1"/>
    <col min="1285" max="1285" width="18.88671875" style="54" customWidth="1"/>
    <col min="1286" max="1286" width="14.6640625" style="54" customWidth="1"/>
    <col min="1287" max="1287" width="17.5546875" style="54" customWidth="1"/>
    <col min="1288" max="1288" width="14.6640625" style="54" customWidth="1"/>
    <col min="1289" max="1289" width="11" style="54" customWidth="1"/>
    <col min="1290" max="1290" width="11.109375" style="54" customWidth="1"/>
    <col min="1291" max="1292" width="13.33203125" style="54" customWidth="1"/>
    <col min="1293" max="1293" width="13.88671875" style="54" customWidth="1"/>
    <col min="1294" max="1297" width="9.109375" style="54" customWidth="1"/>
    <col min="1298" max="1536" width="8.88671875" style="54"/>
    <col min="1537" max="1537" width="46.109375" style="54" customWidth="1"/>
    <col min="1538" max="1538" width="11.6640625" style="54" customWidth="1"/>
    <col min="1539" max="1539" width="15.6640625" style="54" customWidth="1"/>
    <col min="1540" max="1540" width="17.44140625" style="54" customWidth="1"/>
    <col min="1541" max="1541" width="18.88671875" style="54" customWidth="1"/>
    <col min="1542" max="1542" width="14.6640625" style="54" customWidth="1"/>
    <col min="1543" max="1543" width="17.5546875" style="54" customWidth="1"/>
    <col min="1544" max="1544" width="14.6640625" style="54" customWidth="1"/>
    <col min="1545" max="1545" width="11" style="54" customWidth="1"/>
    <col min="1546" max="1546" width="11.109375" style="54" customWidth="1"/>
    <col min="1547" max="1548" width="13.33203125" style="54" customWidth="1"/>
    <col min="1549" max="1549" width="13.88671875" style="54" customWidth="1"/>
    <col min="1550" max="1553" width="9.109375" style="54" customWidth="1"/>
    <col min="1554" max="1792" width="8.88671875" style="54"/>
    <col min="1793" max="1793" width="46.109375" style="54" customWidth="1"/>
    <col min="1794" max="1794" width="11.6640625" style="54" customWidth="1"/>
    <col min="1795" max="1795" width="15.6640625" style="54" customWidth="1"/>
    <col min="1796" max="1796" width="17.44140625" style="54" customWidth="1"/>
    <col min="1797" max="1797" width="18.88671875" style="54" customWidth="1"/>
    <col min="1798" max="1798" width="14.6640625" style="54" customWidth="1"/>
    <col min="1799" max="1799" width="17.5546875" style="54" customWidth="1"/>
    <col min="1800" max="1800" width="14.6640625" style="54" customWidth="1"/>
    <col min="1801" max="1801" width="11" style="54" customWidth="1"/>
    <col min="1802" max="1802" width="11.109375" style="54" customWidth="1"/>
    <col min="1803" max="1804" width="13.33203125" style="54" customWidth="1"/>
    <col min="1805" max="1805" width="13.88671875" style="54" customWidth="1"/>
    <col min="1806" max="1809" width="9.109375" style="54" customWidth="1"/>
    <col min="1810" max="2048" width="8.88671875" style="54"/>
    <col min="2049" max="2049" width="46.109375" style="54" customWidth="1"/>
    <col min="2050" max="2050" width="11.6640625" style="54" customWidth="1"/>
    <col min="2051" max="2051" width="15.6640625" style="54" customWidth="1"/>
    <col min="2052" max="2052" width="17.44140625" style="54" customWidth="1"/>
    <col min="2053" max="2053" width="18.88671875" style="54" customWidth="1"/>
    <col min="2054" max="2054" width="14.6640625" style="54" customWidth="1"/>
    <col min="2055" max="2055" width="17.5546875" style="54" customWidth="1"/>
    <col min="2056" max="2056" width="14.6640625" style="54" customWidth="1"/>
    <col min="2057" max="2057" width="11" style="54" customWidth="1"/>
    <col min="2058" max="2058" width="11.109375" style="54" customWidth="1"/>
    <col min="2059" max="2060" width="13.33203125" style="54" customWidth="1"/>
    <col min="2061" max="2061" width="13.88671875" style="54" customWidth="1"/>
    <col min="2062" max="2065" width="9.109375" style="54" customWidth="1"/>
    <col min="2066" max="2304" width="8.88671875" style="54"/>
    <col min="2305" max="2305" width="46.109375" style="54" customWidth="1"/>
    <col min="2306" max="2306" width="11.6640625" style="54" customWidth="1"/>
    <col min="2307" max="2307" width="15.6640625" style="54" customWidth="1"/>
    <col min="2308" max="2308" width="17.44140625" style="54" customWidth="1"/>
    <col min="2309" max="2309" width="18.88671875" style="54" customWidth="1"/>
    <col min="2310" max="2310" width="14.6640625" style="54" customWidth="1"/>
    <col min="2311" max="2311" width="17.5546875" style="54" customWidth="1"/>
    <col min="2312" max="2312" width="14.6640625" style="54" customWidth="1"/>
    <col min="2313" max="2313" width="11" style="54" customWidth="1"/>
    <col min="2314" max="2314" width="11.109375" style="54" customWidth="1"/>
    <col min="2315" max="2316" width="13.33203125" style="54" customWidth="1"/>
    <col min="2317" max="2317" width="13.88671875" style="54" customWidth="1"/>
    <col min="2318" max="2321" width="9.109375" style="54" customWidth="1"/>
    <col min="2322" max="2560" width="8.88671875" style="54"/>
    <col min="2561" max="2561" width="46.109375" style="54" customWidth="1"/>
    <col min="2562" max="2562" width="11.6640625" style="54" customWidth="1"/>
    <col min="2563" max="2563" width="15.6640625" style="54" customWidth="1"/>
    <col min="2564" max="2564" width="17.44140625" style="54" customWidth="1"/>
    <col min="2565" max="2565" width="18.88671875" style="54" customWidth="1"/>
    <col min="2566" max="2566" width="14.6640625" style="54" customWidth="1"/>
    <col min="2567" max="2567" width="17.5546875" style="54" customWidth="1"/>
    <col min="2568" max="2568" width="14.6640625" style="54" customWidth="1"/>
    <col min="2569" max="2569" width="11" style="54" customWidth="1"/>
    <col min="2570" max="2570" width="11.109375" style="54" customWidth="1"/>
    <col min="2571" max="2572" width="13.33203125" style="54" customWidth="1"/>
    <col min="2573" max="2573" width="13.88671875" style="54" customWidth="1"/>
    <col min="2574" max="2577" width="9.109375" style="54" customWidth="1"/>
    <col min="2578" max="2816" width="8.88671875" style="54"/>
    <col min="2817" max="2817" width="46.109375" style="54" customWidth="1"/>
    <col min="2818" max="2818" width="11.6640625" style="54" customWidth="1"/>
    <col min="2819" max="2819" width="15.6640625" style="54" customWidth="1"/>
    <col min="2820" max="2820" width="17.44140625" style="54" customWidth="1"/>
    <col min="2821" max="2821" width="18.88671875" style="54" customWidth="1"/>
    <col min="2822" max="2822" width="14.6640625" style="54" customWidth="1"/>
    <col min="2823" max="2823" width="17.5546875" style="54" customWidth="1"/>
    <col min="2824" max="2824" width="14.6640625" style="54" customWidth="1"/>
    <col min="2825" max="2825" width="11" style="54" customWidth="1"/>
    <col min="2826" max="2826" width="11.109375" style="54" customWidth="1"/>
    <col min="2827" max="2828" width="13.33203125" style="54" customWidth="1"/>
    <col min="2829" max="2829" width="13.88671875" style="54" customWidth="1"/>
    <col min="2830" max="2833" width="9.109375" style="54" customWidth="1"/>
    <col min="2834" max="3072" width="8.88671875" style="54"/>
    <col min="3073" max="3073" width="46.109375" style="54" customWidth="1"/>
    <col min="3074" max="3074" width="11.6640625" style="54" customWidth="1"/>
    <col min="3075" max="3075" width="15.6640625" style="54" customWidth="1"/>
    <col min="3076" max="3076" width="17.44140625" style="54" customWidth="1"/>
    <col min="3077" max="3077" width="18.88671875" style="54" customWidth="1"/>
    <col min="3078" max="3078" width="14.6640625" style="54" customWidth="1"/>
    <col min="3079" max="3079" width="17.5546875" style="54" customWidth="1"/>
    <col min="3080" max="3080" width="14.6640625" style="54" customWidth="1"/>
    <col min="3081" max="3081" width="11" style="54" customWidth="1"/>
    <col min="3082" max="3082" width="11.109375" style="54" customWidth="1"/>
    <col min="3083" max="3084" width="13.33203125" style="54" customWidth="1"/>
    <col min="3085" max="3085" width="13.88671875" style="54" customWidth="1"/>
    <col min="3086" max="3089" width="9.109375" style="54" customWidth="1"/>
    <col min="3090" max="3328" width="8.88671875" style="54"/>
    <col min="3329" max="3329" width="46.109375" style="54" customWidth="1"/>
    <col min="3330" max="3330" width="11.6640625" style="54" customWidth="1"/>
    <col min="3331" max="3331" width="15.6640625" style="54" customWidth="1"/>
    <col min="3332" max="3332" width="17.44140625" style="54" customWidth="1"/>
    <col min="3333" max="3333" width="18.88671875" style="54" customWidth="1"/>
    <col min="3334" max="3334" width="14.6640625" style="54" customWidth="1"/>
    <col min="3335" max="3335" width="17.5546875" style="54" customWidth="1"/>
    <col min="3336" max="3336" width="14.6640625" style="54" customWidth="1"/>
    <col min="3337" max="3337" width="11" style="54" customWidth="1"/>
    <col min="3338" max="3338" width="11.109375" style="54" customWidth="1"/>
    <col min="3339" max="3340" width="13.33203125" style="54" customWidth="1"/>
    <col min="3341" max="3341" width="13.88671875" style="54" customWidth="1"/>
    <col min="3342" max="3345" width="9.109375" style="54" customWidth="1"/>
    <col min="3346" max="3584" width="8.88671875" style="54"/>
    <col min="3585" max="3585" width="46.109375" style="54" customWidth="1"/>
    <col min="3586" max="3586" width="11.6640625" style="54" customWidth="1"/>
    <col min="3587" max="3587" width="15.6640625" style="54" customWidth="1"/>
    <col min="3588" max="3588" width="17.44140625" style="54" customWidth="1"/>
    <col min="3589" max="3589" width="18.88671875" style="54" customWidth="1"/>
    <col min="3590" max="3590" width="14.6640625" style="54" customWidth="1"/>
    <col min="3591" max="3591" width="17.5546875" style="54" customWidth="1"/>
    <col min="3592" max="3592" width="14.6640625" style="54" customWidth="1"/>
    <col min="3593" max="3593" width="11" style="54" customWidth="1"/>
    <col min="3594" max="3594" width="11.109375" style="54" customWidth="1"/>
    <col min="3595" max="3596" width="13.33203125" style="54" customWidth="1"/>
    <col min="3597" max="3597" width="13.88671875" style="54" customWidth="1"/>
    <col min="3598" max="3601" width="9.109375" style="54" customWidth="1"/>
    <col min="3602" max="3840" width="8.88671875" style="54"/>
    <col min="3841" max="3841" width="46.109375" style="54" customWidth="1"/>
    <col min="3842" max="3842" width="11.6640625" style="54" customWidth="1"/>
    <col min="3843" max="3843" width="15.6640625" style="54" customWidth="1"/>
    <col min="3844" max="3844" width="17.44140625" style="54" customWidth="1"/>
    <col min="3845" max="3845" width="18.88671875" style="54" customWidth="1"/>
    <col min="3846" max="3846" width="14.6640625" style="54" customWidth="1"/>
    <col min="3847" max="3847" width="17.5546875" style="54" customWidth="1"/>
    <col min="3848" max="3848" width="14.6640625" style="54" customWidth="1"/>
    <col min="3849" max="3849" width="11" style="54" customWidth="1"/>
    <col min="3850" max="3850" width="11.109375" style="54" customWidth="1"/>
    <col min="3851" max="3852" width="13.33203125" style="54" customWidth="1"/>
    <col min="3853" max="3853" width="13.88671875" style="54" customWidth="1"/>
    <col min="3854" max="3857" width="9.109375" style="54" customWidth="1"/>
    <col min="3858" max="4096" width="8.88671875" style="54"/>
    <col min="4097" max="4097" width="46.109375" style="54" customWidth="1"/>
    <col min="4098" max="4098" width="11.6640625" style="54" customWidth="1"/>
    <col min="4099" max="4099" width="15.6640625" style="54" customWidth="1"/>
    <col min="4100" max="4100" width="17.44140625" style="54" customWidth="1"/>
    <col min="4101" max="4101" width="18.88671875" style="54" customWidth="1"/>
    <col min="4102" max="4102" width="14.6640625" style="54" customWidth="1"/>
    <col min="4103" max="4103" width="17.5546875" style="54" customWidth="1"/>
    <col min="4104" max="4104" width="14.6640625" style="54" customWidth="1"/>
    <col min="4105" max="4105" width="11" style="54" customWidth="1"/>
    <col min="4106" max="4106" width="11.109375" style="54" customWidth="1"/>
    <col min="4107" max="4108" width="13.33203125" style="54" customWidth="1"/>
    <col min="4109" max="4109" width="13.88671875" style="54" customWidth="1"/>
    <col min="4110" max="4113" width="9.109375" style="54" customWidth="1"/>
    <col min="4114" max="4352" width="8.88671875" style="54"/>
    <col min="4353" max="4353" width="46.109375" style="54" customWidth="1"/>
    <col min="4354" max="4354" width="11.6640625" style="54" customWidth="1"/>
    <col min="4355" max="4355" width="15.6640625" style="54" customWidth="1"/>
    <col min="4356" max="4356" width="17.44140625" style="54" customWidth="1"/>
    <col min="4357" max="4357" width="18.88671875" style="54" customWidth="1"/>
    <col min="4358" max="4358" width="14.6640625" style="54" customWidth="1"/>
    <col min="4359" max="4359" width="17.5546875" style="54" customWidth="1"/>
    <col min="4360" max="4360" width="14.6640625" style="54" customWidth="1"/>
    <col min="4361" max="4361" width="11" style="54" customWidth="1"/>
    <col min="4362" max="4362" width="11.109375" style="54" customWidth="1"/>
    <col min="4363" max="4364" width="13.33203125" style="54" customWidth="1"/>
    <col min="4365" max="4365" width="13.88671875" style="54" customWidth="1"/>
    <col min="4366" max="4369" width="9.109375" style="54" customWidth="1"/>
    <col min="4370" max="4608" width="8.88671875" style="54"/>
    <col min="4609" max="4609" width="46.109375" style="54" customWidth="1"/>
    <col min="4610" max="4610" width="11.6640625" style="54" customWidth="1"/>
    <col min="4611" max="4611" width="15.6640625" style="54" customWidth="1"/>
    <col min="4612" max="4612" width="17.44140625" style="54" customWidth="1"/>
    <col min="4613" max="4613" width="18.88671875" style="54" customWidth="1"/>
    <col min="4614" max="4614" width="14.6640625" style="54" customWidth="1"/>
    <col min="4615" max="4615" width="17.5546875" style="54" customWidth="1"/>
    <col min="4616" max="4616" width="14.6640625" style="54" customWidth="1"/>
    <col min="4617" max="4617" width="11" style="54" customWidth="1"/>
    <col min="4618" max="4618" width="11.109375" style="54" customWidth="1"/>
    <col min="4619" max="4620" width="13.33203125" style="54" customWidth="1"/>
    <col min="4621" max="4621" width="13.88671875" style="54" customWidth="1"/>
    <col min="4622" max="4625" width="9.109375" style="54" customWidth="1"/>
    <col min="4626" max="4864" width="8.88671875" style="54"/>
    <col min="4865" max="4865" width="46.109375" style="54" customWidth="1"/>
    <col min="4866" max="4866" width="11.6640625" style="54" customWidth="1"/>
    <col min="4867" max="4867" width="15.6640625" style="54" customWidth="1"/>
    <col min="4868" max="4868" width="17.44140625" style="54" customWidth="1"/>
    <col min="4869" max="4869" width="18.88671875" style="54" customWidth="1"/>
    <col min="4870" max="4870" width="14.6640625" style="54" customWidth="1"/>
    <col min="4871" max="4871" width="17.5546875" style="54" customWidth="1"/>
    <col min="4872" max="4872" width="14.6640625" style="54" customWidth="1"/>
    <col min="4873" max="4873" width="11" style="54" customWidth="1"/>
    <col min="4874" max="4874" width="11.109375" style="54" customWidth="1"/>
    <col min="4875" max="4876" width="13.33203125" style="54" customWidth="1"/>
    <col min="4877" max="4877" width="13.88671875" style="54" customWidth="1"/>
    <col min="4878" max="4881" width="9.109375" style="54" customWidth="1"/>
    <col min="4882" max="5120" width="8.88671875" style="54"/>
    <col min="5121" max="5121" width="46.109375" style="54" customWidth="1"/>
    <col min="5122" max="5122" width="11.6640625" style="54" customWidth="1"/>
    <col min="5123" max="5123" width="15.6640625" style="54" customWidth="1"/>
    <col min="5124" max="5124" width="17.44140625" style="54" customWidth="1"/>
    <col min="5125" max="5125" width="18.88671875" style="54" customWidth="1"/>
    <col min="5126" max="5126" width="14.6640625" style="54" customWidth="1"/>
    <col min="5127" max="5127" width="17.5546875" style="54" customWidth="1"/>
    <col min="5128" max="5128" width="14.6640625" style="54" customWidth="1"/>
    <col min="5129" max="5129" width="11" style="54" customWidth="1"/>
    <col min="5130" max="5130" width="11.109375" style="54" customWidth="1"/>
    <col min="5131" max="5132" width="13.33203125" style="54" customWidth="1"/>
    <col min="5133" max="5133" width="13.88671875" style="54" customWidth="1"/>
    <col min="5134" max="5137" width="9.109375" style="54" customWidth="1"/>
    <col min="5138" max="5376" width="8.88671875" style="54"/>
    <col min="5377" max="5377" width="46.109375" style="54" customWidth="1"/>
    <col min="5378" max="5378" width="11.6640625" style="54" customWidth="1"/>
    <col min="5379" max="5379" width="15.6640625" style="54" customWidth="1"/>
    <col min="5380" max="5380" width="17.44140625" style="54" customWidth="1"/>
    <col min="5381" max="5381" width="18.88671875" style="54" customWidth="1"/>
    <col min="5382" max="5382" width="14.6640625" style="54" customWidth="1"/>
    <col min="5383" max="5383" width="17.5546875" style="54" customWidth="1"/>
    <col min="5384" max="5384" width="14.6640625" style="54" customWidth="1"/>
    <col min="5385" max="5385" width="11" style="54" customWidth="1"/>
    <col min="5386" max="5386" width="11.109375" style="54" customWidth="1"/>
    <col min="5387" max="5388" width="13.33203125" style="54" customWidth="1"/>
    <col min="5389" max="5389" width="13.88671875" style="54" customWidth="1"/>
    <col min="5390" max="5393" width="9.109375" style="54" customWidth="1"/>
    <col min="5394" max="5632" width="8.88671875" style="54"/>
    <col min="5633" max="5633" width="46.109375" style="54" customWidth="1"/>
    <col min="5634" max="5634" width="11.6640625" style="54" customWidth="1"/>
    <col min="5635" max="5635" width="15.6640625" style="54" customWidth="1"/>
    <col min="5636" max="5636" width="17.44140625" style="54" customWidth="1"/>
    <col min="5637" max="5637" width="18.88671875" style="54" customWidth="1"/>
    <col min="5638" max="5638" width="14.6640625" style="54" customWidth="1"/>
    <col min="5639" max="5639" width="17.5546875" style="54" customWidth="1"/>
    <col min="5640" max="5640" width="14.6640625" style="54" customWidth="1"/>
    <col min="5641" max="5641" width="11" style="54" customWidth="1"/>
    <col min="5642" max="5642" width="11.109375" style="54" customWidth="1"/>
    <col min="5643" max="5644" width="13.33203125" style="54" customWidth="1"/>
    <col min="5645" max="5645" width="13.88671875" style="54" customWidth="1"/>
    <col min="5646" max="5649" width="9.109375" style="54" customWidth="1"/>
    <col min="5650" max="5888" width="8.88671875" style="54"/>
    <col min="5889" max="5889" width="46.109375" style="54" customWidth="1"/>
    <col min="5890" max="5890" width="11.6640625" style="54" customWidth="1"/>
    <col min="5891" max="5891" width="15.6640625" style="54" customWidth="1"/>
    <col min="5892" max="5892" width="17.44140625" style="54" customWidth="1"/>
    <col min="5893" max="5893" width="18.88671875" style="54" customWidth="1"/>
    <col min="5894" max="5894" width="14.6640625" style="54" customWidth="1"/>
    <col min="5895" max="5895" width="17.5546875" style="54" customWidth="1"/>
    <col min="5896" max="5896" width="14.6640625" style="54" customWidth="1"/>
    <col min="5897" max="5897" width="11" style="54" customWidth="1"/>
    <col min="5898" max="5898" width="11.109375" style="54" customWidth="1"/>
    <col min="5899" max="5900" width="13.33203125" style="54" customWidth="1"/>
    <col min="5901" max="5901" width="13.88671875" style="54" customWidth="1"/>
    <col min="5902" max="5905" width="9.109375" style="54" customWidth="1"/>
    <col min="5906" max="6144" width="8.88671875" style="54"/>
    <col min="6145" max="6145" width="46.109375" style="54" customWidth="1"/>
    <col min="6146" max="6146" width="11.6640625" style="54" customWidth="1"/>
    <col min="6147" max="6147" width="15.6640625" style="54" customWidth="1"/>
    <col min="6148" max="6148" width="17.44140625" style="54" customWidth="1"/>
    <col min="6149" max="6149" width="18.88671875" style="54" customWidth="1"/>
    <col min="6150" max="6150" width="14.6640625" style="54" customWidth="1"/>
    <col min="6151" max="6151" width="17.5546875" style="54" customWidth="1"/>
    <col min="6152" max="6152" width="14.6640625" style="54" customWidth="1"/>
    <col min="6153" max="6153" width="11" style="54" customWidth="1"/>
    <col min="6154" max="6154" width="11.109375" style="54" customWidth="1"/>
    <col min="6155" max="6156" width="13.33203125" style="54" customWidth="1"/>
    <col min="6157" max="6157" width="13.88671875" style="54" customWidth="1"/>
    <col min="6158" max="6161" width="9.109375" style="54" customWidth="1"/>
    <col min="6162" max="6400" width="8.88671875" style="54"/>
    <col min="6401" max="6401" width="46.109375" style="54" customWidth="1"/>
    <col min="6402" max="6402" width="11.6640625" style="54" customWidth="1"/>
    <col min="6403" max="6403" width="15.6640625" style="54" customWidth="1"/>
    <col min="6404" max="6404" width="17.44140625" style="54" customWidth="1"/>
    <col min="6405" max="6405" width="18.88671875" style="54" customWidth="1"/>
    <col min="6406" max="6406" width="14.6640625" style="54" customWidth="1"/>
    <col min="6407" max="6407" width="17.5546875" style="54" customWidth="1"/>
    <col min="6408" max="6408" width="14.6640625" style="54" customWidth="1"/>
    <col min="6409" max="6409" width="11" style="54" customWidth="1"/>
    <col min="6410" max="6410" width="11.109375" style="54" customWidth="1"/>
    <col min="6411" max="6412" width="13.33203125" style="54" customWidth="1"/>
    <col min="6413" max="6413" width="13.88671875" style="54" customWidth="1"/>
    <col min="6414" max="6417" width="9.109375" style="54" customWidth="1"/>
    <col min="6418" max="6656" width="8.88671875" style="54"/>
    <col min="6657" max="6657" width="46.109375" style="54" customWidth="1"/>
    <col min="6658" max="6658" width="11.6640625" style="54" customWidth="1"/>
    <col min="6659" max="6659" width="15.6640625" style="54" customWidth="1"/>
    <col min="6660" max="6660" width="17.44140625" style="54" customWidth="1"/>
    <col min="6661" max="6661" width="18.88671875" style="54" customWidth="1"/>
    <col min="6662" max="6662" width="14.6640625" style="54" customWidth="1"/>
    <col min="6663" max="6663" width="17.5546875" style="54" customWidth="1"/>
    <col min="6664" max="6664" width="14.6640625" style="54" customWidth="1"/>
    <col min="6665" max="6665" width="11" style="54" customWidth="1"/>
    <col min="6666" max="6666" width="11.109375" style="54" customWidth="1"/>
    <col min="6667" max="6668" width="13.33203125" style="54" customWidth="1"/>
    <col min="6669" max="6669" width="13.88671875" style="54" customWidth="1"/>
    <col min="6670" max="6673" width="9.109375" style="54" customWidth="1"/>
    <col min="6674" max="6912" width="8.88671875" style="54"/>
    <col min="6913" max="6913" width="46.109375" style="54" customWidth="1"/>
    <col min="6914" max="6914" width="11.6640625" style="54" customWidth="1"/>
    <col min="6915" max="6915" width="15.6640625" style="54" customWidth="1"/>
    <col min="6916" max="6916" width="17.44140625" style="54" customWidth="1"/>
    <col min="6917" max="6917" width="18.88671875" style="54" customWidth="1"/>
    <col min="6918" max="6918" width="14.6640625" style="54" customWidth="1"/>
    <col min="6919" max="6919" width="17.5546875" style="54" customWidth="1"/>
    <col min="6920" max="6920" width="14.6640625" style="54" customWidth="1"/>
    <col min="6921" max="6921" width="11" style="54" customWidth="1"/>
    <col min="6922" max="6922" width="11.109375" style="54" customWidth="1"/>
    <col min="6923" max="6924" width="13.33203125" style="54" customWidth="1"/>
    <col min="6925" max="6925" width="13.88671875" style="54" customWidth="1"/>
    <col min="6926" max="6929" width="9.109375" style="54" customWidth="1"/>
    <col min="6930" max="7168" width="8.88671875" style="54"/>
    <col min="7169" max="7169" width="46.109375" style="54" customWidth="1"/>
    <col min="7170" max="7170" width="11.6640625" style="54" customWidth="1"/>
    <col min="7171" max="7171" width="15.6640625" style="54" customWidth="1"/>
    <col min="7172" max="7172" width="17.44140625" style="54" customWidth="1"/>
    <col min="7173" max="7173" width="18.88671875" style="54" customWidth="1"/>
    <col min="7174" max="7174" width="14.6640625" style="54" customWidth="1"/>
    <col min="7175" max="7175" width="17.5546875" style="54" customWidth="1"/>
    <col min="7176" max="7176" width="14.6640625" style="54" customWidth="1"/>
    <col min="7177" max="7177" width="11" style="54" customWidth="1"/>
    <col min="7178" max="7178" width="11.109375" style="54" customWidth="1"/>
    <col min="7179" max="7180" width="13.33203125" style="54" customWidth="1"/>
    <col min="7181" max="7181" width="13.88671875" style="54" customWidth="1"/>
    <col min="7182" max="7185" width="9.109375" style="54" customWidth="1"/>
    <col min="7186" max="7424" width="8.88671875" style="54"/>
    <col min="7425" max="7425" width="46.109375" style="54" customWidth="1"/>
    <col min="7426" max="7426" width="11.6640625" style="54" customWidth="1"/>
    <col min="7427" max="7427" width="15.6640625" style="54" customWidth="1"/>
    <col min="7428" max="7428" width="17.44140625" style="54" customWidth="1"/>
    <col min="7429" max="7429" width="18.88671875" style="54" customWidth="1"/>
    <col min="7430" max="7430" width="14.6640625" style="54" customWidth="1"/>
    <col min="7431" max="7431" width="17.5546875" style="54" customWidth="1"/>
    <col min="7432" max="7432" width="14.6640625" style="54" customWidth="1"/>
    <col min="7433" max="7433" width="11" style="54" customWidth="1"/>
    <col min="7434" max="7434" width="11.109375" style="54" customWidth="1"/>
    <col min="7435" max="7436" width="13.33203125" style="54" customWidth="1"/>
    <col min="7437" max="7437" width="13.88671875" style="54" customWidth="1"/>
    <col min="7438" max="7441" width="9.109375" style="54" customWidth="1"/>
    <col min="7442" max="7680" width="8.88671875" style="54"/>
    <col min="7681" max="7681" width="46.109375" style="54" customWidth="1"/>
    <col min="7682" max="7682" width="11.6640625" style="54" customWidth="1"/>
    <col min="7683" max="7683" width="15.6640625" style="54" customWidth="1"/>
    <col min="7684" max="7684" width="17.44140625" style="54" customWidth="1"/>
    <col min="7685" max="7685" width="18.88671875" style="54" customWidth="1"/>
    <col min="7686" max="7686" width="14.6640625" style="54" customWidth="1"/>
    <col min="7687" max="7687" width="17.5546875" style="54" customWidth="1"/>
    <col min="7688" max="7688" width="14.6640625" style="54" customWidth="1"/>
    <col min="7689" max="7689" width="11" style="54" customWidth="1"/>
    <col min="7690" max="7690" width="11.109375" style="54" customWidth="1"/>
    <col min="7691" max="7692" width="13.33203125" style="54" customWidth="1"/>
    <col min="7693" max="7693" width="13.88671875" style="54" customWidth="1"/>
    <col min="7694" max="7697" width="9.109375" style="54" customWidth="1"/>
    <col min="7698" max="7936" width="8.88671875" style="54"/>
    <col min="7937" max="7937" width="46.109375" style="54" customWidth="1"/>
    <col min="7938" max="7938" width="11.6640625" style="54" customWidth="1"/>
    <col min="7939" max="7939" width="15.6640625" style="54" customWidth="1"/>
    <col min="7940" max="7940" width="17.44140625" style="54" customWidth="1"/>
    <col min="7941" max="7941" width="18.88671875" style="54" customWidth="1"/>
    <col min="7942" max="7942" width="14.6640625" style="54" customWidth="1"/>
    <col min="7943" max="7943" width="17.5546875" style="54" customWidth="1"/>
    <col min="7944" max="7944" width="14.6640625" style="54" customWidth="1"/>
    <col min="7945" max="7945" width="11" style="54" customWidth="1"/>
    <col min="7946" max="7946" width="11.109375" style="54" customWidth="1"/>
    <col min="7947" max="7948" width="13.33203125" style="54" customWidth="1"/>
    <col min="7949" max="7949" width="13.88671875" style="54" customWidth="1"/>
    <col min="7950" max="7953" width="9.109375" style="54" customWidth="1"/>
    <col min="7954" max="8192" width="8.88671875" style="54"/>
    <col min="8193" max="8193" width="46.109375" style="54" customWidth="1"/>
    <col min="8194" max="8194" width="11.6640625" style="54" customWidth="1"/>
    <col min="8195" max="8195" width="15.6640625" style="54" customWidth="1"/>
    <col min="8196" max="8196" width="17.44140625" style="54" customWidth="1"/>
    <col min="8197" max="8197" width="18.88671875" style="54" customWidth="1"/>
    <col min="8198" max="8198" width="14.6640625" style="54" customWidth="1"/>
    <col min="8199" max="8199" width="17.5546875" style="54" customWidth="1"/>
    <col min="8200" max="8200" width="14.6640625" style="54" customWidth="1"/>
    <col min="8201" max="8201" width="11" style="54" customWidth="1"/>
    <col min="8202" max="8202" width="11.109375" style="54" customWidth="1"/>
    <col min="8203" max="8204" width="13.33203125" style="54" customWidth="1"/>
    <col min="8205" max="8205" width="13.88671875" style="54" customWidth="1"/>
    <col min="8206" max="8209" width="9.109375" style="54" customWidth="1"/>
    <col min="8210" max="8448" width="8.88671875" style="54"/>
    <col min="8449" max="8449" width="46.109375" style="54" customWidth="1"/>
    <col min="8450" max="8450" width="11.6640625" style="54" customWidth="1"/>
    <col min="8451" max="8451" width="15.6640625" style="54" customWidth="1"/>
    <col min="8452" max="8452" width="17.44140625" style="54" customWidth="1"/>
    <col min="8453" max="8453" width="18.88671875" style="54" customWidth="1"/>
    <col min="8454" max="8454" width="14.6640625" style="54" customWidth="1"/>
    <col min="8455" max="8455" width="17.5546875" style="54" customWidth="1"/>
    <col min="8456" max="8456" width="14.6640625" style="54" customWidth="1"/>
    <col min="8457" max="8457" width="11" style="54" customWidth="1"/>
    <col min="8458" max="8458" width="11.109375" style="54" customWidth="1"/>
    <col min="8459" max="8460" width="13.33203125" style="54" customWidth="1"/>
    <col min="8461" max="8461" width="13.88671875" style="54" customWidth="1"/>
    <col min="8462" max="8465" width="9.109375" style="54" customWidth="1"/>
    <col min="8466" max="8704" width="8.88671875" style="54"/>
    <col min="8705" max="8705" width="46.109375" style="54" customWidth="1"/>
    <col min="8706" max="8706" width="11.6640625" style="54" customWidth="1"/>
    <col min="8707" max="8707" width="15.6640625" style="54" customWidth="1"/>
    <col min="8708" max="8708" width="17.44140625" style="54" customWidth="1"/>
    <col min="8709" max="8709" width="18.88671875" style="54" customWidth="1"/>
    <col min="8710" max="8710" width="14.6640625" style="54" customWidth="1"/>
    <col min="8711" max="8711" width="17.5546875" style="54" customWidth="1"/>
    <col min="8712" max="8712" width="14.6640625" style="54" customWidth="1"/>
    <col min="8713" max="8713" width="11" style="54" customWidth="1"/>
    <col min="8714" max="8714" width="11.109375" style="54" customWidth="1"/>
    <col min="8715" max="8716" width="13.33203125" style="54" customWidth="1"/>
    <col min="8717" max="8717" width="13.88671875" style="54" customWidth="1"/>
    <col min="8718" max="8721" width="9.109375" style="54" customWidth="1"/>
    <col min="8722" max="8960" width="8.88671875" style="54"/>
    <col min="8961" max="8961" width="46.109375" style="54" customWidth="1"/>
    <col min="8962" max="8962" width="11.6640625" style="54" customWidth="1"/>
    <col min="8963" max="8963" width="15.6640625" style="54" customWidth="1"/>
    <col min="8964" max="8964" width="17.44140625" style="54" customWidth="1"/>
    <col min="8965" max="8965" width="18.88671875" style="54" customWidth="1"/>
    <col min="8966" max="8966" width="14.6640625" style="54" customWidth="1"/>
    <col min="8967" max="8967" width="17.5546875" style="54" customWidth="1"/>
    <col min="8968" max="8968" width="14.6640625" style="54" customWidth="1"/>
    <col min="8969" max="8969" width="11" style="54" customWidth="1"/>
    <col min="8970" max="8970" width="11.109375" style="54" customWidth="1"/>
    <col min="8971" max="8972" width="13.33203125" style="54" customWidth="1"/>
    <col min="8973" max="8973" width="13.88671875" style="54" customWidth="1"/>
    <col min="8974" max="8977" width="9.109375" style="54" customWidth="1"/>
    <col min="8978" max="9216" width="8.88671875" style="54"/>
    <col min="9217" max="9217" width="46.109375" style="54" customWidth="1"/>
    <col min="9218" max="9218" width="11.6640625" style="54" customWidth="1"/>
    <col min="9219" max="9219" width="15.6640625" style="54" customWidth="1"/>
    <col min="9220" max="9220" width="17.44140625" style="54" customWidth="1"/>
    <col min="9221" max="9221" width="18.88671875" style="54" customWidth="1"/>
    <col min="9222" max="9222" width="14.6640625" style="54" customWidth="1"/>
    <col min="9223" max="9223" width="17.5546875" style="54" customWidth="1"/>
    <col min="9224" max="9224" width="14.6640625" style="54" customWidth="1"/>
    <col min="9225" max="9225" width="11" style="54" customWidth="1"/>
    <col min="9226" max="9226" width="11.109375" style="54" customWidth="1"/>
    <col min="9227" max="9228" width="13.33203125" style="54" customWidth="1"/>
    <col min="9229" max="9229" width="13.88671875" style="54" customWidth="1"/>
    <col min="9230" max="9233" width="9.109375" style="54" customWidth="1"/>
    <col min="9234" max="9472" width="8.88671875" style="54"/>
    <col min="9473" max="9473" width="46.109375" style="54" customWidth="1"/>
    <col min="9474" max="9474" width="11.6640625" style="54" customWidth="1"/>
    <col min="9475" max="9475" width="15.6640625" style="54" customWidth="1"/>
    <col min="9476" max="9476" width="17.44140625" style="54" customWidth="1"/>
    <col min="9477" max="9477" width="18.88671875" style="54" customWidth="1"/>
    <col min="9478" max="9478" width="14.6640625" style="54" customWidth="1"/>
    <col min="9479" max="9479" width="17.5546875" style="54" customWidth="1"/>
    <col min="9480" max="9480" width="14.6640625" style="54" customWidth="1"/>
    <col min="9481" max="9481" width="11" style="54" customWidth="1"/>
    <col min="9482" max="9482" width="11.109375" style="54" customWidth="1"/>
    <col min="9483" max="9484" width="13.33203125" style="54" customWidth="1"/>
    <col min="9485" max="9485" width="13.88671875" style="54" customWidth="1"/>
    <col min="9486" max="9489" width="9.109375" style="54" customWidth="1"/>
    <col min="9490" max="9728" width="8.88671875" style="54"/>
    <col min="9729" max="9729" width="46.109375" style="54" customWidth="1"/>
    <col min="9730" max="9730" width="11.6640625" style="54" customWidth="1"/>
    <col min="9731" max="9731" width="15.6640625" style="54" customWidth="1"/>
    <col min="9732" max="9732" width="17.44140625" style="54" customWidth="1"/>
    <col min="9733" max="9733" width="18.88671875" style="54" customWidth="1"/>
    <col min="9734" max="9734" width="14.6640625" style="54" customWidth="1"/>
    <col min="9735" max="9735" width="17.5546875" style="54" customWidth="1"/>
    <col min="9736" max="9736" width="14.6640625" style="54" customWidth="1"/>
    <col min="9737" max="9737" width="11" style="54" customWidth="1"/>
    <col min="9738" max="9738" width="11.109375" style="54" customWidth="1"/>
    <col min="9739" max="9740" width="13.33203125" style="54" customWidth="1"/>
    <col min="9741" max="9741" width="13.88671875" style="54" customWidth="1"/>
    <col min="9742" max="9745" width="9.109375" style="54" customWidth="1"/>
    <col min="9746" max="9984" width="8.88671875" style="54"/>
    <col min="9985" max="9985" width="46.109375" style="54" customWidth="1"/>
    <col min="9986" max="9986" width="11.6640625" style="54" customWidth="1"/>
    <col min="9987" max="9987" width="15.6640625" style="54" customWidth="1"/>
    <col min="9988" max="9988" width="17.44140625" style="54" customWidth="1"/>
    <col min="9989" max="9989" width="18.88671875" style="54" customWidth="1"/>
    <col min="9990" max="9990" width="14.6640625" style="54" customWidth="1"/>
    <col min="9991" max="9991" width="17.5546875" style="54" customWidth="1"/>
    <col min="9992" max="9992" width="14.6640625" style="54" customWidth="1"/>
    <col min="9993" max="9993" width="11" style="54" customWidth="1"/>
    <col min="9994" max="9994" width="11.109375" style="54" customWidth="1"/>
    <col min="9995" max="9996" width="13.33203125" style="54" customWidth="1"/>
    <col min="9997" max="9997" width="13.88671875" style="54" customWidth="1"/>
    <col min="9998" max="10001" width="9.109375" style="54" customWidth="1"/>
    <col min="10002" max="10240" width="8.88671875" style="54"/>
    <col min="10241" max="10241" width="46.109375" style="54" customWidth="1"/>
    <col min="10242" max="10242" width="11.6640625" style="54" customWidth="1"/>
    <col min="10243" max="10243" width="15.6640625" style="54" customWidth="1"/>
    <col min="10244" max="10244" width="17.44140625" style="54" customWidth="1"/>
    <col min="10245" max="10245" width="18.88671875" style="54" customWidth="1"/>
    <col min="10246" max="10246" width="14.6640625" style="54" customWidth="1"/>
    <col min="10247" max="10247" width="17.5546875" style="54" customWidth="1"/>
    <col min="10248" max="10248" width="14.6640625" style="54" customWidth="1"/>
    <col min="10249" max="10249" width="11" style="54" customWidth="1"/>
    <col min="10250" max="10250" width="11.109375" style="54" customWidth="1"/>
    <col min="10251" max="10252" width="13.33203125" style="54" customWidth="1"/>
    <col min="10253" max="10253" width="13.88671875" style="54" customWidth="1"/>
    <col min="10254" max="10257" width="9.109375" style="54" customWidth="1"/>
    <col min="10258" max="10496" width="8.88671875" style="54"/>
    <col min="10497" max="10497" width="46.109375" style="54" customWidth="1"/>
    <col min="10498" max="10498" width="11.6640625" style="54" customWidth="1"/>
    <col min="10499" max="10499" width="15.6640625" style="54" customWidth="1"/>
    <col min="10500" max="10500" width="17.44140625" style="54" customWidth="1"/>
    <col min="10501" max="10501" width="18.88671875" style="54" customWidth="1"/>
    <col min="10502" max="10502" width="14.6640625" style="54" customWidth="1"/>
    <col min="10503" max="10503" width="17.5546875" style="54" customWidth="1"/>
    <col min="10504" max="10504" width="14.6640625" style="54" customWidth="1"/>
    <col min="10505" max="10505" width="11" style="54" customWidth="1"/>
    <col min="10506" max="10506" width="11.109375" style="54" customWidth="1"/>
    <col min="10507" max="10508" width="13.33203125" style="54" customWidth="1"/>
    <col min="10509" max="10509" width="13.88671875" style="54" customWidth="1"/>
    <col min="10510" max="10513" width="9.109375" style="54" customWidth="1"/>
    <col min="10514" max="10752" width="8.88671875" style="54"/>
    <col min="10753" max="10753" width="46.109375" style="54" customWidth="1"/>
    <col min="10754" max="10754" width="11.6640625" style="54" customWidth="1"/>
    <col min="10755" max="10755" width="15.6640625" style="54" customWidth="1"/>
    <col min="10756" max="10756" width="17.44140625" style="54" customWidth="1"/>
    <col min="10757" max="10757" width="18.88671875" style="54" customWidth="1"/>
    <col min="10758" max="10758" width="14.6640625" style="54" customWidth="1"/>
    <col min="10759" max="10759" width="17.5546875" style="54" customWidth="1"/>
    <col min="10760" max="10760" width="14.6640625" style="54" customWidth="1"/>
    <col min="10761" max="10761" width="11" style="54" customWidth="1"/>
    <col min="10762" max="10762" width="11.109375" style="54" customWidth="1"/>
    <col min="10763" max="10764" width="13.33203125" style="54" customWidth="1"/>
    <col min="10765" max="10765" width="13.88671875" style="54" customWidth="1"/>
    <col min="10766" max="10769" width="9.109375" style="54" customWidth="1"/>
    <col min="10770" max="11008" width="8.88671875" style="54"/>
    <col min="11009" max="11009" width="46.109375" style="54" customWidth="1"/>
    <col min="11010" max="11010" width="11.6640625" style="54" customWidth="1"/>
    <col min="11011" max="11011" width="15.6640625" style="54" customWidth="1"/>
    <col min="11012" max="11012" width="17.44140625" style="54" customWidth="1"/>
    <col min="11013" max="11013" width="18.88671875" style="54" customWidth="1"/>
    <col min="11014" max="11014" width="14.6640625" style="54" customWidth="1"/>
    <col min="11015" max="11015" width="17.5546875" style="54" customWidth="1"/>
    <col min="11016" max="11016" width="14.6640625" style="54" customWidth="1"/>
    <col min="11017" max="11017" width="11" style="54" customWidth="1"/>
    <col min="11018" max="11018" width="11.109375" style="54" customWidth="1"/>
    <col min="11019" max="11020" width="13.33203125" style="54" customWidth="1"/>
    <col min="11021" max="11021" width="13.88671875" style="54" customWidth="1"/>
    <col min="11022" max="11025" width="9.109375" style="54" customWidth="1"/>
    <col min="11026" max="11264" width="8.88671875" style="54"/>
    <col min="11265" max="11265" width="46.109375" style="54" customWidth="1"/>
    <col min="11266" max="11266" width="11.6640625" style="54" customWidth="1"/>
    <col min="11267" max="11267" width="15.6640625" style="54" customWidth="1"/>
    <col min="11268" max="11268" width="17.44140625" style="54" customWidth="1"/>
    <col min="11269" max="11269" width="18.88671875" style="54" customWidth="1"/>
    <col min="11270" max="11270" width="14.6640625" style="54" customWidth="1"/>
    <col min="11271" max="11271" width="17.5546875" style="54" customWidth="1"/>
    <col min="11272" max="11272" width="14.6640625" style="54" customWidth="1"/>
    <col min="11273" max="11273" width="11" style="54" customWidth="1"/>
    <col min="11274" max="11274" width="11.109375" style="54" customWidth="1"/>
    <col min="11275" max="11276" width="13.33203125" style="54" customWidth="1"/>
    <col min="11277" max="11277" width="13.88671875" style="54" customWidth="1"/>
    <col min="11278" max="11281" width="9.109375" style="54" customWidth="1"/>
    <col min="11282" max="11520" width="8.88671875" style="54"/>
    <col min="11521" max="11521" width="46.109375" style="54" customWidth="1"/>
    <col min="11522" max="11522" width="11.6640625" style="54" customWidth="1"/>
    <col min="11523" max="11523" width="15.6640625" style="54" customWidth="1"/>
    <col min="11524" max="11524" width="17.44140625" style="54" customWidth="1"/>
    <col min="11525" max="11525" width="18.88671875" style="54" customWidth="1"/>
    <col min="11526" max="11526" width="14.6640625" style="54" customWidth="1"/>
    <col min="11527" max="11527" width="17.5546875" style="54" customWidth="1"/>
    <col min="11528" max="11528" width="14.6640625" style="54" customWidth="1"/>
    <col min="11529" max="11529" width="11" style="54" customWidth="1"/>
    <col min="11530" max="11530" width="11.109375" style="54" customWidth="1"/>
    <col min="11531" max="11532" width="13.33203125" style="54" customWidth="1"/>
    <col min="11533" max="11533" width="13.88671875" style="54" customWidth="1"/>
    <col min="11534" max="11537" width="9.109375" style="54" customWidth="1"/>
    <col min="11538" max="11776" width="8.88671875" style="54"/>
    <col min="11777" max="11777" width="46.109375" style="54" customWidth="1"/>
    <col min="11778" max="11778" width="11.6640625" style="54" customWidth="1"/>
    <col min="11779" max="11779" width="15.6640625" style="54" customWidth="1"/>
    <col min="11780" max="11780" width="17.44140625" style="54" customWidth="1"/>
    <col min="11781" max="11781" width="18.88671875" style="54" customWidth="1"/>
    <col min="11782" max="11782" width="14.6640625" style="54" customWidth="1"/>
    <col min="11783" max="11783" width="17.5546875" style="54" customWidth="1"/>
    <col min="11784" max="11784" width="14.6640625" style="54" customWidth="1"/>
    <col min="11785" max="11785" width="11" style="54" customWidth="1"/>
    <col min="11786" max="11786" width="11.109375" style="54" customWidth="1"/>
    <col min="11787" max="11788" width="13.33203125" style="54" customWidth="1"/>
    <col min="11789" max="11789" width="13.88671875" style="54" customWidth="1"/>
    <col min="11790" max="11793" width="9.109375" style="54" customWidth="1"/>
    <col min="11794" max="12032" width="8.88671875" style="54"/>
    <col min="12033" max="12033" width="46.109375" style="54" customWidth="1"/>
    <col min="12034" max="12034" width="11.6640625" style="54" customWidth="1"/>
    <col min="12035" max="12035" width="15.6640625" style="54" customWidth="1"/>
    <col min="12036" max="12036" width="17.44140625" style="54" customWidth="1"/>
    <col min="12037" max="12037" width="18.88671875" style="54" customWidth="1"/>
    <col min="12038" max="12038" width="14.6640625" style="54" customWidth="1"/>
    <col min="12039" max="12039" width="17.5546875" style="54" customWidth="1"/>
    <col min="12040" max="12040" width="14.6640625" style="54" customWidth="1"/>
    <col min="12041" max="12041" width="11" style="54" customWidth="1"/>
    <col min="12042" max="12042" width="11.109375" style="54" customWidth="1"/>
    <col min="12043" max="12044" width="13.33203125" style="54" customWidth="1"/>
    <col min="12045" max="12045" width="13.88671875" style="54" customWidth="1"/>
    <col min="12046" max="12049" width="9.109375" style="54" customWidth="1"/>
    <col min="12050" max="12288" width="8.88671875" style="54"/>
    <col min="12289" max="12289" width="46.109375" style="54" customWidth="1"/>
    <col min="12290" max="12290" width="11.6640625" style="54" customWidth="1"/>
    <col min="12291" max="12291" width="15.6640625" style="54" customWidth="1"/>
    <col min="12292" max="12292" width="17.44140625" style="54" customWidth="1"/>
    <col min="12293" max="12293" width="18.88671875" style="54" customWidth="1"/>
    <col min="12294" max="12294" width="14.6640625" style="54" customWidth="1"/>
    <col min="12295" max="12295" width="17.5546875" style="54" customWidth="1"/>
    <col min="12296" max="12296" width="14.6640625" style="54" customWidth="1"/>
    <col min="12297" max="12297" width="11" style="54" customWidth="1"/>
    <col min="12298" max="12298" width="11.109375" style="54" customWidth="1"/>
    <col min="12299" max="12300" width="13.33203125" style="54" customWidth="1"/>
    <col min="12301" max="12301" width="13.88671875" style="54" customWidth="1"/>
    <col min="12302" max="12305" width="9.109375" style="54" customWidth="1"/>
    <col min="12306" max="12544" width="8.88671875" style="54"/>
    <col min="12545" max="12545" width="46.109375" style="54" customWidth="1"/>
    <col min="12546" max="12546" width="11.6640625" style="54" customWidth="1"/>
    <col min="12547" max="12547" width="15.6640625" style="54" customWidth="1"/>
    <col min="12548" max="12548" width="17.44140625" style="54" customWidth="1"/>
    <col min="12549" max="12549" width="18.88671875" style="54" customWidth="1"/>
    <col min="12550" max="12550" width="14.6640625" style="54" customWidth="1"/>
    <col min="12551" max="12551" width="17.5546875" style="54" customWidth="1"/>
    <col min="12552" max="12552" width="14.6640625" style="54" customWidth="1"/>
    <col min="12553" max="12553" width="11" style="54" customWidth="1"/>
    <col min="12554" max="12554" width="11.109375" style="54" customWidth="1"/>
    <col min="12555" max="12556" width="13.33203125" style="54" customWidth="1"/>
    <col min="12557" max="12557" width="13.88671875" style="54" customWidth="1"/>
    <col min="12558" max="12561" width="9.109375" style="54" customWidth="1"/>
    <col min="12562" max="12800" width="8.88671875" style="54"/>
    <col min="12801" max="12801" width="46.109375" style="54" customWidth="1"/>
    <col min="12802" max="12802" width="11.6640625" style="54" customWidth="1"/>
    <col min="12803" max="12803" width="15.6640625" style="54" customWidth="1"/>
    <col min="12804" max="12804" width="17.44140625" style="54" customWidth="1"/>
    <col min="12805" max="12805" width="18.88671875" style="54" customWidth="1"/>
    <col min="12806" max="12806" width="14.6640625" style="54" customWidth="1"/>
    <col min="12807" max="12807" width="17.5546875" style="54" customWidth="1"/>
    <col min="12808" max="12808" width="14.6640625" style="54" customWidth="1"/>
    <col min="12809" max="12809" width="11" style="54" customWidth="1"/>
    <col min="12810" max="12810" width="11.109375" style="54" customWidth="1"/>
    <col min="12811" max="12812" width="13.33203125" style="54" customWidth="1"/>
    <col min="12813" max="12813" width="13.88671875" style="54" customWidth="1"/>
    <col min="12814" max="12817" width="9.109375" style="54" customWidth="1"/>
    <col min="12818" max="13056" width="8.88671875" style="54"/>
    <col min="13057" max="13057" width="46.109375" style="54" customWidth="1"/>
    <col min="13058" max="13058" width="11.6640625" style="54" customWidth="1"/>
    <col min="13059" max="13059" width="15.6640625" style="54" customWidth="1"/>
    <col min="13060" max="13060" width="17.44140625" style="54" customWidth="1"/>
    <col min="13061" max="13061" width="18.88671875" style="54" customWidth="1"/>
    <col min="13062" max="13062" width="14.6640625" style="54" customWidth="1"/>
    <col min="13063" max="13063" width="17.5546875" style="54" customWidth="1"/>
    <col min="13064" max="13064" width="14.6640625" style="54" customWidth="1"/>
    <col min="13065" max="13065" width="11" style="54" customWidth="1"/>
    <col min="13066" max="13066" width="11.109375" style="54" customWidth="1"/>
    <col min="13067" max="13068" width="13.33203125" style="54" customWidth="1"/>
    <col min="13069" max="13069" width="13.88671875" style="54" customWidth="1"/>
    <col min="13070" max="13073" width="9.109375" style="54" customWidth="1"/>
    <col min="13074" max="13312" width="8.88671875" style="54"/>
    <col min="13313" max="13313" width="46.109375" style="54" customWidth="1"/>
    <col min="13314" max="13314" width="11.6640625" style="54" customWidth="1"/>
    <col min="13315" max="13315" width="15.6640625" style="54" customWidth="1"/>
    <col min="13316" max="13316" width="17.44140625" style="54" customWidth="1"/>
    <col min="13317" max="13317" width="18.88671875" style="54" customWidth="1"/>
    <col min="13318" max="13318" width="14.6640625" style="54" customWidth="1"/>
    <col min="13319" max="13319" width="17.5546875" style="54" customWidth="1"/>
    <col min="13320" max="13320" width="14.6640625" style="54" customWidth="1"/>
    <col min="13321" max="13321" width="11" style="54" customWidth="1"/>
    <col min="13322" max="13322" width="11.109375" style="54" customWidth="1"/>
    <col min="13323" max="13324" width="13.33203125" style="54" customWidth="1"/>
    <col min="13325" max="13325" width="13.88671875" style="54" customWidth="1"/>
    <col min="13326" max="13329" width="9.109375" style="54" customWidth="1"/>
    <col min="13330" max="13568" width="8.88671875" style="54"/>
    <col min="13569" max="13569" width="46.109375" style="54" customWidth="1"/>
    <col min="13570" max="13570" width="11.6640625" style="54" customWidth="1"/>
    <col min="13571" max="13571" width="15.6640625" style="54" customWidth="1"/>
    <col min="13572" max="13572" width="17.44140625" style="54" customWidth="1"/>
    <col min="13573" max="13573" width="18.88671875" style="54" customWidth="1"/>
    <col min="13574" max="13574" width="14.6640625" style="54" customWidth="1"/>
    <col min="13575" max="13575" width="17.5546875" style="54" customWidth="1"/>
    <col min="13576" max="13576" width="14.6640625" style="54" customWidth="1"/>
    <col min="13577" max="13577" width="11" style="54" customWidth="1"/>
    <col min="13578" max="13578" width="11.109375" style="54" customWidth="1"/>
    <col min="13579" max="13580" width="13.33203125" style="54" customWidth="1"/>
    <col min="13581" max="13581" width="13.88671875" style="54" customWidth="1"/>
    <col min="13582" max="13585" width="9.109375" style="54" customWidth="1"/>
    <col min="13586" max="13824" width="8.88671875" style="54"/>
    <col min="13825" max="13825" width="46.109375" style="54" customWidth="1"/>
    <col min="13826" max="13826" width="11.6640625" style="54" customWidth="1"/>
    <col min="13827" max="13827" width="15.6640625" style="54" customWidth="1"/>
    <col min="13828" max="13828" width="17.44140625" style="54" customWidth="1"/>
    <col min="13829" max="13829" width="18.88671875" style="54" customWidth="1"/>
    <col min="13830" max="13830" width="14.6640625" style="54" customWidth="1"/>
    <col min="13831" max="13831" width="17.5546875" style="54" customWidth="1"/>
    <col min="13832" max="13832" width="14.6640625" style="54" customWidth="1"/>
    <col min="13833" max="13833" width="11" style="54" customWidth="1"/>
    <col min="13834" max="13834" width="11.109375" style="54" customWidth="1"/>
    <col min="13835" max="13836" width="13.33203125" style="54" customWidth="1"/>
    <col min="13837" max="13837" width="13.88671875" style="54" customWidth="1"/>
    <col min="13838" max="13841" width="9.109375" style="54" customWidth="1"/>
    <col min="13842" max="14080" width="8.88671875" style="54"/>
    <col min="14081" max="14081" width="46.109375" style="54" customWidth="1"/>
    <col min="14082" max="14082" width="11.6640625" style="54" customWidth="1"/>
    <col min="14083" max="14083" width="15.6640625" style="54" customWidth="1"/>
    <col min="14084" max="14084" width="17.44140625" style="54" customWidth="1"/>
    <col min="14085" max="14085" width="18.88671875" style="54" customWidth="1"/>
    <col min="14086" max="14086" width="14.6640625" style="54" customWidth="1"/>
    <col min="14087" max="14087" width="17.5546875" style="54" customWidth="1"/>
    <col min="14088" max="14088" width="14.6640625" style="54" customWidth="1"/>
    <col min="14089" max="14089" width="11" style="54" customWidth="1"/>
    <col min="14090" max="14090" width="11.109375" style="54" customWidth="1"/>
    <col min="14091" max="14092" width="13.33203125" style="54" customWidth="1"/>
    <col min="14093" max="14093" width="13.88671875" style="54" customWidth="1"/>
    <col min="14094" max="14097" width="9.109375" style="54" customWidth="1"/>
    <col min="14098" max="14336" width="8.88671875" style="54"/>
    <col min="14337" max="14337" width="46.109375" style="54" customWidth="1"/>
    <col min="14338" max="14338" width="11.6640625" style="54" customWidth="1"/>
    <col min="14339" max="14339" width="15.6640625" style="54" customWidth="1"/>
    <col min="14340" max="14340" width="17.44140625" style="54" customWidth="1"/>
    <col min="14341" max="14341" width="18.88671875" style="54" customWidth="1"/>
    <col min="14342" max="14342" width="14.6640625" style="54" customWidth="1"/>
    <col min="14343" max="14343" width="17.5546875" style="54" customWidth="1"/>
    <col min="14344" max="14344" width="14.6640625" style="54" customWidth="1"/>
    <col min="14345" max="14345" width="11" style="54" customWidth="1"/>
    <col min="14346" max="14346" width="11.109375" style="54" customWidth="1"/>
    <col min="14347" max="14348" width="13.33203125" style="54" customWidth="1"/>
    <col min="14349" max="14349" width="13.88671875" style="54" customWidth="1"/>
    <col min="14350" max="14353" width="9.109375" style="54" customWidth="1"/>
    <col min="14354" max="14592" width="8.88671875" style="54"/>
    <col min="14593" max="14593" width="46.109375" style="54" customWidth="1"/>
    <col min="14594" max="14594" width="11.6640625" style="54" customWidth="1"/>
    <col min="14595" max="14595" width="15.6640625" style="54" customWidth="1"/>
    <col min="14596" max="14596" width="17.44140625" style="54" customWidth="1"/>
    <col min="14597" max="14597" width="18.88671875" style="54" customWidth="1"/>
    <col min="14598" max="14598" width="14.6640625" style="54" customWidth="1"/>
    <col min="14599" max="14599" width="17.5546875" style="54" customWidth="1"/>
    <col min="14600" max="14600" width="14.6640625" style="54" customWidth="1"/>
    <col min="14601" max="14601" width="11" style="54" customWidth="1"/>
    <col min="14602" max="14602" width="11.109375" style="54" customWidth="1"/>
    <col min="14603" max="14604" width="13.33203125" style="54" customWidth="1"/>
    <col min="14605" max="14605" width="13.88671875" style="54" customWidth="1"/>
    <col min="14606" max="14609" width="9.109375" style="54" customWidth="1"/>
    <col min="14610" max="14848" width="8.88671875" style="54"/>
    <col min="14849" max="14849" width="46.109375" style="54" customWidth="1"/>
    <col min="14850" max="14850" width="11.6640625" style="54" customWidth="1"/>
    <col min="14851" max="14851" width="15.6640625" style="54" customWidth="1"/>
    <col min="14852" max="14852" width="17.44140625" style="54" customWidth="1"/>
    <col min="14853" max="14853" width="18.88671875" style="54" customWidth="1"/>
    <col min="14854" max="14854" width="14.6640625" style="54" customWidth="1"/>
    <col min="14855" max="14855" width="17.5546875" style="54" customWidth="1"/>
    <col min="14856" max="14856" width="14.6640625" style="54" customWidth="1"/>
    <col min="14857" max="14857" width="11" style="54" customWidth="1"/>
    <col min="14858" max="14858" width="11.109375" style="54" customWidth="1"/>
    <col min="14859" max="14860" width="13.33203125" style="54" customWidth="1"/>
    <col min="14861" max="14861" width="13.88671875" style="54" customWidth="1"/>
    <col min="14862" max="14865" width="9.109375" style="54" customWidth="1"/>
    <col min="14866" max="15104" width="8.88671875" style="54"/>
    <col min="15105" max="15105" width="46.109375" style="54" customWidth="1"/>
    <col min="15106" max="15106" width="11.6640625" style="54" customWidth="1"/>
    <col min="15107" max="15107" width="15.6640625" style="54" customWidth="1"/>
    <col min="15108" max="15108" width="17.44140625" style="54" customWidth="1"/>
    <col min="15109" max="15109" width="18.88671875" style="54" customWidth="1"/>
    <col min="15110" max="15110" width="14.6640625" style="54" customWidth="1"/>
    <col min="15111" max="15111" width="17.5546875" style="54" customWidth="1"/>
    <col min="15112" max="15112" width="14.6640625" style="54" customWidth="1"/>
    <col min="15113" max="15113" width="11" style="54" customWidth="1"/>
    <col min="15114" max="15114" width="11.109375" style="54" customWidth="1"/>
    <col min="15115" max="15116" width="13.33203125" style="54" customWidth="1"/>
    <col min="15117" max="15117" width="13.88671875" style="54" customWidth="1"/>
    <col min="15118" max="15121" width="9.109375" style="54" customWidth="1"/>
    <col min="15122" max="15360" width="8.88671875" style="54"/>
    <col min="15361" max="15361" width="46.109375" style="54" customWidth="1"/>
    <col min="15362" max="15362" width="11.6640625" style="54" customWidth="1"/>
    <col min="15363" max="15363" width="15.6640625" style="54" customWidth="1"/>
    <col min="15364" max="15364" width="17.44140625" style="54" customWidth="1"/>
    <col min="15365" max="15365" width="18.88671875" style="54" customWidth="1"/>
    <col min="15366" max="15366" width="14.6640625" style="54" customWidth="1"/>
    <col min="15367" max="15367" width="17.5546875" style="54" customWidth="1"/>
    <col min="15368" max="15368" width="14.6640625" style="54" customWidth="1"/>
    <col min="15369" max="15369" width="11" style="54" customWidth="1"/>
    <col min="15370" max="15370" width="11.109375" style="54" customWidth="1"/>
    <col min="15371" max="15372" width="13.33203125" style="54" customWidth="1"/>
    <col min="15373" max="15373" width="13.88671875" style="54" customWidth="1"/>
    <col min="15374" max="15377" width="9.109375" style="54" customWidth="1"/>
    <col min="15378" max="15616" width="8.88671875" style="54"/>
    <col min="15617" max="15617" width="46.109375" style="54" customWidth="1"/>
    <col min="15618" max="15618" width="11.6640625" style="54" customWidth="1"/>
    <col min="15619" max="15619" width="15.6640625" style="54" customWidth="1"/>
    <col min="15620" max="15620" width="17.44140625" style="54" customWidth="1"/>
    <col min="15621" max="15621" width="18.88671875" style="54" customWidth="1"/>
    <col min="15622" max="15622" width="14.6640625" style="54" customWidth="1"/>
    <col min="15623" max="15623" width="17.5546875" style="54" customWidth="1"/>
    <col min="15624" max="15624" width="14.6640625" style="54" customWidth="1"/>
    <col min="15625" max="15625" width="11" style="54" customWidth="1"/>
    <col min="15626" max="15626" width="11.109375" style="54" customWidth="1"/>
    <col min="15627" max="15628" width="13.33203125" style="54" customWidth="1"/>
    <col min="15629" max="15629" width="13.88671875" style="54" customWidth="1"/>
    <col min="15630" max="15633" width="9.109375" style="54" customWidth="1"/>
    <col min="15634" max="15872" width="8.88671875" style="54"/>
    <col min="15873" max="15873" width="46.109375" style="54" customWidth="1"/>
    <col min="15874" max="15874" width="11.6640625" style="54" customWidth="1"/>
    <col min="15875" max="15875" width="15.6640625" style="54" customWidth="1"/>
    <col min="15876" max="15876" width="17.44140625" style="54" customWidth="1"/>
    <col min="15877" max="15877" width="18.88671875" style="54" customWidth="1"/>
    <col min="15878" max="15878" width="14.6640625" style="54" customWidth="1"/>
    <col min="15879" max="15879" width="17.5546875" style="54" customWidth="1"/>
    <col min="15880" max="15880" width="14.6640625" style="54" customWidth="1"/>
    <col min="15881" max="15881" width="11" style="54" customWidth="1"/>
    <col min="15882" max="15882" width="11.109375" style="54" customWidth="1"/>
    <col min="15883" max="15884" width="13.33203125" style="54" customWidth="1"/>
    <col min="15885" max="15885" width="13.88671875" style="54" customWidth="1"/>
    <col min="15886" max="15889" width="9.109375" style="54" customWidth="1"/>
    <col min="15890" max="16128" width="8.88671875" style="54"/>
    <col min="16129" max="16129" width="46.109375" style="54" customWidth="1"/>
    <col min="16130" max="16130" width="11.6640625" style="54" customWidth="1"/>
    <col min="16131" max="16131" width="15.6640625" style="54" customWidth="1"/>
    <col min="16132" max="16132" width="17.44140625" style="54" customWidth="1"/>
    <col min="16133" max="16133" width="18.88671875" style="54" customWidth="1"/>
    <col min="16134" max="16134" width="14.6640625" style="54" customWidth="1"/>
    <col min="16135" max="16135" width="17.5546875" style="54" customWidth="1"/>
    <col min="16136" max="16136" width="14.6640625" style="54" customWidth="1"/>
    <col min="16137" max="16137" width="11" style="54" customWidth="1"/>
    <col min="16138" max="16138" width="11.109375" style="54" customWidth="1"/>
    <col min="16139" max="16140" width="13.33203125" style="54" customWidth="1"/>
    <col min="16141" max="16141" width="13.88671875" style="54" customWidth="1"/>
    <col min="16142" max="16145" width="9.109375" style="54" customWidth="1"/>
    <col min="16146" max="16384" width="8.88671875" style="54"/>
  </cols>
  <sheetData>
    <row r="1" spans="1:256" ht="18" hidden="1" customHeight="1" x14ac:dyDescent="0.3">
      <c r="F1" s="143"/>
      <c r="G1" s="143"/>
      <c r="H1" s="143"/>
    </row>
    <row r="2" spans="1:256" ht="18" hidden="1" customHeight="1" x14ac:dyDescent="0.3">
      <c r="F2" s="143"/>
      <c r="G2" s="143"/>
      <c r="H2" s="143"/>
    </row>
    <row r="3" spans="1:256" ht="18" hidden="1" customHeight="1" x14ac:dyDescent="0.3">
      <c r="F3" s="143"/>
      <c r="G3" s="143"/>
      <c r="H3" s="143"/>
    </row>
    <row r="4" spans="1:256" s="145" customFormat="1" ht="14.4" customHeight="1" x14ac:dyDescent="0.3">
      <c r="A4" s="144"/>
      <c r="B4" s="144"/>
      <c r="F4" s="643" t="s">
        <v>49</v>
      </c>
      <c r="G4" s="644"/>
      <c r="H4" s="644"/>
      <c r="I4" s="146"/>
    </row>
    <row r="5" spans="1:256" s="145" customFormat="1" ht="28.95" customHeight="1" x14ac:dyDescent="0.3">
      <c r="A5" s="164"/>
      <c r="B5" s="144"/>
      <c r="F5" s="644"/>
      <c r="G5" s="644"/>
      <c r="H5" s="644"/>
      <c r="I5" s="146"/>
    </row>
    <row r="6" spans="1:256" s="145" customFormat="1" ht="13.95" customHeight="1" x14ac:dyDescent="0.3">
      <c r="A6" s="144"/>
      <c r="B6" s="144"/>
      <c r="F6" s="644"/>
      <c r="G6" s="644"/>
      <c r="H6" s="644"/>
      <c r="I6" s="146"/>
    </row>
    <row r="7" spans="1:256" s="145" customFormat="1" ht="22.2" customHeight="1" x14ac:dyDescent="0.3">
      <c r="A7" s="144"/>
      <c r="B7" s="144"/>
      <c r="F7" s="644"/>
      <c r="G7" s="644"/>
      <c r="H7" s="644"/>
      <c r="I7" s="146"/>
    </row>
    <row r="8" spans="1:256" s="145" customFormat="1" ht="13.95" customHeight="1" x14ac:dyDescent="0.3">
      <c r="A8" s="144"/>
      <c r="B8" s="144"/>
      <c r="F8" s="644"/>
      <c r="G8" s="644"/>
      <c r="H8" s="644"/>
      <c r="I8" s="146"/>
    </row>
    <row r="9" spans="1:256" s="145" customFormat="1" ht="25.95" customHeight="1" x14ac:dyDescent="0.3">
      <c r="A9" s="406"/>
      <c r="B9" s="144"/>
      <c r="F9" s="644"/>
      <c r="G9" s="644"/>
      <c r="H9" s="644"/>
      <c r="I9" s="146"/>
    </row>
    <row r="10" spans="1:256" s="148" customFormat="1" ht="19.2" customHeight="1" x14ac:dyDescent="0.35">
      <c r="A10" s="147"/>
      <c r="B10" s="147"/>
      <c r="C10" s="147"/>
      <c r="D10" s="163"/>
      <c r="E10" s="650" t="s">
        <v>136</v>
      </c>
      <c r="F10" s="650"/>
      <c r="G10" s="650"/>
      <c r="H10" s="650"/>
      <c r="I10" s="163"/>
      <c r="J10" s="163"/>
      <c r="K10" s="163"/>
      <c r="L10" s="163"/>
    </row>
    <row r="11" spans="1:256" s="148" customFormat="1" ht="24" customHeight="1" x14ac:dyDescent="0.35">
      <c r="A11" s="147"/>
      <c r="B11" s="147"/>
      <c r="C11" s="147"/>
      <c r="D11" s="162"/>
      <c r="E11" s="651" t="s">
        <v>338</v>
      </c>
      <c r="F11" s="651"/>
      <c r="G11" s="651"/>
      <c r="H11" s="651"/>
      <c r="I11" s="162"/>
      <c r="J11" s="162"/>
      <c r="K11" s="162"/>
      <c r="L11" s="162"/>
    </row>
    <row r="12" spans="1:256" s="148" customFormat="1" ht="21.6" customHeight="1" x14ac:dyDescent="0.35">
      <c r="A12" s="147"/>
      <c r="B12" s="147"/>
      <c r="C12" s="147"/>
      <c r="D12" s="163"/>
      <c r="E12" s="651" t="s">
        <v>137</v>
      </c>
      <c r="F12" s="651"/>
      <c r="G12" s="651"/>
      <c r="H12" s="651"/>
      <c r="I12" s="163"/>
      <c r="J12" s="163"/>
      <c r="K12" s="163"/>
      <c r="L12" s="163"/>
    </row>
    <row r="13" spans="1:256" s="148" customFormat="1" ht="24" customHeight="1" x14ac:dyDescent="0.4">
      <c r="A13" s="149"/>
      <c r="B13" s="149"/>
      <c r="C13" s="149"/>
      <c r="D13" s="163"/>
      <c r="E13" s="650" t="s">
        <v>138</v>
      </c>
      <c r="F13" s="650"/>
      <c r="G13" s="650"/>
      <c r="H13" s="650"/>
      <c r="I13" s="163"/>
      <c r="J13" s="163"/>
      <c r="K13" s="163"/>
      <c r="L13" s="163"/>
    </row>
    <row r="14" spans="1:256" s="150" customFormat="1" ht="18" customHeight="1" x14ac:dyDescent="0.4">
      <c r="A14" s="149"/>
      <c r="B14" s="149"/>
      <c r="C14" s="149"/>
      <c r="D14" s="163"/>
      <c r="E14" s="163"/>
      <c r="F14" s="163"/>
      <c r="G14" s="163"/>
      <c r="H14" s="163"/>
      <c r="I14" s="163"/>
      <c r="J14" s="163"/>
      <c r="K14" s="163"/>
      <c r="L14" s="163"/>
    </row>
    <row r="15" spans="1:256" s="148" customFormat="1" ht="19.2" customHeight="1" x14ac:dyDescent="0.4">
      <c r="A15" s="149"/>
      <c r="B15" s="149"/>
      <c r="C15" s="149"/>
      <c r="D15" s="207"/>
      <c r="E15" s="207"/>
      <c r="F15" s="207"/>
      <c r="G15" s="207"/>
      <c r="H15" s="207"/>
      <c r="I15" s="151"/>
      <c r="J15" s="151"/>
      <c r="K15" s="151"/>
      <c r="L15" s="151"/>
    </row>
    <row r="16" spans="1:256" s="66" customFormat="1" ht="26.4" customHeight="1" x14ac:dyDescent="0.4">
      <c r="A16" s="106"/>
      <c r="B16" s="106"/>
      <c r="C16" s="106"/>
      <c r="D16" s="645"/>
      <c r="E16" s="645"/>
      <c r="F16" s="645"/>
      <c r="G16" s="645"/>
      <c r="H16" s="645"/>
      <c r="I16" s="645"/>
      <c r="J16" s="645"/>
      <c r="K16" s="645"/>
      <c r="L16" s="64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c r="IU16" s="65"/>
      <c r="IV16" s="65"/>
    </row>
    <row r="17" spans="1:256" s="66" customFormat="1" ht="22.2" customHeight="1" x14ac:dyDescent="0.4">
      <c r="A17" s="71"/>
      <c r="B17" s="71"/>
      <c r="C17" s="71"/>
      <c r="D17" s="71"/>
      <c r="E17" s="71"/>
      <c r="F17" s="72"/>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c r="IR17" s="71"/>
      <c r="IS17" s="71"/>
      <c r="IT17" s="71"/>
      <c r="IU17" s="71"/>
      <c r="IV17" s="71"/>
    </row>
    <row r="18" spans="1:256" s="66" customFormat="1" ht="21" customHeight="1" x14ac:dyDescent="0.4">
      <c r="A18" s="73"/>
      <c r="B18" s="73"/>
      <c r="C18" s="74" t="s">
        <v>0</v>
      </c>
      <c r="D18" s="74"/>
      <c r="E18" s="74"/>
      <c r="F18" s="74"/>
      <c r="G18" s="74"/>
      <c r="H18" s="74"/>
      <c r="I18" s="75"/>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row>
    <row r="19" spans="1:256" s="66" customFormat="1" ht="22.2" customHeight="1" x14ac:dyDescent="0.4">
      <c r="A19" s="649" t="s">
        <v>46</v>
      </c>
      <c r="B19" s="649"/>
      <c r="C19" s="649"/>
      <c r="D19" s="649"/>
      <c r="E19" s="649"/>
      <c r="F19" s="649"/>
      <c r="G19" s="649"/>
      <c r="H19" s="76"/>
      <c r="I19" s="75"/>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1:256" s="66" customFormat="1" ht="22.95" customHeight="1" x14ac:dyDescent="0.4">
      <c r="A20" s="73"/>
      <c r="B20" s="646" t="s">
        <v>1</v>
      </c>
      <c r="C20" s="646"/>
      <c r="D20" s="646"/>
      <c r="E20" s="646"/>
      <c r="F20" s="77"/>
      <c r="G20" s="77"/>
      <c r="H20" s="77"/>
      <c r="I20" s="75"/>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c r="IM20" s="73"/>
      <c r="IN20" s="73"/>
      <c r="IO20" s="73"/>
      <c r="IP20" s="73"/>
      <c r="IQ20" s="73"/>
      <c r="IR20" s="73"/>
      <c r="IS20" s="73"/>
      <c r="IT20" s="73"/>
      <c r="IU20" s="73"/>
      <c r="IV20" s="73"/>
    </row>
    <row r="21" spans="1:256" s="66" customFormat="1" ht="18.75" customHeight="1" x14ac:dyDescent="0.4">
      <c r="A21" s="73"/>
      <c r="B21" s="74"/>
      <c r="C21" s="74" t="s">
        <v>228</v>
      </c>
      <c r="D21" s="74"/>
      <c r="E21" s="74"/>
      <c r="F21" s="74"/>
      <c r="G21" s="74"/>
      <c r="H21" s="74"/>
      <c r="I21" s="75"/>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73"/>
      <c r="IT21" s="73"/>
      <c r="IU21" s="73"/>
      <c r="IV21" s="73"/>
    </row>
    <row r="22" spans="1:256" s="66" customFormat="1" ht="51.6" customHeight="1" x14ac:dyDescent="0.4">
      <c r="A22" s="636" t="s">
        <v>209</v>
      </c>
      <c r="B22" s="636"/>
      <c r="C22" s="636"/>
      <c r="D22" s="636"/>
      <c r="E22" s="636"/>
      <c r="F22" s="636"/>
      <c r="G22" s="636"/>
      <c r="H22" s="636"/>
      <c r="I22" s="636"/>
      <c r="J22" s="636"/>
      <c r="K22" s="636"/>
      <c r="L22" s="636"/>
      <c r="M22" s="78"/>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c r="IV22" s="73"/>
    </row>
    <row r="23" spans="1:256" s="348" customFormat="1" ht="51.75" customHeight="1" x14ac:dyDescent="0.3">
      <c r="A23" s="348" t="s">
        <v>238</v>
      </c>
      <c r="B23" s="333"/>
      <c r="C23" s="333"/>
      <c r="D23" s="333"/>
      <c r="E23" s="333"/>
      <c r="F23" s="333"/>
      <c r="G23" s="349"/>
      <c r="H23" s="349"/>
      <c r="I23" s="350"/>
      <c r="J23" s="349"/>
      <c r="K23" s="349"/>
      <c r="L23" s="349"/>
      <c r="M23" s="349"/>
    </row>
    <row r="24" spans="1:256" s="386" customFormat="1" ht="136.19999999999999" customHeight="1" x14ac:dyDescent="0.3">
      <c r="A24" s="656" t="s">
        <v>334</v>
      </c>
      <c r="B24" s="656"/>
      <c r="C24" s="656"/>
      <c r="D24" s="656"/>
      <c r="E24" s="656"/>
      <c r="F24" s="656"/>
      <c r="G24" s="656"/>
      <c r="H24" s="656"/>
      <c r="I24" s="656"/>
      <c r="J24" s="656"/>
      <c r="K24" s="656"/>
      <c r="L24" s="656"/>
      <c r="M24" s="385"/>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4"/>
      <c r="AK24" s="384"/>
      <c r="AL24" s="384"/>
      <c r="AM24" s="384"/>
      <c r="AN24" s="384"/>
      <c r="AO24" s="384"/>
      <c r="AP24" s="384"/>
      <c r="AQ24" s="384"/>
      <c r="AR24" s="384"/>
      <c r="AS24" s="384"/>
      <c r="AT24" s="384"/>
      <c r="AU24" s="384"/>
      <c r="AV24" s="384"/>
      <c r="AW24" s="384"/>
      <c r="AX24" s="384"/>
      <c r="AY24" s="384"/>
      <c r="AZ24" s="384"/>
      <c r="BA24" s="384"/>
      <c r="BB24" s="384"/>
      <c r="BC24" s="384"/>
      <c r="BD24" s="384"/>
      <c r="BE24" s="384"/>
      <c r="BF24" s="384"/>
      <c r="BG24" s="384"/>
      <c r="BH24" s="384"/>
      <c r="BI24" s="384"/>
      <c r="BJ24" s="384"/>
      <c r="BK24" s="384"/>
      <c r="BL24" s="384"/>
      <c r="BM24" s="384"/>
      <c r="BN24" s="384"/>
      <c r="BO24" s="384"/>
      <c r="BP24" s="384"/>
      <c r="BQ24" s="384"/>
      <c r="BR24" s="384"/>
      <c r="BS24" s="384"/>
      <c r="BT24" s="384"/>
      <c r="BU24" s="384"/>
      <c r="BV24" s="384"/>
      <c r="BW24" s="384"/>
      <c r="BX24" s="384"/>
      <c r="BY24" s="384"/>
      <c r="BZ24" s="384"/>
      <c r="CA24" s="384"/>
      <c r="CB24" s="384"/>
      <c r="CC24" s="384"/>
      <c r="CD24" s="384"/>
      <c r="CE24" s="384"/>
      <c r="CF24" s="384"/>
      <c r="CG24" s="384"/>
      <c r="CH24" s="384"/>
      <c r="CI24" s="384"/>
      <c r="CJ24" s="384"/>
      <c r="CK24" s="384"/>
      <c r="CL24" s="384"/>
      <c r="CM24" s="384"/>
      <c r="CN24" s="384"/>
      <c r="CO24" s="384"/>
      <c r="CP24" s="384"/>
      <c r="CQ24" s="384"/>
      <c r="CR24" s="384"/>
      <c r="CS24" s="384"/>
      <c r="CT24" s="384"/>
      <c r="CU24" s="384"/>
      <c r="CV24" s="384"/>
      <c r="CW24" s="384"/>
      <c r="CX24" s="384"/>
      <c r="CY24" s="384"/>
      <c r="CZ24" s="384"/>
      <c r="DA24" s="384"/>
      <c r="DB24" s="384"/>
      <c r="DC24" s="384"/>
      <c r="DD24" s="384"/>
      <c r="DE24" s="384"/>
      <c r="DF24" s="384"/>
      <c r="DG24" s="384"/>
      <c r="DH24" s="384"/>
      <c r="DI24" s="384"/>
      <c r="DJ24" s="384"/>
      <c r="DK24" s="384"/>
      <c r="DL24" s="384"/>
      <c r="DM24" s="384"/>
      <c r="DN24" s="384"/>
      <c r="DO24" s="384"/>
      <c r="DP24" s="384"/>
      <c r="DQ24" s="384"/>
      <c r="DR24" s="384"/>
      <c r="DS24" s="384"/>
      <c r="DT24" s="384"/>
      <c r="DU24" s="384"/>
      <c r="DV24" s="384"/>
      <c r="DW24" s="384"/>
      <c r="DX24" s="384"/>
      <c r="DY24" s="384"/>
      <c r="DZ24" s="384"/>
      <c r="EA24" s="384"/>
      <c r="EB24" s="384"/>
      <c r="EC24" s="384"/>
      <c r="ED24" s="384"/>
      <c r="EE24" s="384"/>
      <c r="EF24" s="384"/>
      <c r="EG24" s="384"/>
      <c r="EH24" s="384"/>
      <c r="EI24" s="384"/>
      <c r="EJ24" s="384"/>
      <c r="EK24" s="384"/>
      <c r="EL24" s="384"/>
      <c r="EM24" s="384"/>
      <c r="EN24" s="384"/>
      <c r="EO24" s="384"/>
      <c r="EP24" s="384"/>
      <c r="EQ24" s="384"/>
      <c r="ER24" s="384"/>
      <c r="ES24" s="384"/>
      <c r="ET24" s="384"/>
      <c r="EU24" s="384"/>
      <c r="EV24" s="384"/>
      <c r="EW24" s="384"/>
      <c r="EX24" s="384"/>
      <c r="EY24" s="384"/>
      <c r="EZ24" s="384"/>
      <c r="FA24" s="384"/>
      <c r="FB24" s="384"/>
      <c r="FC24" s="384"/>
      <c r="FD24" s="384"/>
      <c r="FE24" s="384"/>
      <c r="FF24" s="384"/>
      <c r="FG24" s="384"/>
      <c r="FH24" s="384"/>
      <c r="FI24" s="384"/>
      <c r="FJ24" s="384"/>
      <c r="FK24" s="384"/>
      <c r="FL24" s="384"/>
      <c r="FM24" s="384"/>
      <c r="FN24" s="384"/>
      <c r="FO24" s="384"/>
      <c r="FP24" s="384"/>
      <c r="FQ24" s="384"/>
      <c r="FR24" s="384"/>
      <c r="FS24" s="384"/>
      <c r="FT24" s="384"/>
      <c r="FU24" s="384"/>
      <c r="FV24" s="384"/>
      <c r="FW24" s="384"/>
      <c r="FX24" s="384"/>
      <c r="FY24" s="384"/>
      <c r="FZ24" s="384"/>
      <c r="GA24" s="384"/>
      <c r="GB24" s="384"/>
      <c r="GC24" s="384"/>
      <c r="GD24" s="384"/>
      <c r="GE24" s="384"/>
      <c r="GF24" s="384"/>
      <c r="GG24" s="384"/>
      <c r="GH24" s="384"/>
      <c r="GI24" s="384"/>
      <c r="GJ24" s="384"/>
      <c r="GK24" s="384"/>
      <c r="GL24" s="384"/>
      <c r="GM24" s="384"/>
      <c r="GN24" s="384"/>
      <c r="GO24" s="384"/>
      <c r="GP24" s="384"/>
      <c r="GQ24" s="384"/>
      <c r="GR24" s="384"/>
      <c r="GS24" s="384"/>
      <c r="GT24" s="384"/>
      <c r="GU24" s="384"/>
      <c r="GV24" s="384"/>
      <c r="GW24" s="384"/>
      <c r="GX24" s="384"/>
      <c r="GY24" s="384"/>
      <c r="GZ24" s="384"/>
      <c r="HA24" s="384"/>
      <c r="HB24" s="384"/>
      <c r="HC24" s="384"/>
      <c r="HD24" s="384"/>
      <c r="HE24" s="384"/>
      <c r="HF24" s="384"/>
      <c r="HG24" s="384"/>
      <c r="HH24" s="384"/>
      <c r="HI24" s="384"/>
      <c r="HJ24" s="384"/>
      <c r="HK24" s="384"/>
      <c r="HL24" s="384"/>
      <c r="HM24" s="384"/>
      <c r="HN24" s="384"/>
      <c r="HO24" s="384"/>
      <c r="HP24" s="384"/>
      <c r="HQ24" s="384"/>
      <c r="HR24" s="384"/>
      <c r="HS24" s="384"/>
      <c r="HT24" s="384"/>
      <c r="HU24" s="384"/>
      <c r="HV24" s="384"/>
      <c r="HW24" s="384"/>
      <c r="HX24" s="384"/>
      <c r="HY24" s="384"/>
      <c r="HZ24" s="384"/>
      <c r="IA24" s="384"/>
      <c r="IB24" s="384"/>
      <c r="IC24" s="384"/>
      <c r="ID24" s="384"/>
      <c r="IE24" s="384"/>
      <c r="IF24" s="384"/>
      <c r="IG24" s="384"/>
      <c r="IH24" s="384"/>
      <c r="II24" s="384"/>
      <c r="IJ24" s="384"/>
      <c r="IK24" s="384"/>
      <c r="IL24" s="384"/>
      <c r="IM24" s="384"/>
      <c r="IN24" s="384"/>
      <c r="IO24" s="384"/>
      <c r="IP24" s="384"/>
      <c r="IQ24" s="384"/>
      <c r="IR24" s="384"/>
      <c r="IS24" s="384"/>
      <c r="IT24" s="384"/>
      <c r="IU24" s="384"/>
      <c r="IV24" s="384"/>
    </row>
    <row r="25" spans="1:256" s="66" customFormat="1" ht="18.75" customHeight="1" x14ac:dyDescent="0.4">
      <c r="A25" s="71" t="s">
        <v>51</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s="66" customFormat="1" ht="22.95" customHeight="1" x14ac:dyDescent="0.4">
      <c r="A26" s="793" t="s">
        <v>123</v>
      </c>
      <c r="B26" s="793"/>
      <c r="C26" s="793"/>
      <c r="D26" s="793"/>
      <c r="E26" s="793"/>
      <c r="F26" s="793"/>
      <c r="G26" s="793"/>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row>
    <row r="27" spans="1:256" s="66" customFormat="1" ht="25.95" customHeight="1" x14ac:dyDescent="0.4">
      <c r="A27" s="637" t="s">
        <v>53</v>
      </c>
      <c r="B27" s="637"/>
      <c r="C27" s="637"/>
      <c r="D27" s="637"/>
      <c r="E27" s="637"/>
      <c r="F27" s="637"/>
      <c r="G27" s="637"/>
      <c r="H27" s="637"/>
      <c r="I27" s="637"/>
      <c r="J27" s="637"/>
      <c r="K27" s="637"/>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c r="IV27" s="82"/>
    </row>
    <row r="28" spans="1:256" s="66" customFormat="1" ht="21.75" customHeight="1" x14ac:dyDescent="0.4">
      <c r="A28" s="71" t="s">
        <v>54</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c r="IR28" s="82"/>
      <c r="IS28" s="82"/>
      <c r="IT28" s="82"/>
      <c r="IU28" s="82"/>
      <c r="IV28" s="82"/>
    </row>
    <row r="29" spans="1:256" s="66" customFormat="1" ht="29.4" customHeight="1" x14ac:dyDescent="0.4">
      <c r="A29" s="71" t="s">
        <v>55</v>
      </c>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c r="IU29" s="82"/>
      <c r="IV29" s="82"/>
    </row>
    <row r="30" spans="1:256" s="66" customFormat="1" ht="24" customHeight="1" x14ac:dyDescent="0.4">
      <c r="A30" s="642" t="s">
        <v>232</v>
      </c>
      <c r="B30" s="642"/>
      <c r="C30" s="642"/>
      <c r="D30" s="642"/>
      <c r="E30" s="642"/>
      <c r="F30" s="642"/>
      <c r="G30" s="642"/>
      <c r="H30" s="642"/>
      <c r="I30" s="642"/>
      <c r="J30" s="642"/>
      <c r="K30" s="642"/>
      <c r="L30" s="119"/>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row>
    <row r="31" spans="1:256" s="66" customFormat="1" ht="44.4" customHeight="1" x14ac:dyDescent="0.4">
      <c r="A31" s="642" t="s">
        <v>254</v>
      </c>
      <c r="B31" s="642"/>
      <c r="C31" s="642"/>
      <c r="D31" s="642"/>
      <c r="E31" s="642"/>
      <c r="F31" s="642"/>
      <c r="G31" s="642"/>
      <c r="H31" s="642"/>
      <c r="I31" s="642"/>
      <c r="J31" s="642"/>
      <c r="K31" s="642"/>
      <c r="L31" s="642"/>
      <c r="M31" s="84"/>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5"/>
      <c r="EW31" s="85"/>
      <c r="EX31" s="85"/>
      <c r="EY31" s="85"/>
      <c r="EZ31" s="85"/>
      <c r="FA31" s="85"/>
      <c r="FB31" s="85"/>
      <c r="FC31" s="85"/>
      <c r="FD31" s="85"/>
      <c r="FE31" s="85"/>
      <c r="FF31" s="85"/>
      <c r="FG31" s="85"/>
      <c r="FH31" s="85"/>
      <c r="FI31" s="85"/>
      <c r="FJ31" s="85"/>
      <c r="FK31" s="85"/>
      <c r="FL31" s="85"/>
      <c r="FM31" s="85"/>
      <c r="FN31" s="85"/>
      <c r="FO31" s="85"/>
      <c r="FP31" s="85"/>
      <c r="FQ31" s="85"/>
      <c r="FR31" s="85"/>
      <c r="FS31" s="85"/>
      <c r="FT31" s="85"/>
      <c r="FU31" s="85"/>
      <c r="FV31" s="85"/>
      <c r="FW31" s="85"/>
      <c r="FX31" s="85"/>
      <c r="FY31" s="85"/>
      <c r="FZ31" s="85"/>
      <c r="GA31" s="85"/>
      <c r="GB31" s="85"/>
      <c r="GC31" s="85"/>
      <c r="GD31" s="85"/>
      <c r="GE31" s="85"/>
      <c r="GF31" s="85"/>
      <c r="GG31" s="85"/>
      <c r="GH31" s="85"/>
      <c r="GI31" s="85"/>
      <c r="GJ31" s="85"/>
      <c r="GK31" s="85"/>
      <c r="GL31" s="85"/>
      <c r="GM31" s="85"/>
      <c r="GN31" s="85"/>
      <c r="GO31" s="85"/>
      <c r="GP31" s="85"/>
      <c r="GQ31" s="85"/>
      <c r="GR31" s="85"/>
      <c r="GS31" s="85"/>
      <c r="GT31" s="85"/>
      <c r="GU31" s="85"/>
      <c r="GV31" s="85"/>
      <c r="GW31" s="85"/>
      <c r="GX31" s="85"/>
      <c r="GY31" s="85"/>
      <c r="GZ31" s="85"/>
      <c r="HA31" s="85"/>
      <c r="HB31" s="85"/>
      <c r="HC31" s="85"/>
      <c r="HD31" s="85"/>
      <c r="HE31" s="85"/>
      <c r="HF31" s="85"/>
      <c r="HG31" s="85"/>
      <c r="HH31" s="85"/>
      <c r="HI31" s="85"/>
      <c r="HJ31" s="85"/>
      <c r="HK31" s="85"/>
      <c r="HL31" s="85"/>
      <c r="HM31" s="85"/>
      <c r="HN31" s="85"/>
      <c r="HO31" s="85"/>
      <c r="HP31" s="85"/>
      <c r="HQ31" s="85"/>
      <c r="HR31" s="85"/>
      <c r="HS31" s="85"/>
      <c r="HT31" s="85"/>
      <c r="HU31" s="85"/>
      <c r="HV31" s="85"/>
      <c r="HW31" s="85"/>
      <c r="HX31" s="85"/>
      <c r="HY31" s="85"/>
      <c r="HZ31" s="85"/>
      <c r="IA31" s="85"/>
      <c r="IB31" s="85"/>
      <c r="IC31" s="85"/>
      <c r="ID31" s="85"/>
      <c r="IE31" s="85"/>
      <c r="IF31" s="85"/>
      <c r="IG31" s="85"/>
      <c r="IH31" s="85"/>
      <c r="II31" s="85"/>
      <c r="IJ31" s="85"/>
      <c r="IK31" s="85"/>
      <c r="IL31" s="85"/>
      <c r="IM31" s="85"/>
      <c r="IN31" s="85"/>
      <c r="IO31" s="85"/>
      <c r="IP31" s="85"/>
      <c r="IQ31" s="85"/>
      <c r="IR31" s="85"/>
      <c r="IS31" s="85"/>
      <c r="IT31" s="85"/>
      <c r="IU31" s="85"/>
      <c r="IV31" s="85"/>
    </row>
    <row r="32" spans="1:256" s="120" customFormat="1" ht="36.75" customHeight="1" x14ac:dyDescent="0.3">
      <c r="A32" s="642" t="s">
        <v>210</v>
      </c>
      <c r="B32" s="642"/>
      <c r="C32" s="642"/>
      <c r="D32" s="642"/>
      <c r="E32" s="642"/>
      <c r="F32" s="642"/>
      <c r="G32" s="642"/>
      <c r="H32" s="642"/>
      <c r="I32" s="642"/>
      <c r="J32" s="642"/>
      <c r="K32" s="642"/>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c r="IV32" s="53"/>
    </row>
    <row r="33" spans="1:256" s="88" customFormat="1" ht="73.5" customHeight="1" x14ac:dyDescent="0.3">
      <c r="A33" s="618" t="s">
        <v>57</v>
      </c>
      <c r="B33" s="618" t="s">
        <v>5</v>
      </c>
      <c r="C33" s="618" t="s">
        <v>230</v>
      </c>
      <c r="D33" s="618" t="s">
        <v>229</v>
      </c>
      <c r="E33" s="618" t="s">
        <v>37</v>
      </c>
      <c r="F33" s="618"/>
      <c r="G33" s="618"/>
      <c r="H33" s="86"/>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c r="GT33" s="87"/>
      <c r="GU33" s="87"/>
      <c r="GV33" s="87"/>
      <c r="GW33" s="87"/>
      <c r="GX33" s="87"/>
      <c r="GY33" s="87"/>
      <c r="GZ33" s="87"/>
      <c r="HA33" s="87"/>
      <c r="HB33" s="87"/>
      <c r="HC33" s="87"/>
      <c r="HD33" s="87"/>
      <c r="HE33" s="87"/>
      <c r="HF33" s="87"/>
      <c r="HG33" s="87"/>
      <c r="HH33" s="87"/>
      <c r="HI33" s="87"/>
      <c r="HJ33" s="87"/>
      <c r="HK33" s="87"/>
      <c r="HL33" s="87"/>
      <c r="HM33" s="87"/>
      <c r="HN33" s="87"/>
      <c r="HO33" s="87"/>
      <c r="HP33" s="87"/>
      <c r="HQ33" s="87"/>
      <c r="HR33" s="87"/>
      <c r="HS33" s="87"/>
      <c r="HT33" s="87"/>
      <c r="HU33" s="87"/>
      <c r="HV33" s="87"/>
      <c r="HW33" s="87"/>
      <c r="HX33" s="87"/>
      <c r="HY33" s="87"/>
      <c r="HZ33" s="87"/>
      <c r="IA33" s="87"/>
      <c r="IB33" s="87"/>
      <c r="IC33" s="87"/>
      <c r="ID33" s="87"/>
      <c r="IE33" s="87"/>
      <c r="IF33" s="87"/>
      <c r="IG33" s="87"/>
      <c r="IH33" s="87"/>
      <c r="II33" s="87"/>
      <c r="IJ33" s="87"/>
      <c r="IK33" s="87"/>
      <c r="IL33" s="87"/>
      <c r="IM33" s="87"/>
      <c r="IN33" s="87"/>
      <c r="IO33" s="87"/>
      <c r="IP33" s="87"/>
      <c r="IQ33" s="87"/>
      <c r="IR33" s="87"/>
      <c r="IS33" s="87"/>
      <c r="IT33" s="87"/>
      <c r="IU33" s="87"/>
      <c r="IV33" s="87"/>
    </row>
    <row r="34" spans="1:256" ht="31.2" customHeight="1" x14ac:dyDescent="0.3">
      <c r="A34" s="618"/>
      <c r="B34" s="618"/>
      <c r="C34" s="618"/>
      <c r="D34" s="618"/>
      <c r="E34" s="397" t="s">
        <v>24</v>
      </c>
      <c r="F34" s="397" t="s">
        <v>120</v>
      </c>
      <c r="G34" s="397" t="s">
        <v>231</v>
      </c>
      <c r="H34" s="78"/>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row>
    <row r="35" spans="1:256" ht="35.4" customHeight="1" x14ac:dyDescent="0.3">
      <c r="A35" s="89" t="s">
        <v>13</v>
      </c>
      <c r="B35" s="41"/>
      <c r="C35" s="41"/>
      <c r="D35" s="50"/>
      <c r="E35" s="50"/>
      <c r="F35" s="49"/>
      <c r="G35" s="42"/>
      <c r="H35" s="78"/>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82"/>
      <c r="GB35" s="82"/>
      <c r="GC35" s="82"/>
      <c r="GD35" s="82"/>
      <c r="GE35" s="82"/>
      <c r="GF35" s="82"/>
      <c r="GG35" s="82"/>
      <c r="GH35" s="82"/>
      <c r="GI35" s="82"/>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row>
    <row r="36" spans="1:256" ht="28.8" customHeight="1" x14ac:dyDescent="0.35">
      <c r="A36" s="89" t="s">
        <v>15</v>
      </c>
      <c r="B36" s="90"/>
      <c r="C36" s="152"/>
      <c r="D36" s="50">
        <v>43267</v>
      </c>
      <c r="E36" s="417">
        <f>136786-11193-6300-1659</f>
        <v>117634</v>
      </c>
      <c r="F36" s="422">
        <v>142257</v>
      </c>
      <c r="G36" s="422">
        <v>147948</v>
      </c>
      <c r="H36" s="91"/>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row r="37" spans="1:256" ht="40.950000000000003" customHeight="1" x14ac:dyDescent="0.3">
      <c r="A37" s="92" t="s">
        <v>21</v>
      </c>
      <c r="B37" s="93" t="s">
        <v>58</v>
      </c>
      <c r="C37" s="114">
        <f>SUM(C35:C36)</f>
        <v>0</v>
      </c>
      <c r="D37" s="114">
        <f>D36</f>
        <v>43267</v>
      </c>
      <c r="E37" s="114">
        <f t="shared" ref="E37:G37" si="0">E36</f>
        <v>117634</v>
      </c>
      <c r="F37" s="114">
        <f t="shared" si="0"/>
        <v>142257</v>
      </c>
      <c r="G37" s="114">
        <f t="shared" si="0"/>
        <v>147948</v>
      </c>
      <c r="H37" s="95"/>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c r="DN37" s="96"/>
      <c r="DO37" s="96"/>
      <c r="DP37" s="96"/>
      <c r="DQ37" s="96"/>
      <c r="DR37" s="96"/>
      <c r="DS37" s="96"/>
      <c r="DT37" s="96"/>
      <c r="DU37" s="96"/>
      <c r="DV37" s="96"/>
      <c r="DW37" s="96"/>
      <c r="DX37" s="96"/>
      <c r="DY37" s="96"/>
      <c r="DZ37" s="96"/>
      <c r="EA37" s="96"/>
      <c r="EB37" s="96"/>
      <c r="EC37" s="96"/>
      <c r="ED37" s="96"/>
      <c r="EE37" s="96"/>
      <c r="EF37" s="96"/>
      <c r="EG37" s="96"/>
      <c r="EH37" s="96"/>
      <c r="EI37" s="96"/>
      <c r="EJ37" s="96"/>
      <c r="EK37" s="96"/>
      <c r="EL37" s="96"/>
      <c r="EM37" s="96"/>
      <c r="EN37" s="96"/>
      <c r="EO37" s="96"/>
      <c r="EP37" s="96"/>
      <c r="EQ37" s="96"/>
      <c r="ER37" s="96"/>
      <c r="ES37" s="96"/>
      <c r="ET37" s="96"/>
      <c r="EU37" s="96"/>
      <c r="EV37" s="96"/>
      <c r="EW37" s="96"/>
      <c r="EX37" s="96"/>
      <c r="EY37" s="96"/>
      <c r="EZ37" s="96"/>
      <c r="FA37" s="96"/>
      <c r="FB37" s="96"/>
      <c r="FC37" s="96"/>
      <c r="FD37" s="96"/>
      <c r="FE37" s="96"/>
      <c r="FF37" s="96"/>
      <c r="FG37" s="96"/>
      <c r="FH37" s="96"/>
      <c r="FI37" s="96"/>
      <c r="FJ37" s="96"/>
      <c r="FK37" s="96"/>
      <c r="FL37" s="96"/>
      <c r="FM37" s="96"/>
      <c r="FN37" s="96"/>
      <c r="FO37" s="96"/>
      <c r="FP37" s="96"/>
      <c r="FQ37" s="96"/>
      <c r="FR37" s="96"/>
      <c r="FS37" s="96"/>
      <c r="FT37" s="96"/>
      <c r="FU37" s="96"/>
      <c r="FV37" s="96"/>
      <c r="FW37" s="96"/>
      <c r="FX37" s="96"/>
      <c r="FY37" s="96"/>
      <c r="FZ37" s="96"/>
      <c r="GA37" s="96"/>
      <c r="GB37" s="96"/>
      <c r="GC37" s="96"/>
      <c r="GD37" s="96"/>
      <c r="GE37" s="96"/>
      <c r="GF37" s="96"/>
      <c r="GG37" s="96"/>
      <c r="GH37" s="96"/>
      <c r="GI37" s="96"/>
      <c r="GJ37" s="96"/>
      <c r="GK37" s="96"/>
      <c r="GL37" s="96"/>
      <c r="GM37" s="96"/>
      <c r="GN37" s="96"/>
      <c r="GO37" s="96"/>
      <c r="GP37" s="96"/>
      <c r="GQ37" s="96"/>
      <c r="GR37" s="96"/>
      <c r="GS37" s="96"/>
      <c r="GT37" s="96"/>
      <c r="GU37" s="96"/>
      <c r="GV37" s="96"/>
      <c r="GW37" s="96"/>
      <c r="GX37" s="96"/>
      <c r="GY37" s="96"/>
      <c r="GZ37" s="96"/>
      <c r="HA37" s="96"/>
      <c r="HB37" s="96"/>
      <c r="HC37" s="96"/>
      <c r="HD37" s="96"/>
      <c r="HE37" s="96"/>
      <c r="HF37" s="96"/>
      <c r="HG37" s="96"/>
      <c r="HH37" s="96"/>
      <c r="HI37" s="96"/>
      <c r="HJ37" s="96"/>
      <c r="HK37" s="96"/>
      <c r="HL37" s="96"/>
      <c r="HM37" s="96"/>
      <c r="HN37" s="96"/>
      <c r="HO37" s="96"/>
      <c r="HP37" s="96"/>
      <c r="HQ37" s="96"/>
      <c r="HR37" s="96"/>
      <c r="HS37" s="96"/>
      <c r="HT37" s="96"/>
      <c r="HU37" s="96"/>
      <c r="HV37" s="96"/>
      <c r="HW37" s="96"/>
      <c r="HX37" s="96"/>
      <c r="HY37" s="96"/>
      <c r="HZ37" s="96"/>
      <c r="IA37" s="96"/>
      <c r="IB37" s="96"/>
      <c r="IC37" s="96"/>
      <c r="ID37" s="96"/>
      <c r="IE37" s="96"/>
      <c r="IF37" s="96"/>
      <c r="IG37" s="96"/>
      <c r="IH37" s="96"/>
      <c r="II37" s="96"/>
      <c r="IJ37" s="96"/>
      <c r="IK37" s="96"/>
      <c r="IL37" s="96"/>
      <c r="IM37" s="96"/>
      <c r="IN37" s="96"/>
      <c r="IO37" s="96"/>
      <c r="IP37" s="96"/>
      <c r="IQ37" s="96"/>
      <c r="IR37" s="96"/>
      <c r="IS37" s="96"/>
      <c r="IT37" s="96"/>
      <c r="IU37" s="96"/>
      <c r="IV37" s="96"/>
    </row>
    <row r="38" spans="1:256" ht="52.95" customHeight="1" x14ac:dyDescent="0.3">
      <c r="A38" s="636" t="s">
        <v>59</v>
      </c>
      <c r="B38" s="636"/>
      <c r="C38" s="636"/>
      <c r="D38" s="636"/>
      <c r="E38" s="636"/>
      <c r="F38" s="636"/>
      <c r="G38" s="636"/>
      <c r="H38" s="636"/>
      <c r="I38" s="75"/>
      <c r="J38" s="97"/>
      <c r="K38" s="97"/>
      <c r="L38" s="97"/>
      <c r="M38" s="97"/>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c r="FO38" s="73"/>
      <c r="FP38" s="73"/>
      <c r="FQ38" s="73"/>
      <c r="FR38" s="73"/>
      <c r="FS38" s="73"/>
      <c r="FT38" s="73"/>
      <c r="FU38" s="73"/>
      <c r="FV38" s="73"/>
      <c r="FW38" s="73"/>
      <c r="FX38" s="73"/>
      <c r="FY38" s="73"/>
      <c r="FZ38" s="73"/>
      <c r="GA38" s="73"/>
      <c r="GB38" s="73"/>
      <c r="GC38" s="73"/>
      <c r="GD38" s="73"/>
      <c r="GE38" s="73"/>
      <c r="GF38" s="73"/>
      <c r="GG38" s="73"/>
      <c r="GH38" s="73"/>
      <c r="GI38" s="73"/>
      <c r="GJ38" s="73"/>
      <c r="GK38" s="73"/>
      <c r="GL38" s="73"/>
      <c r="GM38" s="73"/>
      <c r="GN38" s="73"/>
      <c r="GO38" s="73"/>
      <c r="GP38" s="73"/>
      <c r="GQ38" s="73"/>
      <c r="GR38" s="73"/>
      <c r="GS38" s="73"/>
      <c r="GT38" s="73"/>
      <c r="GU38" s="73"/>
      <c r="GV38" s="73"/>
      <c r="GW38" s="73"/>
      <c r="GX38" s="73"/>
      <c r="GY38" s="73"/>
      <c r="GZ38" s="73"/>
      <c r="HA38" s="73"/>
      <c r="HB38" s="73"/>
      <c r="HC38" s="73"/>
      <c r="HD38" s="73"/>
      <c r="HE38" s="73"/>
      <c r="HF38" s="73"/>
      <c r="HG38" s="73"/>
      <c r="HH38" s="73"/>
      <c r="HI38" s="73"/>
      <c r="HJ38" s="73"/>
      <c r="HK38" s="73"/>
      <c r="HL38" s="73"/>
      <c r="HM38" s="73"/>
      <c r="HN38" s="73"/>
      <c r="HO38" s="73"/>
      <c r="HP38" s="73"/>
      <c r="HQ38" s="73"/>
      <c r="HR38" s="73"/>
      <c r="HS38" s="73"/>
      <c r="HT38" s="73"/>
      <c r="HU38" s="73"/>
      <c r="HV38" s="73"/>
      <c r="HW38" s="73"/>
      <c r="HX38" s="73"/>
      <c r="HY38" s="73"/>
      <c r="HZ38" s="73"/>
      <c r="IA38" s="73"/>
      <c r="IB38" s="73"/>
      <c r="IC38" s="73"/>
      <c r="ID38" s="73"/>
      <c r="IE38" s="73"/>
      <c r="IF38" s="73"/>
      <c r="IG38" s="73"/>
      <c r="IH38" s="73"/>
      <c r="II38" s="73"/>
      <c r="IJ38" s="73"/>
      <c r="IK38" s="73"/>
      <c r="IL38" s="73"/>
      <c r="IM38" s="73"/>
      <c r="IN38" s="73"/>
      <c r="IO38" s="73"/>
      <c r="IP38" s="73"/>
      <c r="IQ38" s="73"/>
      <c r="IR38" s="73"/>
      <c r="IS38" s="73"/>
      <c r="IT38" s="73"/>
      <c r="IU38" s="73"/>
      <c r="IV38" s="73"/>
    </row>
    <row r="39" spans="1:256" ht="23.4" customHeight="1" x14ac:dyDescent="0.3">
      <c r="A39" s="71" t="s">
        <v>60</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c r="IV39" s="82"/>
    </row>
    <row r="40" spans="1:256" ht="31.2" customHeight="1" x14ac:dyDescent="0.3">
      <c r="A40" s="637" t="s">
        <v>97</v>
      </c>
      <c r="B40" s="637"/>
      <c r="C40" s="637"/>
      <c r="D40" s="637"/>
      <c r="E40" s="637"/>
      <c r="F40" s="637"/>
      <c r="G40" s="637"/>
      <c r="H40" s="637"/>
      <c r="I40" s="637"/>
      <c r="J40" s="637"/>
      <c r="K40" s="637"/>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c r="FV40" s="82"/>
      <c r="FW40" s="82"/>
      <c r="FX40" s="82"/>
      <c r="FY40" s="82"/>
      <c r="FZ40" s="82"/>
      <c r="GA40" s="82"/>
      <c r="GB40" s="82"/>
      <c r="GC40" s="82"/>
      <c r="GD40" s="82"/>
      <c r="GE40" s="82"/>
      <c r="GF40" s="82"/>
      <c r="GG40" s="82"/>
      <c r="GH40" s="82"/>
      <c r="GI40" s="82"/>
      <c r="GJ40" s="82"/>
      <c r="GK40" s="82"/>
      <c r="GL40" s="82"/>
      <c r="GM40" s="82"/>
      <c r="GN40" s="82"/>
      <c r="GO40" s="82"/>
      <c r="GP40" s="82"/>
      <c r="GQ40" s="82"/>
      <c r="GR40" s="82"/>
      <c r="GS40" s="82"/>
      <c r="GT40" s="82"/>
      <c r="GU40" s="82"/>
      <c r="GV40" s="82"/>
      <c r="GW40" s="82"/>
      <c r="GX40" s="82"/>
      <c r="GY40" s="82"/>
      <c r="GZ40" s="82"/>
      <c r="HA40" s="82"/>
      <c r="HB40" s="82"/>
      <c r="HC40" s="82"/>
      <c r="HD40" s="82"/>
      <c r="HE40" s="82"/>
      <c r="HF40" s="82"/>
      <c r="HG40" s="82"/>
      <c r="HH40" s="82"/>
      <c r="HI40" s="82"/>
      <c r="HJ40" s="82"/>
      <c r="HK40" s="82"/>
      <c r="HL40" s="82"/>
      <c r="HM40" s="82"/>
      <c r="HN40" s="82"/>
      <c r="HO40" s="82"/>
      <c r="HP40" s="82"/>
      <c r="HQ40" s="82"/>
      <c r="HR40" s="82"/>
      <c r="HS40" s="82"/>
      <c r="HT40" s="82"/>
      <c r="HU40" s="82"/>
      <c r="HV40" s="82"/>
      <c r="HW40" s="82"/>
      <c r="HX40" s="82"/>
      <c r="HY40" s="82"/>
      <c r="HZ40" s="82"/>
      <c r="IA40" s="82"/>
      <c r="IB40" s="82"/>
      <c r="IC40" s="82"/>
      <c r="ID40" s="82"/>
      <c r="IE40" s="82"/>
      <c r="IF40" s="82"/>
      <c r="IG40" s="82"/>
      <c r="IH40" s="82"/>
      <c r="II40" s="82"/>
      <c r="IJ40" s="82"/>
      <c r="IK40" s="82"/>
      <c r="IL40" s="82"/>
      <c r="IM40" s="82"/>
      <c r="IN40" s="82"/>
      <c r="IO40" s="82"/>
      <c r="IP40" s="82"/>
      <c r="IQ40" s="82"/>
      <c r="IR40" s="82"/>
      <c r="IS40" s="82"/>
      <c r="IT40" s="82"/>
      <c r="IU40" s="82"/>
      <c r="IV40" s="82"/>
    </row>
    <row r="41" spans="1:256" ht="30" customHeight="1" x14ac:dyDescent="0.3">
      <c r="A41" s="71" t="s">
        <v>55</v>
      </c>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s="120" customFormat="1" ht="48.6" customHeight="1" x14ac:dyDescent="0.3">
      <c r="A42" s="642" t="s">
        <v>210</v>
      </c>
      <c r="B42" s="642"/>
      <c r="C42" s="642"/>
      <c r="D42" s="642"/>
      <c r="E42" s="642"/>
      <c r="F42" s="642"/>
      <c r="G42" s="642"/>
      <c r="H42" s="642"/>
      <c r="I42" s="642"/>
      <c r="J42" s="642"/>
      <c r="K42" s="642"/>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row>
    <row r="43" spans="1:256" ht="38.4" customHeight="1" x14ac:dyDescent="0.3">
      <c r="A43" s="638" t="s">
        <v>19</v>
      </c>
      <c r="B43" s="639"/>
      <c r="C43" s="618" t="s">
        <v>5</v>
      </c>
      <c r="D43" s="618" t="s">
        <v>230</v>
      </c>
      <c r="E43" s="618" t="s">
        <v>229</v>
      </c>
      <c r="F43" s="618" t="s">
        <v>37</v>
      </c>
      <c r="G43" s="618"/>
      <c r="H43" s="61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H43" s="98"/>
      <c r="HI43" s="98"/>
      <c r="HJ43" s="98"/>
      <c r="HK43" s="98"/>
      <c r="HL43" s="98"/>
      <c r="HM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c r="IV43" s="98"/>
    </row>
    <row r="44" spans="1:256" s="100" customFormat="1" ht="25.95" customHeight="1" x14ac:dyDescent="0.3">
      <c r="A44" s="640"/>
      <c r="B44" s="641"/>
      <c r="C44" s="618"/>
      <c r="D44" s="618"/>
      <c r="E44" s="618"/>
      <c r="F44" s="397" t="s">
        <v>24</v>
      </c>
      <c r="G44" s="397" t="s">
        <v>120</v>
      </c>
      <c r="H44" s="397" t="s">
        <v>231</v>
      </c>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c r="GH44" s="99"/>
      <c r="GI44" s="99"/>
      <c r="GJ44" s="99"/>
      <c r="GK44" s="99"/>
      <c r="GL44" s="99"/>
      <c r="GM44" s="99"/>
      <c r="GN44" s="99"/>
      <c r="GO44" s="99"/>
      <c r="GP44" s="99"/>
      <c r="GQ44" s="99"/>
      <c r="GR44" s="99"/>
      <c r="GS44" s="99"/>
      <c r="GT44" s="99"/>
      <c r="GU44" s="99"/>
      <c r="GV44" s="99"/>
      <c r="GW44" s="99"/>
      <c r="GX44" s="99"/>
      <c r="GY44" s="99"/>
      <c r="GZ44" s="99"/>
      <c r="HA44" s="99"/>
      <c r="HB44" s="99"/>
      <c r="HC44" s="99"/>
      <c r="HD44" s="99"/>
      <c r="HE44" s="99"/>
      <c r="HF44" s="99"/>
      <c r="HG44" s="99"/>
      <c r="HH44" s="99"/>
      <c r="HI44" s="99"/>
      <c r="HJ44" s="99"/>
      <c r="HK44" s="99"/>
      <c r="HL44" s="99"/>
      <c r="HM44" s="99"/>
      <c r="HN44" s="99"/>
      <c r="HO44" s="99"/>
      <c r="HP44" s="99"/>
      <c r="HQ44" s="99"/>
      <c r="HR44" s="99"/>
      <c r="HS44" s="99"/>
      <c r="HT44" s="99"/>
      <c r="HU44" s="99"/>
      <c r="HV44" s="99"/>
      <c r="HW44" s="99"/>
      <c r="HX44" s="99"/>
      <c r="HY44" s="99"/>
      <c r="HZ44" s="99"/>
      <c r="IA44" s="99"/>
      <c r="IB44" s="99"/>
      <c r="IC44" s="99"/>
      <c r="ID44" s="99"/>
      <c r="IE44" s="99"/>
      <c r="IF44" s="99"/>
      <c r="IG44" s="99"/>
      <c r="IH44" s="99"/>
      <c r="II44" s="99"/>
      <c r="IJ44" s="99"/>
      <c r="IK44" s="99"/>
      <c r="IL44" s="99"/>
      <c r="IM44" s="99"/>
      <c r="IN44" s="99"/>
      <c r="IO44" s="99"/>
      <c r="IP44" s="99"/>
      <c r="IQ44" s="99"/>
      <c r="IR44" s="99"/>
      <c r="IS44" s="99"/>
      <c r="IT44" s="99"/>
      <c r="IU44" s="99"/>
      <c r="IV44" s="99"/>
    </row>
    <row r="45" spans="1:256" ht="28.2" customHeight="1" x14ac:dyDescent="0.3">
      <c r="A45" s="652" t="s">
        <v>19</v>
      </c>
      <c r="B45" s="653"/>
      <c r="C45" s="317" t="s">
        <v>61</v>
      </c>
      <c r="D45" s="317" t="s">
        <v>61</v>
      </c>
      <c r="E45" s="317" t="s">
        <v>61</v>
      </c>
      <c r="F45" s="317" t="s">
        <v>61</v>
      </c>
      <c r="G45" s="317" t="s">
        <v>61</v>
      </c>
      <c r="H45" s="317" t="s">
        <v>61</v>
      </c>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9"/>
      <c r="FE45" s="99"/>
      <c r="FF45" s="99"/>
      <c r="FG45" s="99"/>
      <c r="FH45" s="99"/>
      <c r="FI45" s="99"/>
      <c r="FJ45" s="99"/>
      <c r="FK45" s="99"/>
      <c r="FL45" s="99"/>
      <c r="FM45" s="99"/>
      <c r="FN45" s="99"/>
      <c r="FO45" s="99"/>
      <c r="FP45" s="99"/>
      <c r="FQ45" s="99"/>
      <c r="FR45" s="99"/>
      <c r="FS45" s="99"/>
      <c r="FT45" s="99"/>
      <c r="FU45" s="99"/>
      <c r="FV45" s="99"/>
      <c r="FW45" s="99"/>
      <c r="FX45" s="99"/>
      <c r="FY45" s="99"/>
      <c r="FZ45" s="99"/>
      <c r="GA45" s="99"/>
      <c r="GB45" s="99"/>
      <c r="GC45" s="99"/>
      <c r="GD45" s="99"/>
      <c r="GE45" s="99"/>
      <c r="GF45" s="99"/>
      <c r="GG45" s="99"/>
      <c r="GH45" s="99"/>
      <c r="GI45" s="99"/>
      <c r="GJ45" s="99"/>
      <c r="GK45" s="99"/>
      <c r="GL45" s="99"/>
      <c r="GM45" s="99"/>
      <c r="GN45" s="99"/>
      <c r="GO45" s="99"/>
      <c r="GP45" s="99"/>
      <c r="GQ45" s="99"/>
      <c r="GR45" s="99"/>
      <c r="GS45" s="99"/>
      <c r="GT45" s="99"/>
      <c r="GU45" s="99"/>
      <c r="GV45" s="99"/>
      <c r="GW45" s="99"/>
      <c r="GX45" s="99"/>
      <c r="GY45" s="99"/>
      <c r="GZ45" s="99"/>
      <c r="HA45" s="99"/>
      <c r="HB45" s="99"/>
      <c r="HC45" s="99"/>
      <c r="HD45" s="99"/>
      <c r="HE45" s="99"/>
      <c r="HF45" s="99"/>
      <c r="HG45" s="99"/>
      <c r="HH45" s="99"/>
      <c r="HI45" s="99"/>
      <c r="HJ45" s="99"/>
      <c r="HK45" s="99"/>
      <c r="HL45" s="99"/>
      <c r="HM45" s="99"/>
      <c r="HN45" s="99"/>
      <c r="HO45" s="99"/>
      <c r="HP45" s="99"/>
      <c r="HQ45" s="99"/>
      <c r="HR45" s="99"/>
      <c r="HS45" s="99"/>
      <c r="HT45" s="99"/>
      <c r="HU45" s="99"/>
      <c r="HV45" s="99"/>
      <c r="HW45" s="99"/>
      <c r="HX45" s="99"/>
      <c r="HY45" s="99"/>
      <c r="HZ45" s="99"/>
      <c r="IA45" s="99"/>
      <c r="IB45" s="99"/>
      <c r="IC45" s="99"/>
      <c r="ID45" s="99"/>
      <c r="IE45" s="99"/>
      <c r="IF45" s="99"/>
      <c r="IG45" s="99"/>
      <c r="IH45" s="99"/>
      <c r="II45" s="99"/>
      <c r="IJ45" s="99"/>
      <c r="IK45" s="99"/>
      <c r="IL45" s="99"/>
      <c r="IM45" s="99"/>
      <c r="IN45" s="99"/>
      <c r="IO45" s="99"/>
      <c r="IP45" s="99"/>
      <c r="IQ45" s="99"/>
      <c r="IR45" s="99"/>
      <c r="IS45" s="99"/>
      <c r="IT45" s="99"/>
      <c r="IU45" s="99"/>
      <c r="IV45" s="99"/>
    </row>
    <row r="46" spans="1:256" ht="41.4" customHeight="1" x14ac:dyDescent="0.3">
      <c r="A46" s="724" t="s">
        <v>219</v>
      </c>
      <c r="B46" s="724"/>
      <c r="C46" s="47" t="s">
        <v>39</v>
      </c>
      <c r="D46" s="103"/>
      <c r="E46" s="45">
        <v>103</v>
      </c>
      <c r="F46" s="45">
        <f>F47+F48</f>
        <v>129</v>
      </c>
      <c r="G46" s="45">
        <v>103</v>
      </c>
      <c r="H46" s="45">
        <v>103</v>
      </c>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c r="DE46" s="99"/>
      <c r="DF46" s="99"/>
      <c r="DG46" s="99"/>
      <c r="DH46" s="99"/>
      <c r="DI46" s="99"/>
      <c r="DJ46" s="99"/>
      <c r="DK46" s="99"/>
      <c r="DL46" s="99"/>
      <c r="DM46" s="99"/>
      <c r="DN46" s="99"/>
      <c r="DO46" s="99"/>
      <c r="DP46" s="99"/>
      <c r="DQ46" s="99"/>
      <c r="DR46" s="99"/>
      <c r="DS46" s="99"/>
      <c r="DT46" s="99"/>
      <c r="DU46" s="99"/>
      <c r="DV46" s="99"/>
      <c r="DW46" s="99"/>
      <c r="DX46" s="99"/>
      <c r="DY46" s="99"/>
      <c r="DZ46" s="99"/>
      <c r="EA46" s="99"/>
      <c r="EB46" s="99"/>
      <c r="EC46" s="99"/>
      <c r="ED46" s="99"/>
      <c r="EE46" s="99"/>
      <c r="EF46" s="99"/>
      <c r="EG46" s="99"/>
      <c r="EH46" s="99"/>
      <c r="EI46" s="99"/>
      <c r="EJ46" s="99"/>
      <c r="EK46" s="99"/>
      <c r="EL46" s="99"/>
      <c r="EM46" s="99"/>
      <c r="EN46" s="99"/>
      <c r="EO46" s="99"/>
      <c r="EP46" s="99"/>
      <c r="EQ46" s="99"/>
      <c r="ER46" s="99"/>
      <c r="ES46" s="99"/>
      <c r="ET46" s="99"/>
      <c r="EU46" s="99"/>
      <c r="EV46" s="99"/>
      <c r="EW46" s="99"/>
      <c r="EX46" s="99"/>
      <c r="EY46" s="99"/>
      <c r="EZ46" s="99"/>
      <c r="FA46" s="99"/>
      <c r="FB46" s="99"/>
      <c r="FC46" s="99"/>
      <c r="FD46" s="99"/>
      <c r="FE46" s="99"/>
      <c r="FF46" s="99"/>
      <c r="FG46" s="99"/>
      <c r="FH46" s="99"/>
      <c r="FI46" s="99"/>
      <c r="FJ46" s="99"/>
      <c r="FK46" s="99"/>
      <c r="FL46" s="99"/>
      <c r="FM46" s="99"/>
      <c r="FN46" s="99"/>
      <c r="FO46" s="99"/>
      <c r="FP46" s="99"/>
      <c r="FQ46" s="99"/>
      <c r="FR46" s="99"/>
      <c r="FS46" s="99"/>
      <c r="FT46" s="99"/>
      <c r="FU46" s="99"/>
      <c r="FV46" s="99"/>
      <c r="FW46" s="99"/>
      <c r="FX46" s="99"/>
      <c r="FY46" s="99"/>
      <c r="FZ46" s="99"/>
      <c r="GA46" s="99"/>
      <c r="GB46" s="99"/>
      <c r="GC46" s="99"/>
      <c r="GD46" s="99"/>
      <c r="GE46" s="99"/>
      <c r="GF46" s="99"/>
      <c r="GG46" s="99"/>
      <c r="GH46" s="99"/>
      <c r="GI46" s="99"/>
      <c r="GJ46" s="99"/>
      <c r="GK46" s="99"/>
      <c r="GL46" s="99"/>
      <c r="GM46" s="99"/>
      <c r="GN46" s="99"/>
      <c r="GO46" s="99"/>
      <c r="GP46" s="99"/>
      <c r="GQ46" s="99"/>
      <c r="GR46" s="99"/>
      <c r="GS46" s="99"/>
      <c r="GT46" s="99"/>
      <c r="GU46" s="99"/>
      <c r="GV46" s="99"/>
      <c r="GW46" s="99"/>
      <c r="GX46" s="99"/>
      <c r="GY46" s="99"/>
      <c r="GZ46" s="99"/>
      <c r="HA46" s="99"/>
      <c r="HB46" s="99"/>
      <c r="HC46" s="99"/>
      <c r="HD46" s="99"/>
      <c r="HE46" s="99"/>
      <c r="HF46" s="99"/>
      <c r="HG46" s="99"/>
      <c r="HH46" s="99"/>
      <c r="HI46" s="99"/>
      <c r="HJ46" s="99"/>
      <c r="HK46" s="99"/>
      <c r="HL46" s="99"/>
      <c r="HM46" s="99"/>
      <c r="HN46" s="99"/>
      <c r="HO46" s="99"/>
      <c r="HP46" s="99"/>
      <c r="HQ46" s="99"/>
      <c r="HR46" s="99"/>
      <c r="HS46" s="99"/>
      <c r="HT46" s="99"/>
      <c r="HU46" s="99"/>
      <c r="HV46" s="99"/>
      <c r="HW46" s="99"/>
      <c r="HX46" s="99"/>
      <c r="HY46" s="99"/>
      <c r="HZ46" s="99"/>
      <c r="IA46" s="99"/>
      <c r="IB46" s="99"/>
      <c r="IC46" s="99"/>
      <c r="ID46" s="99"/>
      <c r="IE46" s="99"/>
      <c r="IF46" s="99"/>
      <c r="IG46" s="99"/>
      <c r="IH46" s="99"/>
      <c r="II46" s="99"/>
      <c r="IJ46" s="99"/>
      <c r="IK46" s="99"/>
      <c r="IL46" s="99"/>
      <c r="IM46" s="99"/>
      <c r="IN46" s="99"/>
      <c r="IO46" s="99"/>
      <c r="IP46" s="99"/>
      <c r="IQ46" s="99"/>
      <c r="IR46" s="99"/>
      <c r="IS46" s="99"/>
      <c r="IT46" s="99"/>
      <c r="IU46" s="99"/>
      <c r="IV46" s="99"/>
    </row>
    <row r="47" spans="1:256" ht="45" customHeight="1" x14ac:dyDescent="0.3">
      <c r="A47" s="391" t="s">
        <v>221</v>
      </c>
      <c r="B47" s="389"/>
      <c r="C47" s="47" t="s">
        <v>39</v>
      </c>
      <c r="D47" s="390"/>
      <c r="E47" s="412">
        <v>74</v>
      </c>
      <c r="F47" s="589">
        <f>74+31-4-1</f>
        <v>100</v>
      </c>
      <c r="G47" s="441">
        <v>74</v>
      </c>
      <c r="H47" s="441">
        <v>74</v>
      </c>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c r="DE47" s="99"/>
      <c r="DF47" s="99"/>
      <c r="DG47" s="99"/>
      <c r="DH47" s="99"/>
      <c r="DI47" s="99"/>
      <c r="DJ47" s="99"/>
      <c r="DK47" s="99"/>
      <c r="DL47" s="99"/>
      <c r="DM47" s="99"/>
      <c r="DN47" s="99"/>
      <c r="DO47" s="99"/>
      <c r="DP47" s="99"/>
      <c r="DQ47" s="99"/>
      <c r="DR47" s="99"/>
      <c r="DS47" s="99"/>
      <c r="DT47" s="99"/>
      <c r="DU47" s="99"/>
      <c r="DV47" s="99"/>
      <c r="DW47" s="99"/>
      <c r="DX47" s="99"/>
      <c r="DY47" s="99"/>
      <c r="DZ47" s="99"/>
      <c r="EA47" s="99"/>
      <c r="EB47" s="99"/>
      <c r="EC47" s="99"/>
      <c r="ED47" s="99"/>
      <c r="EE47" s="99"/>
      <c r="EF47" s="99"/>
      <c r="EG47" s="99"/>
      <c r="EH47" s="99"/>
      <c r="EI47" s="99"/>
      <c r="EJ47" s="99"/>
      <c r="EK47" s="99"/>
      <c r="EL47" s="99"/>
      <c r="EM47" s="99"/>
      <c r="EN47" s="99"/>
      <c r="EO47" s="99"/>
      <c r="EP47" s="99"/>
      <c r="EQ47" s="99"/>
      <c r="ER47" s="99"/>
      <c r="ES47" s="99"/>
      <c r="ET47" s="99"/>
      <c r="EU47" s="99"/>
      <c r="EV47" s="99"/>
      <c r="EW47" s="99"/>
      <c r="EX47" s="99"/>
      <c r="EY47" s="99"/>
      <c r="EZ47" s="99"/>
      <c r="FA47" s="99"/>
      <c r="FB47" s="99"/>
      <c r="FC47" s="99"/>
      <c r="FD47" s="99"/>
      <c r="FE47" s="99"/>
      <c r="FF47" s="99"/>
      <c r="FG47" s="99"/>
      <c r="FH47" s="99"/>
      <c r="FI47" s="99"/>
      <c r="FJ47" s="99"/>
      <c r="FK47" s="99"/>
      <c r="FL47" s="99"/>
      <c r="FM47" s="99"/>
      <c r="FN47" s="99"/>
      <c r="FO47" s="99"/>
      <c r="FP47" s="99"/>
      <c r="FQ47" s="99"/>
      <c r="FR47" s="99"/>
      <c r="FS47" s="99"/>
      <c r="FT47" s="99"/>
      <c r="FU47" s="99"/>
      <c r="FV47" s="99"/>
      <c r="FW47" s="99"/>
      <c r="FX47" s="99"/>
      <c r="FY47" s="99"/>
      <c r="FZ47" s="99"/>
      <c r="GA47" s="99"/>
      <c r="GB47" s="99"/>
      <c r="GC47" s="99"/>
      <c r="GD47" s="99"/>
      <c r="GE47" s="99"/>
      <c r="GF47" s="99"/>
      <c r="GG47" s="99"/>
      <c r="GH47" s="99"/>
      <c r="GI47" s="99"/>
      <c r="GJ47" s="99"/>
      <c r="GK47" s="99"/>
      <c r="GL47" s="99"/>
      <c r="GM47" s="99"/>
      <c r="GN47" s="99"/>
      <c r="GO47" s="99"/>
      <c r="GP47" s="99"/>
      <c r="GQ47" s="99"/>
      <c r="GR47" s="99"/>
      <c r="GS47" s="99"/>
      <c r="GT47" s="99"/>
      <c r="GU47" s="99"/>
      <c r="GV47" s="99"/>
      <c r="GW47" s="99"/>
      <c r="GX47" s="99"/>
      <c r="GY47" s="99"/>
      <c r="GZ47" s="99"/>
      <c r="HA47" s="99"/>
      <c r="HB47" s="99"/>
      <c r="HC47" s="99"/>
      <c r="HD47" s="99"/>
      <c r="HE47" s="99"/>
      <c r="HF47" s="99"/>
      <c r="HG47" s="99"/>
      <c r="HH47" s="99"/>
      <c r="HI47" s="99"/>
      <c r="HJ47" s="99"/>
      <c r="HK47" s="99"/>
      <c r="HL47" s="99"/>
      <c r="HM47" s="99"/>
      <c r="HN47" s="99"/>
      <c r="HO47" s="99"/>
      <c r="HP47" s="99"/>
      <c r="HQ47" s="99"/>
      <c r="HR47" s="99"/>
      <c r="HS47" s="99"/>
      <c r="HT47" s="99"/>
      <c r="HU47" s="99"/>
      <c r="HV47" s="99"/>
      <c r="HW47" s="99"/>
      <c r="HX47" s="99"/>
      <c r="HY47" s="99"/>
      <c r="HZ47" s="99"/>
      <c r="IA47" s="99"/>
      <c r="IB47" s="99"/>
      <c r="IC47" s="99"/>
      <c r="ID47" s="99"/>
      <c r="IE47" s="99"/>
      <c r="IF47" s="99"/>
      <c r="IG47" s="99"/>
      <c r="IH47" s="99"/>
      <c r="II47" s="99"/>
      <c r="IJ47" s="99"/>
      <c r="IK47" s="99"/>
      <c r="IL47" s="99"/>
      <c r="IM47" s="99"/>
      <c r="IN47" s="99"/>
      <c r="IO47" s="99"/>
      <c r="IP47" s="99"/>
      <c r="IQ47" s="99"/>
      <c r="IR47" s="99"/>
      <c r="IS47" s="99"/>
      <c r="IT47" s="99"/>
      <c r="IU47" s="99"/>
      <c r="IV47" s="99"/>
    </row>
    <row r="48" spans="1:256" ht="41.4" customHeight="1" x14ac:dyDescent="0.3">
      <c r="A48" s="724" t="s">
        <v>222</v>
      </c>
      <c r="B48" s="724"/>
      <c r="C48" s="47" t="s">
        <v>39</v>
      </c>
      <c r="D48" s="103"/>
      <c r="E48" s="45">
        <v>29</v>
      </c>
      <c r="F48" s="45">
        <v>29</v>
      </c>
      <c r="G48" s="45">
        <v>29</v>
      </c>
      <c r="H48" s="45">
        <v>29</v>
      </c>
      <c r="I48" s="99"/>
      <c r="J48" s="99" t="s">
        <v>48</v>
      </c>
      <c r="K48" s="99" t="s">
        <v>48</v>
      </c>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c r="CH48" s="99"/>
      <c r="CI48" s="99"/>
      <c r="CJ48" s="99"/>
      <c r="CK48" s="99"/>
      <c r="CL48" s="99"/>
      <c r="CM48" s="99"/>
      <c r="CN48" s="99"/>
      <c r="CO48" s="99"/>
      <c r="CP48" s="99"/>
      <c r="CQ48" s="99"/>
      <c r="CR48" s="99"/>
      <c r="CS48" s="99"/>
      <c r="CT48" s="99"/>
      <c r="CU48" s="99"/>
      <c r="CV48" s="99"/>
      <c r="CW48" s="99"/>
      <c r="CX48" s="99"/>
      <c r="CY48" s="99"/>
      <c r="CZ48" s="99"/>
      <c r="DA48" s="99"/>
      <c r="DB48" s="99"/>
      <c r="DC48" s="99"/>
      <c r="DD48" s="99"/>
      <c r="DE48" s="99"/>
      <c r="DF48" s="99"/>
      <c r="DG48" s="99"/>
      <c r="DH48" s="99"/>
      <c r="DI48" s="99"/>
      <c r="DJ48" s="99"/>
      <c r="DK48" s="99"/>
      <c r="DL48" s="99"/>
      <c r="DM48" s="99"/>
      <c r="DN48" s="99"/>
      <c r="DO48" s="99"/>
      <c r="DP48" s="99"/>
      <c r="DQ48" s="99"/>
      <c r="DR48" s="99"/>
      <c r="DS48" s="99"/>
      <c r="DT48" s="99"/>
      <c r="DU48" s="99"/>
      <c r="DV48" s="99"/>
      <c r="DW48" s="99"/>
      <c r="DX48" s="99"/>
      <c r="DY48" s="99"/>
      <c r="DZ48" s="99"/>
      <c r="EA48" s="99"/>
      <c r="EB48" s="99"/>
      <c r="EC48" s="99"/>
      <c r="ED48" s="99"/>
      <c r="EE48" s="99"/>
      <c r="EF48" s="99"/>
      <c r="EG48" s="99"/>
      <c r="EH48" s="99"/>
      <c r="EI48" s="99"/>
      <c r="EJ48" s="99"/>
      <c r="EK48" s="99"/>
      <c r="EL48" s="99"/>
      <c r="EM48" s="99"/>
      <c r="EN48" s="99"/>
      <c r="EO48" s="99"/>
      <c r="EP48" s="99"/>
      <c r="EQ48" s="99"/>
      <c r="ER48" s="99"/>
      <c r="ES48" s="99"/>
      <c r="ET48" s="99"/>
      <c r="EU48" s="99"/>
      <c r="EV48" s="99"/>
      <c r="EW48" s="99"/>
      <c r="EX48" s="99"/>
      <c r="EY48" s="99"/>
      <c r="EZ48" s="99"/>
      <c r="FA48" s="99"/>
      <c r="FB48" s="99"/>
      <c r="FC48" s="99"/>
      <c r="FD48" s="99"/>
      <c r="FE48" s="99"/>
      <c r="FF48" s="99"/>
      <c r="FG48" s="99"/>
      <c r="FH48" s="99"/>
      <c r="FI48" s="99"/>
      <c r="FJ48" s="99"/>
      <c r="FK48" s="99"/>
      <c r="FL48" s="99"/>
      <c r="FM48" s="99"/>
      <c r="FN48" s="99"/>
      <c r="FO48" s="99"/>
      <c r="FP48" s="99"/>
      <c r="FQ48" s="99"/>
      <c r="FR48" s="99"/>
      <c r="FS48" s="99"/>
      <c r="FT48" s="99"/>
      <c r="FU48" s="99"/>
      <c r="FV48" s="99"/>
      <c r="FW48" s="99"/>
      <c r="FX48" s="99"/>
      <c r="FY48" s="99"/>
      <c r="FZ48" s="99"/>
      <c r="GA48" s="99"/>
      <c r="GB48" s="99"/>
      <c r="GC48" s="99"/>
      <c r="GD48" s="99"/>
      <c r="GE48" s="99"/>
      <c r="GF48" s="99"/>
      <c r="GG48" s="99"/>
      <c r="GH48" s="99"/>
      <c r="GI48" s="99"/>
      <c r="GJ48" s="99"/>
      <c r="GK48" s="99"/>
      <c r="GL48" s="99"/>
      <c r="GM48" s="99"/>
      <c r="GN48" s="99"/>
      <c r="GO48" s="99"/>
      <c r="GP48" s="99"/>
      <c r="GQ48" s="99"/>
      <c r="GR48" s="99"/>
      <c r="GS48" s="99"/>
      <c r="GT48" s="99"/>
      <c r="GU48" s="99"/>
      <c r="GV48" s="99"/>
      <c r="GW48" s="99"/>
      <c r="GX48" s="99"/>
      <c r="GY48" s="99"/>
      <c r="GZ48" s="99"/>
      <c r="HA48" s="99"/>
      <c r="HB48" s="99"/>
      <c r="HC48" s="99"/>
      <c r="HD48" s="99"/>
      <c r="HE48" s="99"/>
      <c r="HF48" s="99"/>
      <c r="HG48" s="99"/>
      <c r="HH48" s="99"/>
      <c r="HI48" s="99"/>
      <c r="HJ48" s="99"/>
      <c r="HK48" s="99"/>
      <c r="HL48" s="99"/>
      <c r="HM48" s="99"/>
      <c r="HN48" s="99"/>
      <c r="HO48" s="99"/>
      <c r="HP48" s="99"/>
      <c r="HQ48" s="99"/>
      <c r="HR48" s="99"/>
      <c r="HS48" s="99"/>
      <c r="HT48" s="99"/>
      <c r="HU48" s="99"/>
      <c r="HV48" s="99"/>
      <c r="HW48" s="99"/>
      <c r="HX48" s="99"/>
      <c r="HY48" s="99"/>
      <c r="HZ48" s="99"/>
      <c r="IA48" s="99"/>
      <c r="IB48" s="99"/>
      <c r="IC48" s="99"/>
      <c r="ID48" s="99"/>
      <c r="IE48" s="99"/>
      <c r="IF48" s="99"/>
      <c r="IG48" s="99"/>
      <c r="IH48" s="99"/>
      <c r="II48" s="99"/>
      <c r="IJ48" s="99"/>
      <c r="IK48" s="99"/>
      <c r="IL48" s="99"/>
      <c r="IM48" s="99"/>
      <c r="IN48" s="99"/>
      <c r="IO48" s="99"/>
      <c r="IP48" s="99"/>
      <c r="IQ48" s="99"/>
      <c r="IR48" s="99"/>
      <c r="IS48" s="99"/>
      <c r="IT48" s="99"/>
      <c r="IU48" s="99"/>
      <c r="IV48" s="99"/>
    </row>
    <row r="51" spans="1:10" ht="25.95" customHeight="1" x14ac:dyDescent="0.3">
      <c r="A51" s="618" t="s">
        <v>57</v>
      </c>
      <c r="B51" s="618" t="s">
        <v>5</v>
      </c>
      <c r="C51" s="618" t="s">
        <v>230</v>
      </c>
      <c r="D51" s="618" t="s">
        <v>229</v>
      </c>
      <c r="E51" s="618" t="s">
        <v>37</v>
      </c>
      <c r="F51" s="618"/>
      <c r="G51" s="618"/>
    </row>
    <row r="52" spans="1:10" ht="24.6" customHeight="1" x14ac:dyDescent="0.3">
      <c r="A52" s="618"/>
      <c r="B52" s="618"/>
      <c r="C52" s="618"/>
      <c r="D52" s="618"/>
      <c r="E52" s="397" t="s">
        <v>24</v>
      </c>
      <c r="F52" s="397" t="s">
        <v>120</v>
      </c>
      <c r="G52" s="397" t="s">
        <v>231</v>
      </c>
    </row>
    <row r="53" spans="1:10" ht="30" customHeight="1" x14ac:dyDescent="0.3">
      <c r="A53" s="408" t="s">
        <v>15</v>
      </c>
      <c r="B53" s="90"/>
      <c r="C53" s="153">
        <f>C36</f>
        <v>0</v>
      </c>
      <c r="D53" s="153">
        <f>D36</f>
        <v>43267</v>
      </c>
      <c r="E53" s="153">
        <f>E36</f>
        <v>117634</v>
      </c>
      <c r="F53" s="153">
        <f>F36</f>
        <v>142257</v>
      </c>
      <c r="G53" s="153">
        <f>G36</f>
        <v>147948</v>
      </c>
    </row>
    <row r="54" spans="1:10" ht="34.200000000000003" customHeight="1" x14ac:dyDescent="0.3">
      <c r="A54" s="92" t="s">
        <v>21</v>
      </c>
      <c r="B54" s="93" t="s">
        <v>58</v>
      </c>
      <c r="C54" s="114">
        <f>SUM(C53:C53)</f>
        <v>0</v>
      </c>
      <c r="D54" s="114">
        <f>SUM(D53:D53)</f>
        <v>43267</v>
      </c>
      <c r="E54" s="114">
        <f>SUM(E53:E53)</f>
        <v>117634</v>
      </c>
      <c r="F54" s="114">
        <f>SUM(F53:F53)</f>
        <v>142257</v>
      </c>
      <c r="G54" s="114">
        <f>SUM(G53:G53)</f>
        <v>147948</v>
      </c>
    </row>
    <row r="55" spans="1:10" x14ac:dyDescent="0.3">
      <c r="J55" s="54" t="s">
        <v>48</v>
      </c>
    </row>
    <row r="58" spans="1:10" x14ac:dyDescent="0.3">
      <c r="G58" s="54" t="s">
        <v>48</v>
      </c>
    </row>
  </sheetData>
  <mergeCells count="36">
    <mergeCell ref="E51:G51"/>
    <mergeCell ref="A45:B45"/>
    <mergeCell ref="A48:B48"/>
    <mergeCell ref="A51:A52"/>
    <mergeCell ref="B51:B52"/>
    <mergeCell ref="C51:C52"/>
    <mergeCell ref="D51:D52"/>
    <mergeCell ref="A46:B46"/>
    <mergeCell ref="A38:H38"/>
    <mergeCell ref="A40:K40"/>
    <mergeCell ref="A42:K42"/>
    <mergeCell ref="A43:B44"/>
    <mergeCell ref="C43:C44"/>
    <mergeCell ref="D43:D44"/>
    <mergeCell ref="E43:E44"/>
    <mergeCell ref="F43:H43"/>
    <mergeCell ref="A30:K30"/>
    <mergeCell ref="A31:L31"/>
    <mergeCell ref="A32:K32"/>
    <mergeCell ref="A33:A34"/>
    <mergeCell ref="B33:B34"/>
    <mergeCell ref="C33:C34"/>
    <mergeCell ref="D33:D34"/>
    <mergeCell ref="E33:G33"/>
    <mergeCell ref="A27:K27"/>
    <mergeCell ref="F4:H9"/>
    <mergeCell ref="E10:H10"/>
    <mergeCell ref="E11:H11"/>
    <mergeCell ref="E12:H12"/>
    <mergeCell ref="E13:H13"/>
    <mergeCell ref="D16:L16"/>
    <mergeCell ref="A19:G19"/>
    <mergeCell ref="B20:E20"/>
    <mergeCell ref="A22:L22"/>
    <mergeCell ref="A24:L24"/>
    <mergeCell ref="A26:G26"/>
  </mergeCells>
  <pageMargins left="0.39370078740157483" right="0.19685039370078741" top="0.39370078740157483" bottom="0.39370078740157483" header="0.59055118110236227" footer="0.98425196850393704"/>
  <pageSetup paperSize="9" scale="65" orientation="landscape" useFirstPageNumber="1" r:id="rId1"/>
  <headerFooter alignWithMargins="0">
    <oddHeader>&amp;C&amp;P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2"/>
  <sheetViews>
    <sheetView topLeftCell="A4" zoomScale="60" zoomScaleNormal="60" zoomScaleSheetLayoutView="75" workbookViewId="0">
      <selection activeCell="A24" sqref="A24:L24"/>
    </sheetView>
  </sheetViews>
  <sheetFormatPr defaultRowHeight="13.8" x14ac:dyDescent="0.3"/>
  <cols>
    <col min="1" max="1" width="46.109375" style="59" customWidth="1"/>
    <col min="2" max="2" width="11.6640625" style="59" customWidth="1"/>
    <col min="3" max="3" width="15.6640625" style="54" customWidth="1"/>
    <col min="4" max="4" width="17.44140625" style="54" customWidth="1"/>
    <col min="5" max="5" width="18.88671875" style="54" customWidth="1"/>
    <col min="6" max="6" width="14.6640625" style="54" customWidth="1"/>
    <col min="7" max="7" width="17.5546875" style="54" customWidth="1"/>
    <col min="8" max="8" width="14.6640625"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54" customWidth="1"/>
    <col min="258" max="258" width="11.6640625" style="54" customWidth="1"/>
    <col min="259" max="259" width="15.6640625" style="54" customWidth="1"/>
    <col min="260" max="260" width="17.44140625" style="54" customWidth="1"/>
    <col min="261" max="261" width="18.88671875" style="54" customWidth="1"/>
    <col min="262" max="262" width="14.6640625" style="54" customWidth="1"/>
    <col min="263" max="263" width="17.5546875" style="54" customWidth="1"/>
    <col min="264" max="264" width="14.6640625" style="54" customWidth="1"/>
    <col min="265" max="265" width="11" style="54" customWidth="1"/>
    <col min="266" max="266" width="11.109375" style="54" customWidth="1"/>
    <col min="267" max="268" width="13.33203125" style="54" customWidth="1"/>
    <col min="269" max="269" width="13.88671875" style="54" customWidth="1"/>
    <col min="270" max="273" width="9.109375" style="54" customWidth="1"/>
    <col min="274" max="512" width="8.88671875" style="54"/>
    <col min="513" max="513" width="46.109375" style="54" customWidth="1"/>
    <col min="514" max="514" width="11.6640625" style="54" customWidth="1"/>
    <col min="515" max="515" width="15.6640625" style="54" customWidth="1"/>
    <col min="516" max="516" width="17.44140625" style="54" customWidth="1"/>
    <col min="517" max="517" width="18.88671875" style="54" customWidth="1"/>
    <col min="518" max="518" width="14.6640625" style="54" customWidth="1"/>
    <col min="519" max="519" width="17.5546875" style="54" customWidth="1"/>
    <col min="520" max="520" width="14.6640625" style="54" customWidth="1"/>
    <col min="521" max="521" width="11" style="54" customWidth="1"/>
    <col min="522" max="522" width="11.109375" style="54" customWidth="1"/>
    <col min="523" max="524" width="13.33203125" style="54" customWidth="1"/>
    <col min="525" max="525" width="13.88671875" style="54" customWidth="1"/>
    <col min="526" max="529" width="9.109375" style="54" customWidth="1"/>
    <col min="530" max="768" width="8.88671875" style="54"/>
    <col min="769" max="769" width="46.109375" style="54" customWidth="1"/>
    <col min="770" max="770" width="11.6640625" style="54" customWidth="1"/>
    <col min="771" max="771" width="15.6640625" style="54" customWidth="1"/>
    <col min="772" max="772" width="17.44140625" style="54" customWidth="1"/>
    <col min="773" max="773" width="18.88671875" style="54" customWidth="1"/>
    <col min="774" max="774" width="14.6640625" style="54" customWidth="1"/>
    <col min="775" max="775" width="17.5546875" style="54" customWidth="1"/>
    <col min="776" max="776" width="14.6640625" style="54" customWidth="1"/>
    <col min="777" max="777" width="11" style="54" customWidth="1"/>
    <col min="778" max="778" width="11.109375" style="54" customWidth="1"/>
    <col min="779" max="780" width="13.33203125" style="54" customWidth="1"/>
    <col min="781" max="781" width="13.88671875" style="54" customWidth="1"/>
    <col min="782" max="785" width="9.109375" style="54" customWidth="1"/>
    <col min="786" max="1024" width="8.88671875" style="54"/>
    <col min="1025" max="1025" width="46.109375" style="54" customWidth="1"/>
    <col min="1026" max="1026" width="11.6640625" style="54" customWidth="1"/>
    <col min="1027" max="1027" width="15.6640625" style="54" customWidth="1"/>
    <col min="1028" max="1028" width="17.44140625" style="54" customWidth="1"/>
    <col min="1029" max="1029" width="18.88671875" style="54" customWidth="1"/>
    <col min="1030" max="1030" width="14.6640625" style="54" customWidth="1"/>
    <col min="1031" max="1031" width="17.5546875" style="54" customWidth="1"/>
    <col min="1032" max="1032" width="14.6640625" style="54" customWidth="1"/>
    <col min="1033" max="1033" width="11" style="54" customWidth="1"/>
    <col min="1034" max="1034" width="11.109375" style="54" customWidth="1"/>
    <col min="1035" max="1036" width="13.33203125" style="54" customWidth="1"/>
    <col min="1037" max="1037" width="13.88671875" style="54" customWidth="1"/>
    <col min="1038" max="1041" width="9.109375" style="54" customWidth="1"/>
    <col min="1042" max="1280" width="8.88671875" style="54"/>
    <col min="1281" max="1281" width="46.109375" style="54" customWidth="1"/>
    <col min="1282" max="1282" width="11.6640625" style="54" customWidth="1"/>
    <col min="1283" max="1283" width="15.6640625" style="54" customWidth="1"/>
    <col min="1284" max="1284" width="17.44140625" style="54" customWidth="1"/>
    <col min="1285" max="1285" width="18.88671875" style="54" customWidth="1"/>
    <col min="1286" max="1286" width="14.6640625" style="54" customWidth="1"/>
    <col min="1287" max="1287" width="17.5546875" style="54" customWidth="1"/>
    <col min="1288" max="1288" width="14.6640625" style="54" customWidth="1"/>
    <col min="1289" max="1289" width="11" style="54" customWidth="1"/>
    <col min="1290" max="1290" width="11.109375" style="54" customWidth="1"/>
    <col min="1291" max="1292" width="13.33203125" style="54" customWidth="1"/>
    <col min="1293" max="1293" width="13.88671875" style="54" customWidth="1"/>
    <col min="1294" max="1297" width="9.109375" style="54" customWidth="1"/>
    <col min="1298" max="1536" width="8.88671875" style="54"/>
    <col min="1537" max="1537" width="46.109375" style="54" customWidth="1"/>
    <col min="1538" max="1538" width="11.6640625" style="54" customWidth="1"/>
    <col min="1539" max="1539" width="15.6640625" style="54" customWidth="1"/>
    <col min="1540" max="1540" width="17.44140625" style="54" customWidth="1"/>
    <col min="1541" max="1541" width="18.88671875" style="54" customWidth="1"/>
    <col min="1542" max="1542" width="14.6640625" style="54" customWidth="1"/>
    <col min="1543" max="1543" width="17.5546875" style="54" customWidth="1"/>
    <col min="1544" max="1544" width="14.6640625" style="54" customWidth="1"/>
    <col min="1545" max="1545" width="11" style="54" customWidth="1"/>
    <col min="1546" max="1546" width="11.109375" style="54" customWidth="1"/>
    <col min="1547" max="1548" width="13.33203125" style="54" customWidth="1"/>
    <col min="1549" max="1549" width="13.88671875" style="54" customWidth="1"/>
    <col min="1550" max="1553" width="9.109375" style="54" customWidth="1"/>
    <col min="1554" max="1792" width="8.88671875" style="54"/>
    <col min="1793" max="1793" width="46.109375" style="54" customWidth="1"/>
    <col min="1794" max="1794" width="11.6640625" style="54" customWidth="1"/>
    <col min="1795" max="1795" width="15.6640625" style="54" customWidth="1"/>
    <col min="1796" max="1796" width="17.44140625" style="54" customWidth="1"/>
    <col min="1797" max="1797" width="18.88671875" style="54" customWidth="1"/>
    <col min="1798" max="1798" width="14.6640625" style="54" customWidth="1"/>
    <col min="1799" max="1799" width="17.5546875" style="54" customWidth="1"/>
    <col min="1800" max="1800" width="14.6640625" style="54" customWidth="1"/>
    <col min="1801" max="1801" width="11" style="54" customWidth="1"/>
    <col min="1802" max="1802" width="11.109375" style="54" customWidth="1"/>
    <col min="1803" max="1804" width="13.33203125" style="54" customWidth="1"/>
    <col min="1805" max="1805" width="13.88671875" style="54" customWidth="1"/>
    <col min="1806" max="1809" width="9.109375" style="54" customWidth="1"/>
    <col min="1810" max="2048" width="8.88671875" style="54"/>
    <col min="2049" max="2049" width="46.109375" style="54" customWidth="1"/>
    <col min="2050" max="2050" width="11.6640625" style="54" customWidth="1"/>
    <col min="2051" max="2051" width="15.6640625" style="54" customWidth="1"/>
    <col min="2052" max="2052" width="17.44140625" style="54" customWidth="1"/>
    <col min="2053" max="2053" width="18.88671875" style="54" customWidth="1"/>
    <col min="2054" max="2054" width="14.6640625" style="54" customWidth="1"/>
    <col min="2055" max="2055" width="17.5546875" style="54" customWidth="1"/>
    <col min="2056" max="2056" width="14.6640625" style="54" customWidth="1"/>
    <col min="2057" max="2057" width="11" style="54" customWidth="1"/>
    <col min="2058" max="2058" width="11.109375" style="54" customWidth="1"/>
    <col min="2059" max="2060" width="13.33203125" style="54" customWidth="1"/>
    <col min="2061" max="2061" width="13.88671875" style="54" customWidth="1"/>
    <col min="2062" max="2065" width="9.109375" style="54" customWidth="1"/>
    <col min="2066" max="2304" width="8.88671875" style="54"/>
    <col min="2305" max="2305" width="46.109375" style="54" customWidth="1"/>
    <col min="2306" max="2306" width="11.6640625" style="54" customWidth="1"/>
    <col min="2307" max="2307" width="15.6640625" style="54" customWidth="1"/>
    <col min="2308" max="2308" width="17.44140625" style="54" customWidth="1"/>
    <col min="2309" max="2309" width="18.88671875" style="54" customWidth="1"/>
    <col min="2310" max="2310" width="14.6640625" style="54" customWidth="1"/>
    <col min="2311" max="2311" width="17.5546875" style="54" customWidth="1"/>
    <col min="2312" max="2312" width="14.6640625" style="54" customWidth="1"/>
    <col min="2313" max="2313" width="11" style="54" customWidth="1"/>
    <col min="2314" max="2314" width="11.109375" style="54" customWidth="1"/>
    <col min="2315" max="2316" width="13.33203125" style="54" customWidth="1"/>
    <col min="2317" max="2317" width="13.88671875" style="54" customWidth="1"/>
    <col min="2318" max="2321" width="9.109375" style="54" customWidth="1"/>
    <col min="2322" max="2560" width="8.88671875" style="54"/>
    <col min="2561" max="2561" width="46.109375" style="54" customWidth="1"/>
    <col min="2562" max="2562" width="11.6640625" style="54" customWidth="1"/>
    <col min="2563" max="2563" width="15.6640625" style="54" customWidth="1"/>
    <col min="2564" max="2564" width="17.44140625" style="54" customWidth="1"/>
    <col min="2565" max="2565" width="18.88671875" style="54" customWidth="1"/>
    <col min="2566" max="2566" width="14.6640625" style="54" customWidth="1"/>
    <col min="2567" max="2567" width="17.5546875" style="54" customWidth="1"/>
    <col min="2568" max="2568" width="14.6640625" style="54" customWidth="1"/>
    <col min="2569" max="2569" width="11" style="54" customWidth="1"/>
    <col min="2570" max="2570" width="11.109375" style="54" customWidth="1"/>
    <col min="2571" max="2572" width="13.33203125" style="54" customWidth="1"/>
    <col min="2573" max="2573" width="13.88671875" style="54" customWidth="1"/>
    <col min="2574" max="2577" width="9.109375" style="54" customWidth="1"/>
    <col min="2578" max="2816" width="8.88671875" style="54"/>
    <col min="2817" max="2817" width="46.109375" style="54" customWidth="1"/>
    <col min="2818" max="2818" width="11.6640625" style="54" customWidth="1"/>
    <col min="2819" max="2819" width="15.6640625" style="54" customWidth="1"/>
    <col min="2820" max="2820" width="17.44140625" style="54" customWidth="1"/>
    <col min="2821" max="2821" width="18.88671875" style="54" customWidth="1"/>
    <col min="2822" max="2822" width="14.6640625" style="54" customWidth="1"/>
    <col min="2823" max="2823" width="17.5546875" style="54" customWidth="1"/>
    <col min="2824" max="2824" width="14.6640625" style="54" customWidth="1"/>
    <col min="2825" max="2825" width="11" style="54" customWidth="1"/>
    <col min="2826" max="2826" width="11.109375" style="54" customWidth="1"/>
    <col min="2827" max="2828" width="13.33203125" style="54" customWidth="1"/>
    <col min="2829" max="2829" width="13.88671875" style="54" customWidth="1"/>
    <col min="2830" max="2833" width="9.109375" style="54" customWidth="1"/>
    <col min="2834" max="3072" width="8.88671875" style="54"/>
    <col min="3073" max="3073" width="46.109375" style="54" customWidth="1"/>
    <col min="3074" max="3074" width="11.6640625" style="54" customWidth="1"/>
    <col min="3075" max="3075" width="15.6640625" style="54" customWidth="1"/>
    <col min="3076" max="3076" width="17.44140625" style="54" customWidth="1"/>
    <col min="3077" max="3077" width="18.88671875" style="54" customWidth="1"/>
    <col min="3078" max="3078" width="14.6640625" style="54" customWidth="1"/>
    <col min="3079" max="3079" width="17.5546875" style="54" customWidth="1"/>
    <col min="3080" max="3080" width="14.6640625" style="54" customWidth="1"/>
    <col min="3081" max="3081" width="11" style="54" customWidth="1"/>
    <col min="3082" max="3082" width="11.109375" style="54" customWidth="1"/>
    <col min="3083" max="3084" width="13.33203125" style="54" customWidth="1"/>
    <col min="3085" max="3085" width="13.88671875" style="54" customWidth="1"/>
    <col min="3086" max="3089" width="9.109375" style="54" customWidth="1"/>
    <col min="3090" max="3328" width="8.88671875" style="54"/>
    <col min="3329" max="3329" width="46.109375" style="54" customWidth="1"/>
    <col min="3330" max="3330" width="11.6640625" style="54" customWidth="1"/>
    <col min="3331" max="3331" width="15.6640625" style="54" customWidth="1"/>
    <col min="3332" max="3332" width="17.44140625" style="54" customWidth="1"/>
    <col min="3333" max="3333" width="18.88671875" style="54" customWidth="1"/>
    <col min="3334" max="3334" width="14.6640625" style="54" customWidth="1"/>
    <col min="3335" max="3335" width="17.5546875" style="54" customWidth="1"/>
    <col min="3336" max="3336" width="14.6640625" style="54" customWidth="1"/>
    <col min="3337" max="3337" width="11" style="54" customWidth="1"/>
    <col min="3338" max="3338" width="11.109375" style="54" customWidth="1"/>
    <col min="3339" max="3340" width="13.33203125" style="54" customWidth="1"/>
    <col min="3341" max="3341" width="13.88671875" style="54" customWidth="1"/>
    <col min="3342" max="3345" width="9.109375" style="54" customWidth="1"/>
    <col min="3346" max="3584" width="8.88671875" style="54"/>
    <col min="3585" max="3585" width="46.109375" style="54" customWidth="1"/>
    <col min="3586" max="3586" width="11.6640625" style="54" customWidth="1"/>
    <col min="3587" max="3587" width="15.6640625" style="54" customWidth="1"/>
    <col min="3588" max="3588" width="17.44140625" style="54" customWidth="1"/>
    <col min="3589" max="3589" width="18.88671875" style="54" customWidth="1"/>
    <col min="3590" max="3590" width="14.6640625" style="54" customWidth="1"/>
    <col min="3591" max="3591" width="17.5546875" style="54" customWidth="1"/>
    <col min="3592" max="3592" width="14.6640625" style="54" customWidth="1"/>
    <col min="3593" max="3593" width="11" style="54" customWidth="1"/>
    <col min="3594" max="3594" width="11.109375" style="54" customWidth="1"/>
    <col min="3595" max="3596" width="13.33203125" style="54" customWidth="1"/>
    <col min="3597" max="3597" width="13.88671875" style="54" customWidth="1"/>
    <col min="3598" max="3601" width="9.109375" style="54" customWidth="1"/>
    <col min="3602" max="3840" width="8.88671875" style="54"/>
    <col min="3841" max="3841" width="46.109375" style="54" customWidth="1"/>
    <col min="3842" max="3842" width="11.6640625" style="54" customWidth="1"/>
    <col min="3843" max="3843" width="15.6640625" style="54" customWidth="1"/>
    <col min="3844" max="3844" width="17.44140625" style="54" customWidth="1"/>
    <col min="3845" max="3845" width="18.88671875" style="54" customWidth="1"/>
    <col min="3846" max="3846" width="14.6640625" style="54" customWidth="1"/>
    <col min="3847" max="3847" width="17.5546875" style="54" customWidth="1"/>
    <col min="3848" max="3848" width="14.6640625" style="54" customWidth="1"/>
    <col min="3849" max="3849" width="11" style="54" customWidth="1"/>
    <col min="3850" max="3850" width="11.109375" style="54" customWidth="1"/>
    <col min="3851" max="3852" width="13.33203125" style="54" customWidth="1"/>
    <col min="3853" max="3853" width="13.88671875" style="54" customWidth="1"/>
    <col min="3854" max="3857" width="9.109375" style="54" customWidth="1"/>
    <col min="3858" max="4096" width="8.88671875" style="54"/>
    <col min="4097" max="4097" width="46.109375" style="54" customWidth="1"/>
    <col min="4098" max="4098" width="11.6640625" style="54" customWidth="1"/>
    <col min="4099" max="4099" width="15.6640625" style="54" customWidth="1"/>
    <col min="4100" max="4100" width="17.44140625" style="54" customWidth="1"/>
    <col min="4101" max="4101" width="18.88671875" style="54" customWidth="1"/>
    <col min="4102" max="4102" width="14.6640625" style="54" customWidth="1"/>
    <col min="4103" max="4103" width="17.5546875" style="54" customWidth="1"/>
    <col min="4104" max="4104" width="14.6640625" style="54" customWidth="1"/>
    <col min="4105" max="4105" width="11" style="54" customWidth="1"/>
    <col min="4106" max="4106" width="11.109375" style="54" customWidth="1"/>
    <col min="4107" max="4108" width="13.33203125" style="54" customWidth="1"/>
    <col min="4109" max="4109" width="13.88671875" style="54" customWidth="1"/>
    <col min="4110" max="4113" width="9.109375" style="54" customWidth="1"/>
    <col min="4114" max="4352" width="8.88671875" style="54"/>
    <col min="4353" max="4353" width="46.109375" style="54" customWidth="1"/>
    <col min="4354" max="4354" width="11.6640625" style="54" customWidth="1"/>
    <col min="4355" max="4355" width="15.6640625" style="54" customWidth="1"/>
    <col min="4356" max="4356" width="17.44140625" style="54" customWidth="1"/>
    <col min="4357" max="4357" width="18.88671875" style="54" customWidth="1"/>
    <col min="4358" max="4358" width="14.6640625" style="54" customWidth="1"/>
    <col min="4359" max="4359" width="17.5546875" style="54" customWidth="1"/>
    <col min="4360" max="4360" width="14.6640625" style="54" customWidth="1"/>
    <col min="4361" max="4361" width="11" style="54" customWidth="1"/>
    <col min="4362" max="4362" width="11.109375" style="54" customWidth="1"/>
    <col min="4363" max="4364" width="13.33203125" style="54" customWidth="1"/>
    <col min="4365" max="4365" width="13.88671875" style="54" customWidth="1"/>
    <col min="4366" max="4369" width="9.109375" style="54" customWidth="1"/>
    <col min="4370" max="4608" width="8.88671875" style="54"/>
    <col min="4609" max="4609" width="46.109375" style="54" customWidth="1"/>
    <col min="4610" max="4610" width="11.6640625" style="54" customWidth="1"/>
    <col min="4611" max="4611" width="15.6640625" style="54" customWidth="1"/>
    <col min="4612" max="4612" width="17.44140625" style="54" customWidth="1"/>
    <col min="4613" max="4613" width="18.88671875" style="54" customWidth="1"/>
    <col min="4614" max="4614" width="14.6640625" style="54" customWidth="1"/>
    <col min="4615" max="4615" width="17.5546875" style="54" customWidth="1"/>
    <col min="4616" max="4616" width="14.6640625" style="54" customWidth="1"/>
    <col min="4617" max="4617" width="11" style="54" customWidth="1"/>
    <col min="4618" max="4618" width="11.109375" style="54" customWidth="1"/>
    <col min="4619" max="4620" width="13.33203125" style="54" customWidth="1"/>
    <col min="4621" max="4621" width="13.88671875" style="54" customWidth="1"/>
    <col min="4622" max="4625" width="9.109375" style="54" customWidth="1"/>
    <col min="4626" max="4864" width="8.88671875" style="54"/>
    <col min="4865" max="4865" width="46.109375" style="54" customWidth="1"/>
    <col min="4866" max="4866" width="11.6640625" style="54" customWidth="1"/>
    <col min="4867" max="4867" width="15.6640625" style="54" customWidth="1"/>
    <col min="4868" max="4868" width="17.44140625" style="54" customWidth="1"/>
    <col min="4869" max="4869" width="18.88671875" style="54" customWidth="1"/>
    <col min="4870" max="4870" width="14.6640625" style="54" customWidth="1"/>
    <col min="4871" max="4871" width="17.5546875" style="54" customWidth="1"/>
    <col min="4872" max="4872" width="14.6640625" style="54" customWidth="1"/>
    <col min="4873" max="4873" width="11" style="54" customWidth="1"/>
    <col min="4874" max="4874" width="11.109375" style="54" customWidth="1"/>
    <col min="4875" max="4876" width="13.33203125" style="54" customWidth="1"/>
    <col min="4877" max="4877" width="13.88671875" style="54" customWidth="1"/>
    <col min="4878" max="4881" width="9.109375" style="54" customWidth="1"/>
    <col min="4882" max="5120" width="8.88671875" style="54"/>
    <col min="5121" max="5121" width="46.109375" style="54" customWidth="1"/>
    <col min="5122" max="5122" width="11.6640625" style="54" customWidth="1"/>
    <col min="5123" max="5123" width="15.6640625" style="54" customWidth="1"/>
    <col min="5124" max="5124" width="17.44140625" style="54" customWidth="1"/>
    <col min="5125" max="5125" width="18.88671875" style="54" customWidth="1"/>
    <col min="5126" max="5126" width="14.6640625" style="54" customWidth="1"/>
    <col min="5127" max="5127" width="17.5546875" style="54" customWidth="1"/>
    <col min="5128" max="5128" width="14.6640625" style="54" customWidth="1"/>
    <col min="5129" max="5129" width="11" style="54" customWidth="1"/>
    <col min="5130" max="5130" width="11.109375" style="54" customWidth="1"/>
    <col min="5131" max="5132" width="13.33203125" style="54" customWidth="1"/>
    <col min="5133" max="5133" width="13.88671875" style="54" customWidth="1"/>
    <col min="5134" max="5137" width="9.109375" style="54" customWidth="1"/>
    <col min="5138" max="5376" width="8.88671875" style="54"/>
    <col min="5377" max="5377" width="46.109375" style="54" customWidth="1"/>
    <col min="5378" max="5378" width="11.6640625" style="54" customWidth="1"/>
    <col min="5379" max="5379" width="15.6640625" style="54" customWidth="1"/>
    <col min="5380" max="5380" width="17.44140625" style="54" customWidth="1"/>
    <col min="5381" max="5381" width="18.88671875" style="54" customWidth="1"/>
    <col min="5382" max="5382" width="14.6640625" style="54" customWidth="1"/>
    <col min="5383" max="5383" width="17.5546875" style="54" customWidth="1"/>
    <col min="5384" max="5384" width="14.6640625" style="54" customWidth="1"/>
    <col min="5385" max="5385" width="11" style="54" customWidth="1"/>
    <col min="5386" max="5386" width="11.109375" style="54" customWidth="1"/>
    <col min="5387" max="5388" width="13.33203125" style="54" customWidth="1"/>
    <col min="5389" max="5389" width="13.88671875" style="54" customWidth="1"/>
    <col min="5390" max="5393" width="9.109375" style="54" customWidth="1"/>
    <col min="5394" max="5632" width="8.88671875" style="54"/>
    <col min="5633" max="5633" width="46.109375" style="54" customWidth="1"/>
    <col min="5634" max="5634" width="11.6640625" style="54" customWidth="1"/>
    <col min="5635" max="5635" width="15.6640625" style="54" customWidth="1"/>
    <col min="5636" max="5636" width="17.44140625" style="54" customWidth="1"/>
    <col min="5637" max="5637" width="18.88671875" style="54" customWidth="1"/>
    <col min="5638" max="5638" width="14.6640625" style="54" customWidth="1"/>
    <col min="5639" max="5639" width="17.5546875" style="54" customWidth="1"/>
    <col min="5640" max="5640" width="14.6640625" style="54" customWidth="1"/>
    <col min="5641" max="5641" width="11" style="54" customWidth="1"/>
    <col min="5642" max="5642" width="11.109375" style="54" customWidth="1"/>
    <col min="5643" max="5644" width="13.33203125" style="54" customWidth="1"/>
    <col min="5645" max="5645" width="13.88671875" style="54" customWidth="1"/>
    <col min="5646" max="5649" width="9.109375" style="54" customWidth="1"/>
    <col min="5650" max="5888" width="8.88671875" style="54"/>
    <col min="5889" max="5889" width="46.109375" style="54" customWidth="1"/>
    <col min="5890" max="5890" width="11.6640625" style="54" customWidth="1"/>
    <col min="5891" max="5891" width="15.6640625" style="54" customWidth="1"/>
    <col min="5892" max="5892" width="17.44140625" style="54" customWidth="1"/>
    <col min="5893" max="5893" width="18.88671875" style="54" customWidth="1"/>
    <col min="5894" max="5894" width="14.6640625" style="54" customWidth="1"/>
    <col min="5895" max="5895" width="17.5546875" style="54" customWidth="1"/>
    <col min="5896" max="5896" width="14.6640625" style="54" customWidth="1"/>
    <col min="5897" max="5897" width="11" style="54" customWidth="1"/>
    <col min="5898" max="5898" width="11.109375" style="54" customWidth="1"/>
    <col min="5899" max="5900" width="13.33203125" style="54" customWidth="1"/>
    <col min="5901" max="5901" width="13.88671875" style="54" customWidth="1"/>
    <col min="5902" max="5905" width="9.109375" style="54" customWidth="1"/>
    <col min="5906" max="6144" width="8.88671875" style="54"/>
    <col min="6145" max="6145" width="46.109375" style="54" customWidth="1"/>
    <col min="6146" max="6146" width="11.6640625" style="54" customWidth="1"/>
    <col min="6147" max="6147" width="15.6640625" style="54" customWidth="1"/>
    <col min="6148" max="6148" width="17.44140625" style="54" customWidth="1"/>
    <col min="6149" max="6149" width="18.88671875" style="54" customWidth="1"/>
    <col min="6150" max="6150" width="14.6640625" style="54" customWidth="1"/>
    <col min="6151" max="6151" width="17.5546875" style="54" customWidth="1"/>
    <col min="6152" max="6152" width="14.6640625" style="54" customWidth="1"/>
    <col min="6153" max="6153" width="11" style="54" customWidth="1"/>
    <col min="6154" max="6154" width="11.109375" style="54" customWidth="1"/>
    <col min="6155" max="6156" width="13.33203125" style="54" customWidth="1"/>
    <col min="6157" max="6157" width="13.88671875" style="54" customWidth="1"/>
    <col min="6158" max="6161" width="9.109375" style="54" customWidth="1"/>
    <col min="6162" max="6400" width="8.88671875" style="54"/>
    <col min="6401" max="6401" width="46.109375" style="54" customWidth="1"/>
    <col min="6402" max="6402" width="11.6640625" style="54" customWidth="1"/>
    <col min="6403" max="6403" width="15.6640625" style="54" customWidth="1"/>
    <col min="6404" max="6404" width="17.44140625" style="54" customWidth="1"/>
    <col min="6405" max="6405" width="18.88671875" style="54" customWidth="1"/>
    <col min="6406" max="6406" width="14.6640625" style="54" customWidth="1"/>
    <col min="6407" max="6407" width="17.5546875" style="54" customWidth="1"/>
    <col min="6408" max="6408" width="14.6640625" style="54" customWidth="1"/>
    <col min="6409" max="6409" width="11" style="54" customWidth="1"/>
    <col min="6410" max="6410" width="11.109375" style="54" customWidth="1"/>
    <col min="6411" max="6412" width="13.33203125" style="54" customWidth="1"/>
    <col min="6413" max="6413" width="13.88671875" style="54" customWidth="1"/>
    <col min="6414" max="6417" width="9.109375" style="54" customWidth="1"/>
    <col min="6418" max="6656" width="8.88671875" style="54"/>
    <col min="6657" max="6657" width="46.109375" style="54" customWidth="1"/>
    <col min="6658" max="6658" width="11.6640625" style="54" customWidth="1"/>
    <col min="6659" max="6659" width="15.6640625" style="54" customWidth="1"/>
    <col min="6660" max="6660" width="17.44140625" style="54" customWidth="1"/>
    <col min="6661" max="6661" width="18.88671875" style="54" customWidth="1"/>
    <col min="6662" max="6662" width="14.6640625" style="54" customWidth="1"/>
    <col min="6663" max="6663" width="17.5546875" style="54" customWidth="1"/>
    <col min="6664" max="6664" width="14.6640625" style="54" customWidth="1"/>
    <col min="6665" max="6665" width="11" style="54" customWidth="1"/>
    <col min="6666" max="6666" width="11.109375" style="54" customWidth="1"/>
    <col min="6667" max="6668" width="13.33203125" style="54" customWidth="1"/>
    <col min="6669" max="6669" width="13.88671875" style="54" customWidth="1"/>
    <col min="6670" max="6673" width="9.109375" style="54" customWidth="1"/>
    <col min="6674" max="6912" width="8.88671875" style="54"/>
    <col min="6913" max="6913" width="46.109375" style="54" customWidth="1"/>
    <col min="6914" max="6914" width="11.6640625" style="54" customWidth="1"/>
    <col min="6915" max="6915" width="15.6640625" style="54" customWidth="1"/>
    <col min="6916" max="6916" width="17.44140625" style="54" customWidth="1"/>
    <col min="6917" max="6917" width="18.88671875" style="54" customWidth="1"/>
    <col min="6918" max="6918" width="14.6640625" style="54" customWidth="1"/>
    <col min="6919" max="6919" width="17.5546875" style="54" customWidth="1"/>
    <col min="6920" max="6920" width="14.6640625" style="54" customWidth="1"/>
    <col min="6921" max="6921" width="11" style="54" customWidth="1"/>
    <col min="6922" max="6922" width="11.109375" style="54" customWidth="1"/>
    <col min="6923" max="6924" width="13.33203125" style="54" customWidth="1"/>
    <col min="6925" max="6925" width="13.88671875" style="54" customWidth="1"/>
    <col min="6926" max="6929" width="9.109375" style="54" customWidth="1"/>
    <col min="6930" max="7168" width="8.88671875" style="54"/>
    <col min="7169" max="7169" width="46.109375" style="54" customWidth="1"/>
    <col min="7170" max="7170" width="11.6640625" style="54" customWidth="1"/>
    <col min="7171" max="7171" width="15.6640625" style="54" customWidth="1"/>
    <col min="7172" max="7172" width="17.44140625" style="54" customWidth="1"/>
    <col min="7173" max="7173" width="18.88671875" style="54" customWidth="1"/>
    <col min="7174" max="7174" width="14.6640625" style="54" customWidth="1"/>
    <col min="7175" max="7175" width="17.5546875" style="54" customWidth="1"/>
    <col min="7176" max="7176" width="14.6640625" style="54" customWidth="1"/>
    <col min="7177" max="7177" width="11" style="54" customWidth="1"/>
    <col min="7178" max="7178" width="11.109375" style="54" customWidth="1"/>
    <col min="7179" max="7180" width="13.33203125" style="54" customWidth="1"/>
    <col min="7181" max="7181" width="13.88671875" style="54" customWidth="1"/>
    <col min="7182" max="7185" width="9.109375" style="54" customWidth="1"/>
    <col min="7186" max="7424" width="8.88671875" style="54"/>
    <col min="7425" max="7425" width="46.109375" style="54" customWidth="1"/>
    <col min="7426" max="7426" width="11.6640625" style="54" customWidth="1"/>
    <col min="7427" max="7427" width="15.6640625" style="54" customWidth="1"/>
    <col min="7428" max="7428" width="17.44140625" style="54" customWidth="1"/>
    <col min="7429" max="7429" width="18.88671875" style="54" customWidth="1"/>
    <col min="7430" max="7430" width="14.6640625" style="54" customWidth="1"/>
    <col min="7431" max="7431" width="17.5546875" style="54" customWidth="1"/>
    <col min="7432" max="7432" width="14.6640625" style="54" customWidth="1"/>
    <col min="7433" max="7433" width="11" style="54" customWidth="1"/>
    <col min="7434" max="7434" width="11.109375" style="54" customWidth="1"/>
    <col min="7435" max="7436" width="13.33203125" style="54" customWidth="1"/>
    <col min="7437" max="7437" width="13.88671875" style="54" customWidth="1"/>
    <col min="7438" max="7441" width="9.109375" style="54" customWidth="1"/>
    <col min="7442" max="7680" width="8.88671875" style="54"/>
    <col min="7681" max="7681" width="46.109375" style="54" customWidth="1"/>
    <col min="7682" max="7682" width="11.6640625" style="54" customWidth="1"/>
    <col min="7683" max="7683" width="15.6640625" style="54" customWidth="1"/>
    <col min="7684" max="7684" width="17.44140625" style="54" customWidth="1"/>
    <col min="7685" max="7685" width="18.88671875" style="54" customWidth="1"/>
    <col min="7686" max="7686" width="14.6640625" style="54" customWidth="1"/>
    <col min="7687" max="7687" width="17.5546875" style="54" customWidth="1"/>
    <col min="7688" max="7688" width="14.6640625" style="54" customWidth="1"/>
    <col min="7689" max="7689" width="11" style="54" customWidth="1"/>
    <col min="7690" max="7690" width="11.109375" style="54" customWidth="1"/>
    <col min="7691" max="7692" width="13.33203125" style="54" customWidth="1"/>
    <col min="7693" max="7693" width="13.88671875" style="54" customWidth="1"/>
    <col min="7694" max="7697" width="9.109375" style="54" customWidth="1"/>
    <col min="7698" max="7936" width="8.88671875" style="54"/>
    <col min="7937" max="7937" width="46.109375" style="54" customWidth="1"/>
    <col min="7938" max="7938" width="11.6640625" style="54" customWidth="1"/>
    <col min="7939" max="7939" width="15.6640625" style="54" customWidth="1"/>
    <col min="7940" max="7940" width="17.44140625" style="54" customWidth="1"/>
    <col min="7941" max="7941" width="18.88671875" style="54" customWidth="1"/>
    <col min="7942" max="7942" width="14.6640625" style="54" customWidth="1"/>
    <col min="7943" max="7943" width="17.5546875" style="54" customWidth="1"/>
    <col min="7944" max="7944" width="14.6640625" style="54" customWidth="1"/>
    <col min="7945" max="7945" width="11" style="54" customWidth="1"/>
    <col min="7946" max="7946" width="11.109375" style="54" customWidth="1"/>
    <col min="7947" max="7948" width="13.33203125" style="54" customWidth="1"/>
    <col min="7949" max="7949" width="13.88671875" style="54" customWidth="1"/>
    <col min="7950" max="7953" width="9.109375" style="54" customWidth="1"/>
    <col min="7954" max="8192" width="8.88671875" style="54"/>
    <col min="8193" max="8193" width="46.109375" style="54" customWidth="1"/>
    <col min="8194" max="8194" width="11.6640625" style="54" customWidth="1"/>
    <col min="8195" max="8195" width="15.6640625" style="54" customWidth="1"/>
    <col min="8196" max="8196" width="17.44140625" style="54" customWidth="1"/>
    <col min="8197" max="8197" width="18.88671875" style="54" customWidth="1"/>
    <col min="8198" max="8198" width="14.6640625" style="54" customWidth="1"/>
    <col min="8199" max="8199" width="17.5546875" style="54" customWidth="1"/>
    <col min="8200" max="8200" width="14.6640625" style="54" customWidth="1"/>
    <col min="8201" max="8201" width="11" style="54" customWidth="1"/>
    <col min="8202" max="8202" width="11.109375" style="54" customWidth="1"/>
    <col min="8203" max="8204" width="13.33203125" style="54" customWidth="1"/>
    <col min="8205" max="8205" width="13.88671875" style="54" customWidth="1"/>
    <col min="8206" max="8209" width="9.109375" style="54" customWidth="1"/>
    <col min="8210" max="8448" width="8.88671875" style="54"/>
    <col min="8449" max="8449" width="46.109375" style="54" customWidth="1"/>
    <col min="8450" max="8450" width="11.6640625" style="54" customWidth="1"/>
    <col min="8451" max="8451" width="15.6640625" style="54" customWidth="1"/>
    <col min="8452" max="8452" width="17.44140625" style="54" customWidth="1"/>
    <col min="8453" max="8453" width="18.88671875" style="54" customWidth="1"/>
    <col min="8454" max="8454" width="14.6640625" style="54" customWidth="1"/>
    <col min="8455" max="8455" width="17.5546875" style="54" customWidth="1"/>
    <col min="8456" max="8456" width="14.6640625" style="54" customWidth="1"/>
    <col min="8457" max="8457" width="11" style="54" customWidth="1"/>
    <col min="8458" max="8458" width="11.109375" style="54" customWidth="1"/>
    <col min="8459" max="8460" width="13.33203125" style="54" customWidth="1"/>
    <col min="8461" max="8461" width="13.88671875" style="54" customWidth="1"/>
    <col min="8462" max="8465" width="9.109375" style="54" customWidth="1"/>
    <col min="8466" max="8704" width="8.88671875" style="54"/>
    <col min="8705" max="8705" width="46.109375" style="54" customWidth="1"/>
    <col min="8706" max="8706" width="11.6640625" style="54" customWidth="1"/>
    <col min="8707" max="8707" width="15.6640625" style="54" customWidth="1"/>
    <col min="8708" max="8708" width="17.44140625" style="54" customWidth="1"/>
    <col min="8709" max="8709" width="18.88671875" style="54" customWidth="1"/>
    <col min="8710" max="8710" width="14.6640625" style="54" customWidth="1"/>
    <col min="8711" max="8711" width="17.5546875" style="54" customWidth="1"/>
    <col min="8712" max="8712" width="14.6640625" style="54" customWidth="1"/>
    <col min="8713" max="8713" width="11" style="54" customWidth="1"/>
    <col min="8714" max="8714" width="11.109375" style="54" customWidth="1"/>
    <col min="8715" max="8716" width="13.33203125" style="54" customWidth="1"/>
    <col min="8717" max="8717" width="13.88671875" style="54" customWidth="1"/>
    <col min="8718" max="8721" width="9.109375" style="54" customWidth="1"/>
    <col min="8722" max="8960" width="8.88671875" style="54"/>
    <col min="8961" max="8961" width="46.109375" style="54" customWidth="1"/>
    <col min="8962" max="8962" width="11.6640625" style="54" customWidth="1"/>
    <col min="8963" max="8963" width="15.6640625" style="54" customWidth="1"/>
    <col min="8964" max="8964" width="17.44140625" style="54" customWidth="1"/>
    <col min="8965" max="8965" width="18.88671875" style="54" customWidth="1"/>
    <col min="8966" max="8966" width="14.6640625" style="54" customWidth="1"/>
    <col min="8967" max="8967" width="17.5546875" style="54" customWidth="1"/>
    <col min="8968" max="8968" width="14.6640625" style="54" customWidth="1"/>
    <col min="8969" max="8969" width="11" style="54" customWidth="1"/>
    <col min="8970" max="8970" width="11.109375" style="54" customWidth="1"/>
    <col min="8971" max="8972" width="13.33203125" style="54" customWidth="1"/>
    <col min="8973" max="8973" width="13.88671875" style="54" customWidth="1"/>
    <col min="8974" max="8977" width="9.109375" style="54" customWidth="1"/>
    <col min="8978" max="9216" width="8.88671875" style="54"/>
    <col min="9217" max="9217" width="46.109375" style="54" customWidth="1"/>
    <col min="9218" max="9218" width="11.6640625" style="54" customWidth="1"/>
    <col min="9219" max="9219" width="15.6640625" style="54" customWidth="1"/>
    <col min="9220" max="9220" width="17.44140625" style="54" customWidth="1"/>
    <col min="9221" max="9221" width="18.88671875" style="54" customWidth="1"/>
    <col min="9222" max="9222" width="14.6640625" style="54" customWidth="1"/>
    <col min="9223" max="9223" width="17.5546875" style="54" customWidth="1"/>
    <col min="9224" max="9224" width="14.6640625" style="54" customWidth="1"/>
    <col min="9225" max="9225" width="11" style="54" customWidth="1"/>
    <col min="9226" max="9226" width="11.109375" style="54" customWidth="1"/>
    <col min="9227" max="9228" width="13.33203125" style="54" customWidth="1"/>
    <col min="9229" max="9229" width="13.88671875" style="54" customWidth="1"/>
    <col min="9230" max="9233" width="9.109375" style="54" customWidth="1"/>
    <col min="9234" max="9472" width="8.88671875" style="54"/>
    <col min="9473" max="9473" width="46.109375" style="54" customWidth="1"/>
    <col min="9474" max="9474" width="11.6640625" style="54" customWidth="1"/>
    <col min="9475" max="9475" width="15.6640625" style="54" customWidth="1"/>
    <col min="9476" max="9476" width="17.44140625" style="54" customWidth="1"/>
    <col min="9477" max="9477" width="18.88671875" style="54" customWidth="1"/>
    <col min="9478" max="9478" width="14.6640625" style="54" customWidth="1"/>
    <col min="9479" max="9479" width="17.5546875" style="54" customWidth="1"/>
    <col min="9480" max="9480" width="14.6640625" style="54" customWidth="1"/>
    <col min="9481" max="9481" width="11" style="54" customWidth="1"/>
    <col min="9482" max="9482" width="11.109375" style="54" customWidth="1"/>
    <col min="9483" max="9484" width="13.33203125" style="54" customWidth="1"/>
    <col min="9485" max="9485" width="13.88671875" style="54" customWidth="1"/>
    <col min="9486" max="9489" width="9.109375" style="54" customWidth="1"/>
    <col min="9490" max="9728" width="8.88671875" style="54"/>
    <col min="9729" max="9729" width="46.109375" style="54" customWidth="1"/>
    <col min="9730" max="9730" width="11.6640625" style="54" customWidth="1"/>
    <col min="9731" max="9731" width="15.6640625" style="54" customWidth="1"/>
    <col min="9732" max="9732" width="17.44140625" style="54" customWidth="1"/>
    <col min="9733" max="9733" width="18.88671875" style="54" customWidth="1"/>
    <col min="9734" max="9734" width="14.6640625" style="54" customWidth="1"/>
    <col min="9735" max="9735" width="17.5546875" style="54" customWidth="1"/>
    <col min="9736" max="9736" width="14.6640625" style="54" customWidth="1"/>
    <col min="9737" max="9737" width="11" style="54" customWidth="1"/>
    <col min="9738" max="9738" width="11.109375" style="54" customWidth="1"/>
    <col min="9739" max="9740" width="13.33203125" style="54" customWidth="1"/>
    <col min="9741" max="9741" width="13.88671875" style="54" customWidth="1"/>
    <col min="9742" max="9745" width="9.109375" style="54" customWidth="1"/>
    <col min="9746" max="9984" width="8.88671875" style="54"/>
    <col min="9985" max="9985" width="46.109375" style="54" customWidth="1"/>
    <col min="9986" max="9986" width="11.6640625" style="54" customWidth="1"/>
    <col min="9987" max="9987" width="15.6640625" style="54" customWidth="1"/>
    <col min="9988" max="9988" width="17.44140625" style="54" customWidth="1"/>
    <col min="9989" max="9989" width="18.88671875" style="54" customWidth="1"/>
    <col min="9990" max="9990" width="14.6640625" style="54" customWidth="1"/>
    <col min="9991" max="9991" width="17.5546875" style="54" customWidth="1"/>
    <col min="9992" max="9992" width="14.6640625" style="54" customWidth="1"/>
    <col min="9993" max="9993" width="11" style="54" customWidth="1"/>
    <col min="9994" max="9994" width="11.109375" style="54" customWidth="1"/>
    <col min="9995" max="9996" width="13.33203125" style="54" customWidth="1"/>
    <col min="9997" max="9997" width="13.88671875" style="54" customWidth="1"/>
    <col min="9998" max="10001" width="9.109375" style="54" customWidth="1"/>
    <col min="10002" max="10240" width="8.88671875" style="54"/>
    <col min="10241" max="10241" width="46.109375" style="54" customWidth="1"/>
    <col min="10242" max="10242" width="11.6640625" style="54" customWidth="1"/>
    <col min="10243" max="10243" width="15.6640625" style="54" customWidth="1"/>
    <col min="10244" max="10244" width="17.44140625" style="54" customWidth="1"/>
    <col min="10245" max="10245" width="18.88671875" style="54" customWidth="1"/>
    <col min="10246" max="10246" width="14.6640625" style="54" customWidth="1"/>
    <col min="10247" max="10247" width="17.5546875" style="54" customWidth="1"/>
    <col min="10248" max="10248" width="14.6640625" style="54" customWidth="1"/>
    <col min="10249" max="10249" width="11" style="54" customWidth="1"/>
    <col min="10250" max="10250" width="11.109375" style="54" customWidth="1"/>
    <col min="10251" max="10252" width="13.33203125" style="54" customWidth="1"/>
    <col min="10253" max="10253" width="13.88671875" style="54" customWidth="1"/>
    <col min="10254" max="10257" width="9.109375" style="54" customWidth="1"/>
    <col min="10258" max="10496" width="8.88671875" style="54"/>
    <col min="10497" max="10497" width="46.109375" style="54" customWidth="1"/>
    <col min="10498" max="10498" width="11.6640625" style="54" customWidth="1"/>
    <col min="10499" max="10499" width="15.6640625" style="54" customWidth="1"/>
    <col min="10500" max="10500" width="17.44140625" style="54" customWidth="1"/>
    <col min="10501" max="10501" width="18.88671875" style="54" customWidth="1"/>
    <col min="10502" max="10502" width="14.6640625" style="54" customWidth="1"/>
    <col min="10503" max="10503" width="17.5546875" style="54" customWidth="1"/>
    <col min="10504" max="10504" width="14.6640625" style="54" customWidth="1"/>
    <col min="10505" max="10505" width="11" style="54" customWidth="1"/>
    <col min="10506" max="10506" width="11.109375" style="54" customWidth="1"/>
    <col min="10507" max="10508" width="13.33203125" style="54" customWidth="1"/>
    <col min="10509" max="10509" width="13.88671875" style="54" customWidth="1"/>
    <col min="10510" max="10513" width="9.109375" style="54" customWidth="1"/>
    <col min="10514" max="10752" width="8.88671875" style="54"/>
    <col min="10753" max="10753" width="46.109375" style="54" customWidth="1"/>
    <col min="10754" max="10754" width="11.6640625" style="54" customWidth="1"/>
    <col min="10755" max="10755" width="15.6640625" style="54" customWidth="1"/>
    <col min="10756" max="10756" width="17.44140625" style="54" customWidth="1"/>
    <col min="10757" max="10757" width="18.88671875" style="54" customWidth="1"/>
    <col min="10758" max="10758" width="14.6640625" style="54" customWidth="1"/>
    <col min="10759" max="10759" width="17.5546875" style="54" customWidth="1"/>
    <col min="10760" max="10760" width="14.6640625" style="54" customWidth="1"/>
    <col min="10761" max="10761" width="11" style="54" customWidth="1"/>
    <col min="10762" max="10762" width="11.109375" style="54" customWidth="1"/>
    <col min="10763" max="10764" width="13.33203125" style="54" customWidth="1"/>
    <col min="10765" max="10765" width="13.88671875" style="54" customWidth="1"/>
    <col min="10766" max="10769" width="9.109375" style="54" customWidth="1"/>
    <col min="10770" max="11008" width="8.88671875" style="54"/>
    <col min="11009" max="11009" width="46.109375" style="54" customWidth="1"/>
    <col min="11010" max="11010" width="11.6640625" style="54" customWidth="1"/>
    <col min="11011" max="11011" width="15.6640625" style="54" customWidth="1"/>
    <col min="11012" max="11012" width="17.44140625" style="54" customWidth="1"/>
    <col min="11013" max="11013" width="18.88671875" style="54" customWidth="1"/>
    <col min="11014" max="11014" width="14.6640625" style="54" customWidth="1"/>
    <col min="11015" max="11015" width="17.5546875" style="54" customWidth="1"/>
    <col min="11016" max="11016" width="14.6640625" style="54" customWidth="1"/>
    <col min="11017" max="11017" width="11" style="54" customWidth="1"/>
    <col min="11018" max="11018" width="11.109375" style="54" customWidth="1"/>
    <col min="11019" max="11020" width="13.33203125" style="54" customWidth="1"/>
    <col min="11021" max="11021" width="13.88671875" style="54" customWidth="1"/>
    <col min="11022" max="11025" width="9.109375" style="54" customWidth="1"/>
    <col min="11026" max="11264" width="8.88671875" style="54"/>
    <col min="11265" max="11265" width="46.109375" style="54" customWidth="1"/>
    <col min="11266" max="11266" width="11.6640625" style="54" customWidth="1"/>
    <col min="11267" max="11267" width="15.6640625" style="54" customWidth="1"/>
    <col min="11268" max="11268" width="17.44140625" style="54" customWidth="1"/>
    <col min="11269" max="11269" width="18.88671875" style="54" customWidth="1"/>
    <col min="11270" max="11270" width="14.6640625" style="54" customWidth="1"/>
    <col min="11271" max="11271" width="17.5546875" style="54" customWidth="1"/>
    <col min="11272" max="11272" width="14.6640625" style="54" customWidth="1"/>
    <col min="11273" max="11273" width="11" style="54" customWidth="1"/>
    <col min="11274" max="11274" width="11.109375" style="54" customWidth="1"/>
    <col min="11275" max="11276" width="13.33203125" style="54" customWidth="1"/>
    <col min="11277" max="11277" width="13.88671875" style="54" customWidth="1"/>
    <col min="11278" max="11281" width="9.109375" style="54" customWidth="1"/>
    <col min="11282" max="11520" width="8.88671875" style="54"/>
    <col min="11521" max="11521" width="46.109375" style="54" customWidth="1"/>
    <col min="11522" max="11522" width="11.6640625" style="54" customWidth="1"/>
    <col min="11523" max="11523" width="15.6640625" style="54" customWidth="1"/>
    <col min="11524" max="11524" width="17.44140625" style="54" customWidth="1"/>
    <col min="11525" max="11525" width="18.88671875" style="54" customWidth="1"/>
    <col min="11526" max="11526" width="14.6640625" style="54" customWidth="1"/>
    <col min="11527" max="11527" width="17.5546875" style="54" customWidth="1"/>
    <col min="11528" max="11528" width="14.6640625" style="54" customWidth="1"/>
    <col min="11529" max="11529" width="11" style="54" customWidth="1"/>
    <col min="11530" max="11530" width="11.109375" style="54" customWidth="1"/>
    <col min="11531" max="11532" width="13.33203125" style="54" customWidth="1"/>
    <col min="11533" max="11533" width="13.88671875" style="54" customWidth="1"/>
    <col min="11534" max="11537" width="9.109375" style="54" customWidth="1"/>
    <col min="11538" max="11776" width="8.88671875" style="54"/>
    <col min="11777" max="11777" width="46.109375" style="54" customWidth="1"/>
    <col min="11778" max="11778" width="11.6640625" style="54" customWidth="1"/>
    <col min="11779" max="11779" width="15.6640625" style="54" customWidth="1"/>
    <col min="11780" max="11780" width="17.44140625" style="54" customWidth="1"/>
    <col min="11781" max="11781" width="18.88671875" style="54" customWidth="1"/>
    <col min="11782" max="11782" width="14.6640625" style="54" customWidth="1"/>
    <col min="11783" max="11783" width="17.5546875" style="54" customWidth="1"/>
    <col min="11784" max="11784" width="14.6640625" style="54" customWidth="1"/>
    <col min="11785" max="11785" width="11" style="54" customWidth="1"/>
    <col min="11786" max="11786" width="11.109375" style="54" customWidth="1"/>
    <col min="11787" max="11788" width="13.33203125" style="54" customWidth="1"/>
    <col min="11789" max="11789" width="13.88671875" style="54" customWidth="1"/>
    <col min="11790" max="11793" width="9.109375" style="54" customWidth="1"/>
    <col min="11794" max="12032" width="8.88671875" style="54"/>
    <col min="12033" max="12033" width="46.109375" style="54" customWidth="1"/>
    <col min="12034" max="12034" width="11.6640625" style="54" customWidth="1"/>
    <col min="12035" max="12035" width="15.6640625" style="54" customWidth="1"/>
    <col min="12036" max="12036" width="17.44140625" style="54" customWidth="1"/>
    <col min="12037" max="12037" width="18.88671875" style="54" customWidth="1"/>
    <col min="12038" max="12038" width="14.6640625" style="54" customWidth="1"/>
    <col min="12039" max="12039" width="17.5546875" style="54" customWidth="1"/>
    <col min="12040" max="12040" width="14.6640625" style="54" customWidth="1"/>
    <col min="12041" max="12041" width="11" style="54" customWidth="1"/>
    <col min="12042" max="12042" width="11.109375" style="54" customWidth="1"/>
    <col min="12043" max="12044" width="13.33203125" style="54" customWidth="1"/>
    <col min="12045" max="12045" width="13.88671875" style="54" customWidth="1"/>
    <col min="12046" max="12049" width="9.109375" style="54" customWidth="1"/>
    <col min="12050" max="12288" width="8.88671875" style="54"/>
    <col min="12289" max="12289" width="46.109375" style="54" customWidth="1"/>
    <col min="12290" max="12290" width="11.6640625" style="54" customWidth="1"/>
    <col min="12291" max="12291" width="15.6640625" style="54" customWidth="1"/>
    <col min="12292" max="12292" width="17.44140625" style="54" customWidth="1"/>
    <col min="12293" max="12293" width="18.88671875" style="54" customWidth="1"/>
    <col min="12294" max="12294" width="14.6640625" style="54" customWidth="1"/>
    <col min="12295" max="12295" width="17.5546875" style="54" customWidth="1"/>
    <col min="12296" max="12296" width="14.6640625" style="54" customWidth="1"/>
    <col min="12297" max="12297" width="11" style="54" customWidth="1"/>
    <col min="12298" max="12298" width="11.109375" style="54" customWidth="1"/>
    <col min="12299" max="12300" width="13.33203125" style="54" customWidth="1"/>
    <col min="12301" max="12301" width="13.88671875" style="54" customWidth="1"/>
    <col min="12302" max="12305" width="9.109375" style="54" customWidth="1"/>
    <col min="12306" max="12544" width="8.88671875" style="54"/>
    <col min="12545" max="12545" width="46.109375" style="54" customWidth="1"/>
    <col min="12546" max="12546" width="11.6640625" style="54" customWidth="1"/>
    <col min="12547" max="12547" width="15.6640625" style="54" customWidth="1"/>
    <col min="12548" max="12548" width="17.44140625" style="54" customWidth="1"/>
    <col min="12549" max="12549" width="18.88671875" style="54" customWidth="1"/>
    <col min="12550" max="12550" width="14.6640625" style="54" customWidth="1"/>
    <col min="12551" max="12551" width="17.5546875" style="54" customWidth="1"/>
    <col min="12552" max="12552" width="14.6640625" style="54" customWidth="1"/>
    <col min="12553" max="12553" width="11" style="54" customWidth="1"/>
    <col min="12554" max="12554" width="11.109375" style="54" customWidth="1"/>
    <col min="12555" max="12556" width="13.33203125" style="54" customWidth="1"/>
    <col min="12557" max="12557" width="13.88671875" style="54" customWidth="1"/>
    <col min="12558" max="12561" width="9.109375" style="54" customWidth="1"/>
    <col min="12562" max="12800" width="8.88671875" style="54"/>
    <col min="12801" max="12801" width="46.109375" style="54" customWidth="1"/>
    <col min="12802" max="12802" width="11.6640625" style="54" customWidth="1"/>
    <col min="12803" max="12803" width="15.6640625" style="54" customWidth="1"/>
    <col min="12804" max="12804" width="17.44140625" style="54" customWidth="1"/>
    <col min="12805" max="12805" width="18.88671875" style="54" customWidth="1"/>
    <col min="12806" max="12806" width="14.6640625" style="54" customWidth="1"/>
    <col min="12807" max="12807" width="17.5546875" style="54" customWidth="1"/>
    <col min="12808" max="12808" width="14.6640625" style="54" customWidth="1"/>
    <col min="12809" max="12809" width="11" style="54" customWidth="1"/>
    <col min="12810" max="12810" width="11.109375" style="54" customWidth="1"/>
    <col min="12811" max="12812" width="13.33203125" style="54" customWidth="1"/>
    <col min="12813" max="12813" width="13.88671875" style="54" customWidth="1"/>
    <col min="12814" max="12817" width="9.109375" style="54" customWidth="1"/>
    <col min="12818" max="13056" width="8.88671875" style="54"/>
    <col min="13057" max="13057" width="46.109375" style="54" customWidth="1"/>
    <col min="13058" max="13058" width="11.6640625" style="54" customWidth="1"/>
    <col min="13059" max="13059" width="15.6640625" style="54" customWidth="1"/>
    <col min="13060" max="13060" width="17.44140625" style="54" customWidth="1"/>
    <col min="13061" max="13061" width="18.88671875" style="54" customWidth="1"/>
    <col min="13062" max="13062" width="14.6640625" style="54" customWidth="1"/>
    <col min="13063" max="13063" width="17.5546875" style="54" customWidth="1"/>
    <col min="13064" max="13064" width="14.6640625" style="54" customWidth="1"/>
    <col min="13065" max="13065" width="11" style="54" customWidth="1"/>
    <col min="13066" max="13066" width="11.109375" style="54" customWidth="1"/>
    <col min="13067" max="13068" width="13.33203125" style="54" customWidth="1"/>
    <col min="13069" max="13069" width="13.88671875" style="54" customWidth="1"/>
    <col min="13070" max="13073" width="9.109375" style="54" customWidth="1"/>
    <col min="13074" max="13312" width="8.88671875" style="54"/>
    <col min="13313" max="13313" width="46.109375" style="54" customWidth="1"/>
    <col min="13314" max="13314" width="11.6640625" style="54" customWidth="1"/>
    <col min="13315" max="13315" width="15.6640625" style="54" customWidth="1"/>
    <col min="13316" max="13316" width="17.44140625" style="54" customWidth="1"/>
    <col min="13317" max="13317" width="18.88671875" style="54" customWidth="1"/>
    <col min="13318" max="13318" width="14.6640625" style="54" customWidth="1"/>
    <col min="13319" max="13319" width="17.5546875" style="54" customWidth="1"/>
    <col min="13320" max="13320" width="14.6640625" style="54" customWidth="1"/>
    <col min="13321" max="13321" width="11" style="54" customWidth="1"/>
    <col min="13322" max="13322" width="11.109375" style="54" customWidth="1"/>
    <col min="13323" max="13324" width="13.33203125" style="54" customWidth="1"/>
    <col min="13325" max="13325" width="13.88671875" style="54" customWidth="1"/>
    <col min="13326" max="13329" width="9.109375" style="54" customWidth="1"/>
    <col min="13330" max="13568" width="8.88671875" style="54"/>
    <col min="13569" max="13569" width="46.109375" style="54" customWidth="1"/>
    <col min="13570" max="13570" width="11.6640625" style="54" customWidth="1"/>
    <col min="13571" max="13571" width="15.6640625" style="54" customWidth="1"/>
    <col min="13572" max="13572" width="17.44140625" style="54" customWidth="1"/>
    <col min="13573" max="13573" width="18.88671875" style="54" customWidth="1"/>
    <col min="13574" max="13574" width="14.6640625" style="54" customWidth="1"/>
    <col min="13575" max="13575" width="17.5546875" style="54" customWidth="1"/>
    <col min="13576" max="13576" width="14.6640625" style="54" customWidth="1"/>
    <col min="13577" max="13577" width="11" style="54" customWidth="1"/>
    <col min="13578" max="13578" width="11.109375" style="54" customWidth="1"/>
    <col min="13579" max="13580" width="13.33203125" style="54" customWidth="1"/>
    <col min="13581" max="13581" width="13.88671875" style="54" customWidth="1"/>
    <col min="13582" max="13585" width="9.109375" style="54" customWidth="1"/>
    <col min="13586" max="13824" width="8.88671875" style="54"/>
    <col min="13825" max="13825" width="46.109375" style="54" customWidth="1"/>
    <col min="13826" max="13826" width="11.6640625" style="54" customWidth="1"/>
    <col min="13827" max="13827" width="15.6640625" style="54" customWidth="1"/>
    <col min="13828" max="13828" width="17.44140625" style="54" customWidth="1"/>
    <col min="13829" max="13829" width="18.88671875" style="54" customWidth="1"/>
    <col min="13830" max="13830" width="14.6640625" style="54" customWidth="1"/>
    <col min="13831" max="13831" width="17.5546875" style="54" customWidth="1"/>
    <col min="13832" max="13832" width="14.6640625" style="54" customWidth="1"/>
    <col min="13833" max="13833" width="11" style="54" customWidth="1"/>
    <col min="13834" max="13834" width="11.109375" style="54" customWidth="1"/>
    <col min="13835" max="13836" width="13.33203125" style="54" customWidth="1"/>
    <col min="13837" max="13837" width="13.88671875" style="54" customWidth="1"/>
    <col min="13838" max="13841" width="9.109375" style="54" customWidth="1"/>
    <col min="13842" max="14080" width="8.88671875" style="54"/>
    <col min="14081" max="14081" width="46.109375" style="54" customWidth="1"/>
    <col min="14082" max="14082" width="11.6640625" style="54" customWidth="1"/>
    <col min="14083" max="14083" width="15.6640625" style="54" customWidth="1"/>
    <col min="14084" max="14084" width="17.44140625" style="54" customWidth="1"/>
    <col min="14085" max="14085" width="18.88671875" style="54" customWidth="1"/>
    <col min="14086" max="14086" width="14.6640625" style="54" customWidth="1"/>
    <col min="14087" max="14087" width="17.5546875" style="54" customWidth="1"/>
    <col min="14088" max="14088" width="14.6640625" style="54" customWidth="1"/>
    <col min="14089" max="14089" width="11" style="54" customWidth="1"/>
    <col min="14090" max="14090" width="11.109375" style="54" customWidth="1"/>
    <col min="14091" max="14092" width="13.33203125" style="54" customWidth="1"/>
    <col min="14093" max="14093" width="13.88671875" style="54" customWidth="1"/>
    <col min="14094" max="14097" width="9.109375" style="54" customWidth="1"/>
    <col min="14098" max="14336" width="8.88671875" style="54"/>
    <col min="14337" max="14337" width="46.109375" style="54" customWidth="1"/>
    <col min="14338" max="14338" width="11.6640625" style="54" customWidth="1"/>
    <col min="14339" max="14339" width="15.6640625" style="54" customWidth="1"/>
    <col min="14340" max="14340" width="17.44140625" style="54" customWidth="1"/>
    <col min="14341" max="14341" width="18.88671875" style="54" customWidth="1"/>
    <col min="14342" max="14342" width="14.6640625" style="54" customWidth="1"/>
    <col min="14343" max="14343" width="17.5546875" style="54" customWidth="1"/>
    <col min="14344" max="14344" width="14.6640625" style="54" customWidth="1"/>
    <col min="14345" max="14345" width="11" style="54" customWidth="1"/>
    <col min="14346" max="14346" width="11.109375" style="54" customWidth="1"/>
    <col min="14347" max="14348" width="13.33203125" style="54" customWidth="1"/>
    <col min="14349" max="14349" width="13.88671875" style="54" customWidth="1"/>
    <col min="14350" max="14353" width="9.109375" style="54" customWidth="1"/>
    <col min="14354" max="14592" width="8.88671875" style="54"/>
    <col min="14593" max="14593" width="46.109375" style="54" customWidth="1"/>
    <col min="14594" max="14594" width="11.6640625" style="54" customWidth="1"/>
    <col min="14595" max="14595" width="15.6640625" style="54" customWidth="1"/>
    <col min="14596" max="14596" width="17.44140625" style="54" customWidth="1"/>
    <col min="14597" max="14597" width="18.88671875" style="54" customWidth="1"/>
    <col min="14598" max="14598" width="14.6640625" style="54" customWidth="1"/>
    <col min="14599" max="14599" width="17.5546875" style="54" customWidth="1"/>
    <col min="14600" max="14600" width="14.6640625" style="54" customWidth="1"/>
    <col min="14601" max="14601" width="11" style="54" customWidth="1"/>
    <col min="14602" max="14602" width="11.109375" style="54" customWidth="1"/>
    <col min="14603" max="14604" width="13.33203125" style="54" customWidth="1"/>
    <col min="14605" max="14605" width="13.88671875" style="54" customWidth="1"/>
    <col min="14606" max="14609" width="9.109375" style="54" customWidth="1"/>
    <col min="14610" max="14848" width="8.88671875" style="54"/>
    <col min="14849" max="14849" width="46.109375" style="54" customWidth="1"/>
    <col min="14850" max="14850" width="11.6640625" style="54" customWidth="1"/>
    <col min="14851" max="14851" width="15.6640625" style="54" customWidth="1"/>
    <col min="14852" max="14852" width="17.44140625" style="54" customWidth="1"/>
    <col min="14853" max="14853" width="18.88671875" style="54" customWidth="1"/>
    <col min="14854" max="14854" width="14.6640625" style="54" customWidth="1"/>
    <col min="14855" max="14855" width="17.5546875" style="54" customWidth="1"/>
    <col min="14856" max="14856" width="14.6640625" style="54" customWidth="1"/>
    <col min="14857" max="14857" width="11" style="54" customWidth="1"/>
    <col min="14858" max="14858" width="11.109375" style="54" customWidth="1"/>
    <col min="14859" max="14860" width="13.33203125" style="54" customWidth="1"/>
    <col min="14861" max="14861" width="13.88671875" style="54" customWidth="1"/>
    <col min="14862" max="14865" width="9.109375" style="54" customWidth="1"/>
    <col min="14866" max="15104" width="8.88671875" style="54"/>
    <col min="15105" max="15105" width="46.109375" style="54" customWidth="1"/>
    <col min="15106" max="15106" width="11.6640625" style="54" customWidth="1"/>
    <col min="15107" max="15107" width="15.6640625" style="54" customWidth="1"/>
    <col min="15108" max="15108" width="17.44140625" style="54" customWidth="1"/>
    <col min="15109" max="15109" width="18.88671875" style="54" customWidth="1"/>
    <col min="15110" max="15110" width="14.6640625" style="54" customWidth="1"/>
    <col min="15111" max="15111" width="17.5546875" style="54" customWidth="1"/>
    <col min="15112" max="15112" width="14.6640625" style="54" customWidth="1"/>
    <col min="15113" max="15113" width="11" style="54" customWidth="1"/>
    <col min="15114" max="15114" width="11.109375" style="54" customWidth="1"/>
    <col min="15115" max="15116" width="13.33203125" style="54" customWidth="1"/>
    <col min="15117" max="15117" width="13.88671875" style="54" customWidth="1"/>
    <col min="15118" max="15121" width="9.109375" style="54" customWidth="1"/>
    <col min="15122" max="15360" width="8.88671875" style="54"/>
    <col min="15361" max="15361" width="46.109375" style="54" customWidth="1"/>
    <col min="15362" max="15362" width="11.6640625" style="54" customWidth="1"/>
    <col min="15363" max="15363" width="15.6640625" style="54" customWidth="1"/>
    <col min="15364" max="15364" width="17.44140625" style="54" customWidth="1"/>
    <col min="15365" max="15365" width="18.88671875" style="54" customWidth="1"/>
    <col min="15366" max="15366" width="14.6640625" style="54" customWidth="1"/>
    <col min="15367" max="15367" width="17.5546875" style="54" customWidth="1"/>
    <col min="15368" max="15368" width="14.6640625" style="54" customWidth="1"/>
    <col min="15369" max="15369" width="11" style="54" customWidth="1"/>
    <col min="15370" max="15370" width="11.109375" style="54" customWidth="1"/>
    <col min="15371" max="15372" width="13.33203125" style="54" customWidth="1"/>
    <col min="15373" max="15373" width="13.88671875" style="54" customWidth="1"/>
    <col min="15374" max="15377" width="9.109375" style="54" customWidth="1"/>
    <col min="15378" max="15616" width="8.88671875" style="54"/>
    <col min="15617" max="15617" width="46.109375" style="54" customWidth="1"/>
    <col min="15618" max="15618" width="11.6640625" style="54" customWidth="1"/>
    <col min="15619" max="15619" width="15.6640625" style="54" customWidth="1"/>
    <col min="15620" max="15620" width="17.44140625" style="54" customWidth="1"/>
    <col min="15621" max="15621" width="18.88671875" style="54" customWidth="1"/>
    <col min="15622" max="15622" width="14.6640625" style="54" customWidth="1"/>
    <col min="15623" max="15623" width="17.5546875" style="54" customWidth="1"/>
    <col min="15624" max="15624" width="14.6640625" style="54" customWidth="1"/>
    <col min="15625" max="15625" width="11" style="54" customWidth="1"/>
    <col min="15626" max="15626" width="11.109375" style="54" customWidth="1"/>
    <col min="15627" max="15628" width="13.33203125" style="54" customWidth="1"/>
    <col min="15629" max="15629" width="13.88671875" style="54" customWidth="1"/>
    <col min="15630" max="15633" width="9.109375" style="54" customWidth="1"/>
    <col min="15634" max="15872" width="8.88671875" style="54"/>
    <col min="15873" max="15873" width="46.109375" style="54" customWidth="1"/>
    <col min="15874" max="15874" width="11.6640625" style="54" customWidth="1"/>
    <col min="15875" max="15875" width="15.6640625" style="54" customWidth="1"/>
    <col min="15876" max="15876" width="17.44140625" style="54" customWidth="1"/>
    <col min="15877" max="15877" width="18.88671875" style="54" customWidth="1"/>
    <col min="15878" max="15878" width="14.6640625" style="54" customWidth="1"/>
    <col min="15879" max="15879" width="17.5546875" style="54" customWidth="1"/>
    <col min="15880" max="15880" width="14.6640625" style="54" customWidth="1"/>
    <col min="15881" max="15881" width="11" style="54" customWidth="1"/>
    <col min="15882" max="15882" width="11.109375" style="54" customWidth="1"/>
    <col min="15883" max="15884" width="13.33203125" style="54" customWidth="1"/>
    <col min="15885" max="15885" width="13.88671875" style="54" customWidth="1"/>
    <col min="15886" max="15889" width="9.109375" style="54" customWidth="1"/>
    <col min="15890" max="16128" width="8.88671875" style="54"/>
    <col min="16129" max="16129" width="46.109375" style="54" customWidth="1"/>
    <col min="16130" max="16130" width="11.6640625" style="54" customWidth="1"/>
    <col min="16131" max="16131" width="15.6640625" style="54" customWidth="1"/>
    <col min="16132" max="16132" width="17.44140625" style="54" customWidth="1"/>
    <col min="16133" max="16133" width="18.88671875" style="54" customWidth="1"/>
    <col min="16134" max="16134" width="14.6640625" style="54" customWidth="1"/>
    <col min="16135" max="16135" width="17.5546875" style="54" customWidth="1"/>
    <col min="16136" max="16136" width="14.6640625" style="54" customWidth="1"/>
    <col min="16137" max="16137" width="11" style="54" customWidth="1"/>
    <col min="16138" max="16138" width="11.109375" style="54" customWidth="1"/>
    <col min="16139" max="16140" width="13.33203125" style="54" customWidth="1"/>
    <col min="16141" max="16141" width="13.88671875" style="54" customWidth="1"/>
    <col min="16142" max="16145" width="9.109375" style="54" customWidth="1"/>
    <col min="16146" max="16384" width="8.88671875" style="54"/>
  </cols>
  <sheetData>
    <row r="1" spans="1:256" ht="18" hidden="1" customHeight="1" x14ac:dyDescent="0.3">
      <c r="F1" s="143"/>
      <c r="G1" s="143"/>
      <c r="H1" s="143"/>
    </row>
    <row r="2" spans="1:256" ht="18" hidden="1" customHeight="1" x14ac:dyDescent="0.3">
      <c r="F2" s="143"/>
      <c r="G2" s="143"/>
      <c r="H2" s="143"/>
    </row>
    <row r="3" spans="1:256" ht="18" hidden="1" customHeight="1" x14ac:dyDescent="0.3">
      <c r="F3" s="143"/>
      <c r="G3" s="143"/>
      <c r="H3" s="143"/>
    </row>
    <row r="4" spans="1:256" s="480" customFormat="1" ht="14.4" customHeight="1" x14ac:dyDescent="0.3">
      <c r="A4" s="479"/>
      <c r="B4" s="479"/>
      <c r="F4" s="795" t="s">
        <v>49</v>
      </c>
      <c r="G4" s="796"/>
      <c r="H4" s="796"/>
      <c r="I4" s="481"/>
    </row>
    <row r="5" spans="1:256" s="480" customFormat="1" ht="28.95" customHeight="1" x14ac:dyDescent="0.3">
      <c r="A5" s="482"/>
      <c r="B5" s="479"/>
      <c r="F5" s="796"/>
      <c r="G5" s="796"/>
      <c r="H5" s="796"/>
      <c r="I5" s="481"/>
    </row>
    <row r="6" spans="1:256" s="480" customFormat="1" ht="13.95" customHeight="1" x14ac:dyDescent="0.3">
      <c r="A6" s="479"/>
      <c r="B6" s="479"/>
      <c r="F6" s="796"/>
      <c r="G6" s="796"/>
      <c r="H6" s="796"/>
      <c r="I6" s="481"/>
    </row>
    <row r="7" spans="1:256" s="480" customFormat="1" ht="22.2" customHeight="1" x14ac:dyDescent="0.3">
      <c r="A7" s="479"/>
      <c r="B7" s="479"/>
      <c r="F7" s="796"/>
      <c r="G7" s="796"/>
      <c r="H7" s="796"/>
      <c r="I7" s="481"/>
    </row>
    <row r="8" spans="1:256" s="480" customFormat="1" ht="13.95" customHeight="1" x14ac:dyDescent="0.3">
      <c r="A8" s="479"/>
      <c r="B8" s="479"/>
      <c r="F8" s="796"/>
      <c r="G8" s="796"/>
      <c r="H8" s="796"/>
      <c r="I8" s="481"/>
    </row>
    <row r="9" spans="1:256" s="480" customFormat="1" ht="25.95" customHeight="1" x14ac:dyDescent="0.3">
      <c r="A9" s="483"/>
      <c r="B9" s="479"/>
      <c r="F9" s="796"/>
      <c r="G9" s="796"/>
      <c r="H9" s="796"/>
      <c r="I9" s="481"/>
    </row>
    <row r="10" spans="1:256" s="486" customFormat="1" ht="19.2" customHeight="1" x14ac:dyDescent="0.35">
      <c r="A10" s="484"/>
      <c r="B10" s="484"/>
      <c r="C10" s="484"/>
      <c r="D10" s="485"/>
      <c r="E10" s="797" t="s">
        <v>136</v>
      </c>
      <c r="F10" s="797"/>
      <c r="G10" s="797"/>
      <c r="H10" s="797"/>
      <c r="I10" s="485"/>
      <c r="J10" s="485"/>
      <c r="K10" s="485"/>
      <c r="L10" s="485"/>
    </row>
    <row r="11" spans="1:256" s="486" customFormat="1" ht="24" customHeight="1" x14ac:dyDescent="0.35">
      <c r="A11" s="484"/>
      <c r="B11" s="484"/>
      <c r="C11" s="484"/>
      <c r="D11" s="487"/>
      <c r="E11" s="651" t="s">
        <v>223</v>
      </c>
      <c r="F11" s="651"/>
      <c r="G11" s="651"/>
      <c r="H11" s="651"/>
      <c r="I11" s="487"/>
      <c r="J11" s="487"/>
      <c r="K11" s="487"/>
      <c r="L11" s="487"/>
    </row>
    <row r="12" spans="1:256" s="486" customFormat="1" ht="21.6" customHeight="1" x14ac:dyDescent="0.35">
      <c r="A12" s="484"/>
      <c r="B12" s="484"/>
      <c r="C12" s="484"/>
      <c r="D12" s="485"/>
      <c r="E12" s="651" t="s">
        <v>137</v>
      </c>
      <c r="F12" s="651"/>
      <c r="G12" s="651"/>
      <c r="H12" s="651"/>
      <c r="I12" s="485"/>
      <c r="J12" s="485"/>
      <c r="K12" s="485"/>
      <c r="L12" s="485"/>
    </row>
    <row r="13" spans="1:256" s="486" customFormat="1" ht="24" customHeight="1" x14ac:dyDescent="0.4">
      <c r="A13" s="488"/>
      <c r="B13" s="488"/>
      <c r="C13" s="488"/>
      <c r="D13" s="485"/>
      <c r="E13" s="797" t="s">
        <v>138</v>
      </c>
      <c r="F13" s="797"/>
      <c r="G13" s="797"/>
      <c r="H13" s="797"/>
      <c r="I13" s="485"/>
      <c r="J13" s="485"/>
      <c r="K13" s="485"/>
      <c r="L13" s="485"/>
    </row>
    <row r="14" spans="1:256" s="489" customFormat="1" ht="18" customHeight="1" x14ac:dyDescent="0.4">
      <c r="A14" s="488"/>
      <c r="B14" s="488"/>
      <c r="C14" s="488"/>
      <c r="D14" s="485"/>
      <c r="E14" s="485"/>
      <c r="F14" s="485"/>
      <c r="G14" s="485"/>
      <c r="H14" s="485"/>
      <c r="I14" s="485"/>
      <c r="J14" s="485"/>
      <c r="K14" s="485"/>
      <c r="L14" s="485"/>
    </row>
    <row r="15" spans="1:256" s="486" customFormat="1" ht="19.2" customHeight="1" x14ac:dyDescent="0.4">
      <c r="A15" s="488"/>
      <c r="B15" s="488"/>
      <c r="C15" s="488"/>
      <c r="D15" s="490"/>
      <c r="E15" s="490"/>
      <c r="F15" s="490"/>
      <c r="G15" s="490"/>
      <c r="H15" s="490"/>
      <c r="I15" s="491"/>
      <c r="J15" s="491"/>
      <c r="K15" s="491"/>
      <c r="L15" s="491"/>
    </row>
    <row r="16" spans="1:256" s="66" customFormat="1" ht="26.4" customHeight="1" x14ac:dyDescent="0.4">
      <c r="A16" s="106"/>
      <c r="B16" s="106"/>
      <c r="C16" s="106"/>
      <c r="D16" s="645"/>
      <c r="E16" s="645"/>
      <c r="F16" s="645"/>
      <c r="G16" s="645"/>
      <c r="H16" s="645"/>
      <c r="I16" s="645"/>
      <c r="J16" s="645"/>
      <c r="K16" s="645"/>
      <c r="L16" s="64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c r="IU16" s="65"/>
      <c r="IV16" s="65"/>
    </row>
    <row r="17" spans="1:256" s="66" customFormat="1" ht="22.2" customHeight="1" x14ac:dyDescent="0.4">
      <c r="A17" s="71"/>
      <c r="B17" s="71"/>
      <c r="C17" s="71"/>
      <c r="D17" s="71"/>
      <c r="E17" s="71"/>
      <c r="F17" s="72"/>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c r="IR17" s="71"/>
      <c r="IS17" s="71"/>
      <c r="IT17" s="71"/>
      <c r="IU17" s="71"/>
      <c r="IV17" s="71"/>
    </row>
    <row r="18" spans="1:256" s="66" customFormat="1" ht="21" customHeight="1" x14ac:dyDescent="0.4">
      <c r="A18" s="73"/>
      <c r="B18" s="73"/>
      <c r="C18" s="74" t="s">
        <v>0</v>
      </c>
      <c r="D18" s="74"/>
      <c r="E18" s="74"/>
      <c r="F18" s="74"/>
      <c r="G18" s="74"/>
      <c r="H18" s="74"/>
      <c r="I18" s="75"/>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row>
    <row r="19" spans="1:256" s="66" customFormat="1" ht="22.2" customHeight="1" x14ac:dyDescent="0.4">
      <c r="A19" s="798" t="s">
        <v>46</v>
      </c>
      <c r="B19" s="798"/>
      <c r="C19" s="798"/>
      <c r="D19" s="798"/>
      <c r="E19" s="798"/>
      <c r="F19" s="798"/>
      <c r="G19" s="798"/>
      <c r="H19" s="76"/>
      <c r="I19" s="75"/>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1:256" s="66" customFormat="1" ht="22.95" customHeight="1" x14ac:dyDescent="0.4">
      <c r="A20" s="73"/>
      <c r="B20" s="646" t="s">
        <v>1</v>
      </c>
      <c r="C20" s="646"/>
      <c r="D20" s="646"/>
      <c r="E20" s="646"/>
      <c r="F20" s="77"/>
      <c r="G20" s="77"/>
      <c r="H20" s="77"/>
      <c r="I20" s="75"/>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c r="IM20" s="73"/>
      <c r="IN20" s="73"/>
      <c r="IO20" s="73"/>
      <c r="IP20" s="73"/>
      <c r="IQ20" s="73"/>
      <c r="IR20" s="73"/>
      <c r="IS20" s="73"/>
      <c r="IT20" s="73"/>
      <c r="IU20" s="73"/>
      <c r="IV20" s="73"/>
    </row>
    <row r="21" spans="1:256" s="66" customFormat="1" ht="18.75" customHeight="1" x14ac:dyDescent="0.4">
      <c r="A21" s="73"/>
      <c r="B21" s="74"/>
      <c r="C21" s="74" t="s">
        <v>228</v>
      </c>
      <c r="D21" s="74"/>
      <c r="E21" s="74"/>
      <c r="F21" s="74"/>
      <c r="G21" s="74"/>
      <c r="H21" s="74"/>
      <c r="I21" s="75"/>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73"/>
      <c r="IT21" s="73"/>
      <c r="IU21" s="73"/>
      <c r="IV21" s="73"/>
    </row>
    <row r="22" spans="1:256" s="66" customFormat="1" ht="51.6" customHeight="1" x14ac:dyDescent="0.4">
      <c r="A22" s="636" t="s">
        <v>303</v>
      </c>
      <c r="B22" s="636"/>
      <c r="C22" s="636"/>
      <c r="D22" s="636"/>
      <c r="E22" s="636"/>
      <c r="F22" s="636"/>
      <c r="G22" s="636"/>
      <c r="H22" s="636"/>
      <c r="I22" s="636"/>
      <c r="J22" s="636"/>
      <c r="K22" s="636"/>
      <c r="L22" s="636"/>
      <c r="M22" s="78"/>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c r="IV22" s="73"/>
    </row>
    <row r="23" spans="1:256" s="492" customFormat="1" ht="51.75" customHeight="1" x14ac:dyDescent="0.3">
      <c r="A23" s="492" t="s">
        <v>238</v>
      </c>
      <c r="B23" s="493"/>
      <c r="C23" s="493"/>
      <c r="D23" s="493"/>
      <c r="E23" s="493"/>
      <c r="F23" s="493"/>
      <c r="G23" s="494"/>
      <c r="H23" s="494"/>
      <c r="I23" s="495"/>
      <c r="J23" s="494"/>
      <c r="K23" s="494"/>
      <c r="L23" s="494"/>
      <c r="M23" s="494"/>
    </row>
    <row r="24" spans="1:256" s="386" customFormat="1" ht="119.4" customHeight="1" x14ac:dyDescent="0.3">
      <c r="A24" s="647" t="s">
        <v>324</v>
      </c>
      <c r="B24" s="647"/>
      <c r="C24" s="647"/>
      <c r="D24" s="647"/>
      <c r="E24" s="647"/>
      <c r="F24" s="647"/>
      <c r="G24" s="647"/>
      <c r="H24" s="647"/>
      <c r="I24" s="647"/>
      <c r="J24" s="647"/>
      <c r="K24" s="647"/>
      <c r="L24" s="647"/>
      <c r="M24" s="385"/>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4"/>
      <c r="AK24" s="384"/>
      <c r="AL24" s="384"/>
      <c r="AM24" s="384"/>
      <c r="AN24" s="384"/>
      <c r="AO24" s="384"/>
      <c r="AP24" s="384"/>
      <c r="AQ24" s="384"/>
      <c r="AR24" s="384"/>
      <c r="AS24" s="384"/>
      <c r="AT24" s="384"/>
      <c r="AU24" s="384"/>
      <c r="AV24" s="384"/>
      <c r="AW24" s="384"/>
      <c r="AX24" s="384"/>
      <c r="AY24" s="384"/>
      <c r="AZ24" s="384"/>
      <c r="BA24" s="384"/>
      <c r="BB24" s="384"/>
      <c r="BC24" s="384"/>
      <c r="BD24" s="384"/>
      <c r="BE24" s="384"/>
      <c r="BF24" s="384"/>
      <c r="BG24" s="384"/>
      <c r="BH24" s="384"/>
      <c r="BI24" s="384"/>
      <c r="BJ24" s="384"/>
      <c r="BK24" s="384"/>
      <c r="BL24" s="384"/>
      <c r="BM24" s="384"/>
      <c r="BN24" s="384"/>
      <c r="BO24" s="384"/>
      <c r="BP24" s="384"/>
      <c r="BQ24" s="384"/>
      <c r="BR24" s="384"/>
      <c r="BS24" s="384"/>
      <c r="BT24" s="384"/>
      <c r="BU24" s="384"/>
      <c r="BV24" s="384"/>
      <c r="BW24" s="384"/>
      <c r="BX24" s="384"/>
      <c r="BY24" s="384"/>
      <c r="BZ24" s="384"/>
      <c r="CA24" s="384"/>
      <c r="CB24" s="384"/>
      <c r="CC24" s="384"/>
      <c r="CD24" s="384"/>
      <c r="CE24" s="384"/>
      <c r="CF24" s="384"/>
      <c r="CG24" s="384"/>
      <c r="CH24" s="384"/>
      <c r="CI24" s="384"/>
      <c r="CJ24" s="384"/>
      <c r="CK24" s="384"/>
      <c r="CL24" s="384"/>
      <c r="CM24" s="384"/>
      <c r="CN24" s="384"/>
      <c r="CO24" s="384"/>
      <c r="CP24" s="384"/>
      <c r="CQ24" s="384"/>
      <c r="CR24" s="384"/>
      <c r="CS24" s="384"/>
      <c r="CT24" s="384"/>
      <c r="CU24" s="384"/>
      <c r="CV24" s="384"/>
      <c r="CW24" s="384"/>
      <c r="CX24" s="384"/>
      <c r="CY24" s="384"/>
      <c r="CZ24" s="384"/>
      <c r="DA24" s="384"/>
      <c r="DB24" s="384"/>
      <c r="DC24" s="384"/>
      <c r="DD24" s="384"/>
      <c r="DE24" s="384"/>
      <c r="DF24" s="384"/>
      <c r="DG24" s="384"/>
      <c r="DH24" s="384"/>
      <c r="DI24" s="384"/>
      <c r="DJ24" s="384"/>
      <c r="DK24" s="384"/>
      <c r="DL24" s="384"/>
      <c r="DM24" s="384"/>
      <c r="DN24" s="384"/>
      <c r="DO24" s="384"/>
      <c r="DP24" s="384"/>
      <c r="DQ24" s="384"/>
      <c r="DR24" s="384"/>
      <c r="DS24" s="384"/>
      <c r="DT24" s="384"/>
      <c r="DU24" s="384"/>
      <c r="DV24" s="384"/>
      <c r="DW24" s="384"/>
      <c r="DX24" s="384"/>
      <c r="DY24" s="384"/>
      <c r="DZ24" s="384"/>
      <c r="EA24" s="384"/>
      <c r="EB24" s="384"/>
      <c r="EC24" s="384"/>
      <c r="ED24" s="384"/>
      <c r="EE24" s="384"/>
      <c r="EF24" s="384"/>
      <c r="EG24" s="384"/>
      <c r="EH24" s="384"/>
      <c r="EI24" s="384"/>
      <c r="EJ24" s="384"/>
      <c r="EK24" s="384"/>
      <c r="EL24" s="384"/>
      <c r="EM24" s="384"/>
      <c r="EN24" s="384"/>
      <c r="EO24" s="384"/>
      <c r="EP24" s="384"/>
      <c r="EQ24" s="384"/>
      <c r="ER24" s="384"/>
      <c r="ES24" s="384"/>
      <c r="ET24" s="384"/>
      <c r="EU24" s="384"/>
      <c r="EV24" s="384"/>
      <c r="EW24" s="384"/>
      <c r="EX24" s="384"/>
      <c r="EY24" s="384"/>
      <c r="EZ24" s="384"/>
      <c r="FA24" s="384"/>
      <c r="FB24" s="384"/>
      <c r="FC24" s="384"/>
      <c r="FD24" s="384"/>
      <c r="FE24" s="384"/>
      <c r="FF24" s="384"/>
      <c r="FG24" s="384"/>
      <c r="FH24" s="384"/>
      <c r="FI24" s="384"/>
      <c r="FJ24" s="384"/>
      <c r="FK24" s="384"/>
      <c r="FL24" s="384"/>
      <c r="FM24" s="384"/>
      <c r="FN24" s="384"/>
      <c r="FO24" s="384"/>
      <c r="FP24" s="384"/>
      <c r="FQ24" s="384"/>
      <c r="FR24" s="384"/>
      <c r="FS24" s="384"/>
      <c r="FT24" s="384"/>
      <c r="FU24" s="384"/>
      <c r="FV24" s="384"/>
      <c r="FW24" s="384"/>
      <c r="FX24" s="384"/>
      <c r="FY24" s="384"/>
      <c r="FZ24" s="384"/>
      <c r="GA24" s="384"/>
      <c r="GB24" s="384"/>
      <c r="GC24" s="384"/>
      <c r="GD24" s="384"/>
      <c r="GE24" s="384"/>
      <c r="GF24" s="384"/>
      <c r="GG24" s="384"/>
      <c r="GH24" s="384"/>
      <c r="GI24" s="384"/>
      <c r="GJ24" s="384"/>
      <c r="GK24" s="384"/>
      <c r="GL24" s="384"/>
      <c r="GM24" s="384"/>
      <c r="GN24" s="384"/>
      <c r="GO24" s="384"/>
      <c r="GP24" s="384"/>
      <c r="GQ24" s="384"/>
      <c r="GR24" s="384"/>
      <c r="GS24" s="384"/>
      <c r="GT24" s="384"/>
      <c r="GU24" s="384"/>
      <c r="GV24" s="384"/>
      <c r="GW24" s="384"/>
      <c r="GX24" s="384"/>
      <c r="GY24" s="384"/>
      <c r="GZ24" s="384"/>
      <c r="HA24" s="384"/>
      <c r="HB24" s="384"/>
      <c r="HC24" s="384"/>
      <c r="HD24" s="384"/>
      <c r="HE24" s="384"/>
      <c r="HF24" s="384"/>
      <c r="HG24" s="384"/>
      <c r="HH24" s="384"/>
      <c r="HI24" s="384"/>
      <c r="HJ24" s="384"/>
      <c r="HK24" s="384"/>
      <c r="HL24" s="384"/>
      <c r="HM24" s="384"/>
      <c r="HN24" s="384"/>
      <c r="HO24" s="384"/>
      <c r="HP24" s="384"/>
      <c r="HQ24" s="384"/>
      <c r="HR24" s="384"/>
      <c r="HS24" s="384"/>
      <c r="HT24" s="384"/>
      <c r="HU24" s="384"/>
      <c r="HV24" s="384"/>
      <c r="HW24" s="384"/>
      <c r="HX24" s="384"/>
      <c r="HY24" s="384"/>
      <c r="HZ24" s="384"/>
      <c r="IA24" s="384"/>
      <c r="IB24" s="384"/>
      <c r="IC24" s="384"/>
      <c r="ID24" s="384"/>
      <c r="IE24" s="384"/>
      <c r="IF24" s="384"/>
      <c r="IG24" s="384"/>
      <c r="IH24" s="384"/>
      <c r="II24" s="384"/>
      <c r="IJ24" s="384"/>
      <c r="IK24" s="384"/>
      <c r="IL24" s="384"/>
      <c r="IM24" s="384"/>
      <c r="IN24" s="384"/>
      <c r="IO24" s="384"/>
      <c r="IP24" s="384"/>
      <c r="IQ24" s="384"/>
      <c r="IR24" s="384"/>
      <c r="IS24" s="384"/>
      <c r="IT24" s="384"/>
      <c r="IU24" s="384"/>
      <c r="IV24" s="384"/>
    </row>
    <row r="25" spans="1:256" s="66" customFormat="1" ht="18.75" customHeight="1" x14ac:dyDescent="0.4">
      <c r="A25" s="71" t="s">
        <v>51</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s="66" customFormat="1" ht="22.95" customHeight="1" x14ac:dyDescent="0.4">
      <c r="A26" s="648" t="s">
        <v>123</v>
      </c>
      <c r="B26" s="648"/>
      <c r="C26" s="648"/>
      <c r="D26" s="648"/>
      <c r="E26" s="648"/>
      <c r="F26" s="648"/>
      <c r="G26" s="648"/>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row>
    <row r="27" spans="1:256" s="66" customFormat="1" ht="25.95" customHeight="1" x14ac:dyDescent="0.4">
      <c r="A27" s="637" t="s">
        <v>53</v>
      </c>
      <c r="B27" s="637"/>
      <c r="C27" s="637"/>
      <c r="D27" s="637"/>
      <c r="E27" s="637"/>
      <c r="F27" s="637"/>
      <c r="G27" s="637"/>
      <c r="H27" s="637"/>
      <c r="I27" s="637"/>
      <c r="J27" s="637"/>
      <c r="K27" s="637"/>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c r="IV27" s="82"/>
    </row>
    <row r="28" spans="1:256" s="66" customFormat="1" ht="21.75" customHeight="1" x14ac:dyDescent="0.4">
      <c r="A28" s="71" t="s">
        <v>54</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c r="IR28" s="82"/>
      <c r="IS28" s="82"/>
      <c r="IT28" s="82"/>
      <c r="IU28" s="82"/>
      <c r="IV28" s="82"/>
    </row>
    <row r="29" spans="1:256" s="66" customFormat="1" ht="29.4" customHeight="1" x14ac:dyDescent="0.4">
      <c r="A29" s="71" t="s">
        <v>55</v>
      </c>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c r="IU29" s="82"/>
      <c r="IV29" s="82"/>
    </row>
    <row r="30" spans="1:256" s="66" customFormat="1" ht="24" customHeight="1" x14ac:dyDescent="0.4">
      <c r="A30" s="642" t="s">
        <v>304</v>
      </c>
      <c r="B30" s="642"/>
      <c r="C30" s="642"/>
      <c r="D30" s="642"/>
      <c r="E30" s="642"/>
      <c r="F30" s="642"/>
      <c r="G30" s="642"/>
      <c r="H30" s="642"/>
      <c r="I30" s="642"/>
      <c r="J30" s="642"/>
      <c r="K30" s="642"/>
      <c r="L30" s="119"/>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row>
    <row r="31" spans="1:256" s="66" customFormat="1" ht="56.4" customHeight="1" x14ac:dyDescent="0.4">
      <c r="A31" s="656" t="s">
        <v>313</v>
      </c>
      <c r="B31" s="656"/>
      <c r="C31" s="656"/>
      <c r="D31" s="656"/>
      <c r="E31" s="656"/>
      <c r="F31" s="656"/>
      <c r="G31" s="656"/>
      <c r="H31" s="656"/>
      <c r="I31" s="656"/>
      <c r="J31" s="656"/>
      <c r="K31" s="656"/>
      <c r="L31" s="656"/>
      <c r="M31" s="84"/>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5"/>
      <c r="EW31" s="85"/>
      <c r="EX31" s="85"/>
      <c r="EY31" s="85"/>
      <c r="EZ31" s="85"/>
      <c r="FA31" s="85"/>
      <c r="FB31" s="85"/>
      <c r="FC31" s="85"/>
      <c r="FD31" s="85"/>
      <c r="FE31" s="85"/>
      <c r="FF31" s="85"/>
      <c r="FG31" s="85"/>
      <c r="FH31" s="85"/>
      <c r="FI31" s="85"/>
      <c r="FJ31" s="85"/>
      <c r="FK31" s="85"/>
      <c r="FL31" s="85"/>
      <c r="FM31" s="85"/>
      <c r="FN31" s="85"/>
      <c r="FO31" s="85"/>
      <c r="FP31" s="85"/>
      <c r="FQ31" s="85"/>
      <c r="FR31" s="85"/>
      <c r="FS31" s="85"/>
      <c r="FT31" s="85"/>
      <c r="FU31" s="85"/>
      <c r="FV31" s="85"/>
      <c r="FW31" s="85"/>
      <c r="FX31" s="85"/>
      <c r="FY31" s="85"/>
      <c r="FZ31" s="85"/>
      <c r="GA31" s="85"/>
      <c r="GB31" s="85"/>
      <c r="GC31" s="85"/>
      <c r="GD31" s="85"/>
      <c r="GE31" s="85"/>
      <c r="GF31" s="85"/>
      <c r="GG31" s="85"/>
      <c r="GH31" s="85"/>
      <c r="GI31" s="85"/>
      <c r="GJ31" s="85"/>
      <c r="GK31" s="85"/>
      <c r="GL31" s="85"/>
      <c r="GM31" s="85"/>
      <c r="GN31" s="85"/>
      <c r="GO31" s="85"/>
      <c r="GP31" s="85"/>
      <c r="GQ31" s="85"/>
      <c r="GR31" s="85"/>
      <c r="GS31" s="85"/>
      <c r="GT31" s="85"/>
      <c r="GU31" s="85"/>
      <c r="GV31" s="85"/>
      <c r="GW31" s="85"/>
      <c r="GX31" s="85"/>
      <c r="GY31" s="85"/>
      <c r="GZ31" s="85"/>
      <c r="HA31" s="85"/>
      <c r="HB31" s="85"/>
      <c r="HC31" s="85"/>
      <c r="HD31" s="85"/>
      <c r="HE31" s="85"/>
      <c r="HF31" s="85"/>
      <c r="HG31" s="85"/>
      <c r="HH31" s="85"/>
      <c r="HI31" s="85"/>
      <c r="HJ31" s="85"/>
      <c r="HK31" s="85"/>
      <c r="HL31" s="85"/>
      <c r="HM31" s="85"/>
      <c r="HN31" s="85"/>
      <c r="HO31" s="85"/>
      <c r="HP31" s="85"/>
      <c r="HQ31" s="85"/>
      <c r="HR31" s="85"/>
      <c r="HS31" s="85"/>
      <c r="HT31" s="85"/>
      <c r="HU31" s="85"/>
      <c r="HV31" s="85"/>
      <c r="HW31" s="85"/>
      <c r="HX31" s="85"/>
      <c r="HY31" s="85"/>
      <c r="HZ31" s="85"/>
      <c r="IA31" s="85"/>
      <c r="IB31" s="85"/>
      <c r="IC31" s="85"/>
      <c r="ID31" s="85"/>
      <c r="IE31" s="85"/>
      <c r="IF31" s="85"/>
      <c r="IG31" s="85"/>
      <c r="IH31" s="85"/>
      <c r="II31" s="85"/>
      <c r="IJ31" s="85"/>
      <c r="IK31" s="85"/>
      <c r="IL31" s="85"/>
      <c r="IM31" s="85"/>
      <c r="IN31" s="85"/>
      <c r="IO31" s="85"/>
      <c r="IP31" s="85"/>
      <c r="IQ31" s="85"/>
      <c r="IR31" s="85"/>
      <c r="IS31" s="85"/>
      <c r="IT31" s="85"/>
      <c r="IU31" s="85"/>
      <c r="IV31" s="85"/>
    </row>
    <row r="32" spans="1:256" s="120" customFormat="1" ht="46.8" customHeight="1" x14ac:dyDescent="0.3">
      <c r="A32" s="642" t="s">
        <v>309</v>
      </c>
      <c r="B32" s="642"/>
      <c r="C32" s="642"/>
      <c r="D32" s="642"/>
      <c r="E32" s="642"/>
      <c r="F32" s="642"/>
      <c r="G32" s="642"/>
      <c r="H32" s="642"/>
      <c r="I32" s="642"/>
      <c r="J32" s="642"/>
      <c r="K32" s="642"/>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c r="IV32" s="53"/>
    </row>
    <row r="33" spans="1:16384" s="497" customFormat="1" ht="73.5" customHeight="1" x14ac:dyDescent="0.3">
      <c r="A33" s="682" t="s">
        <v>57</v>
      </c>
      <c r="B33" s="682" t="s">
        <v>5</v>
      </c>
      <c r="C33" s="682" t="s">
        <v>230</v>
      </c>
      <c r="D33" s="682" t="s">
        <v>229</v>
      </c>
      <c r="E33" s="682" t="s">
        <v>37</v>
      </c>
      <c r="F33" s="682"/>
      <c r="G33" s="682"/>
      <c r="H33" s="385"/>
      <c r="I33" s="496"/>
      <c r="J33" s="496"/>
      <c r="K33" s="496"/>
      <c r="L33" s="496"/>
      <c r="M33" s="496"/>
      <c r="N33" s="496"/>
      <c r="O33" s="496"/>
      <c r="P33" s="496"/>
      <c r="Q33" s="496"/>
      <c r="R33" s="496"/>
      <c r="S33" s="496"/>
      <c r="T33" s="496"/>
      <c r="U33" s="496"/>
      <c r="V33" s="496"/>
      <c r="W33" s="496"/>
      <c r="X33" s="496"/>
      <c r="Y33" s="496"/>
      <c r="Z33" s="496"/>
      <c r="AA33" s="496"/>
      <c r="AB33" s="496"/>
      <c r="AC33" s="496"/>
      <c r="AD33" s="496"/>
      <c r="AE33" s="496"/>
      <c r="AF33" s="496"/>
      <c r="AG33" s="496"/>
      <c r="AH33" s="496"/>
      <c r="AI33" s="496"/>
      <c r="AJ33" s="496"/>
      <c r="AK33" s="496"/>
      <c r="AL33" s="496"/>
      <c r="AM33" s="496"/>
      <c r="AN33" s="496"/>
      <c r="AO33" s="496"/>
      <c r="AP33" s="496"/>
      <c r="AQ33" s="496"/>
      <c r="AR33" s="496"/>
      <c r="AS33" s="496"/>
      <c r="AT33" s="496"/>
      <c r="AU33" s="496"/>
      <c r="AV33" s="496"/>
      <c r="AW33" s="496"/>
      <c r="AX33" s="496"/>
      <c r="AY33" s="496"/>
      <c r="AZ33" s="496"/>
      <c r="BA33" s="496"/>
      <c r="BB33" s="496"/>
      <c r="BC33" s="496"/>
      <c r="BD33" s="496"/>
      <c r="BE33" s="496"/>
      <c r="BF33" s="496"/>
      <c r="BG33" s="496"/>
      <c r="BH33" s="496"/>
      <c r="BI33" s="496"/>
      <c r="BJ33" s="496"/>
      <c r="BK33" s="496"/>
      <c r="BL33" s="496"/>
      <c r="BM33" s="496"/>
      <c r="BN33" s="496"/>
      <c r="BO33" s="496"/>
      <c r="BP33" s="496"/>
      <c r="BQ33" s="496"/>
      <c r="BR33" s="496"/>
      <c r="BS33" s="496"/>
      <c r="BT33" s="496"/>
      <c r="BU33" s="496"/>
      <c r="BV33" s="496"/>
      <c r="BW33" s="496"/>
      <c r="BX33" s="496"/>
      <c r="BY33" s="496"/>
      <c r="BZ33" s="496"/>
      <c r="CA33" s="496"/>
      <c r="CB33" s="496"/>
      <c r="CC33" s="496"/>
      <c r="CD33" s="496"/>
      <c r="CE33" s="496"/>
      <c r="CF33" s="496"/>
      <c r="CG33" s="496"/>
      <c r="CH33" s="496"/>
      <c r="CI33" s="496"/>
      <c r="CJ33" s="496"/>
      <c r="CK33" s="496"/>
      <c r="CL33" s="496"/>
      <c r="CM33" s="496"/>
      <c r="CN33" s="496"/>
      <c r="CO33" s="496"/>
      <c r="CP33" s="496"/>
      <c r="CQ33" s="496"/>
      <c r="CR33" s="496"/>
      <c r="CS33" s="496"/>
      <c r="CT33" s="496"/>
      <c r="CU33" s="496"/>
      <c r="CV33" s="496"/>
      <c r="CW33" s="496"/>
      <c r="CX33" s="496"/>
      <c r="CY33" s="496"/>
      <c r="CZ33" s="496"/>
      <c r="DA33" s="496"/>
      <c r="DB33" s="496"/>
      <c r="DC33" s="496"/>
      <c r="DD33" s="496"/>
      <c r="DE33" s="496"/>
      <c r="DF33" s="496"/>
      <c r="DG33" s="496"/>
      <c r="DH33" s="496"/>
      <c r="DI33" s="496"/>
      <c r="DJ33" s="496"/>
      <c r="DK33" s="496"/>
      <c r="DL33" s="496"/>
      <c r="DM33" s="496"/>
      <c r="DN33" s="496"/>
      <c r="DO33" s="496"/>
      <c r="DP33" s="496"/>
      <c r="DQ33" s="496"/>
      <c r="DR33" s="496"/>
      <c r="DS33" s="496"/>
      <c r="DT33" s="496"/>
      <c r="DU33" s="496"/>
      <c r="DV33" s="496"/>
      <c r="DW33" s="496"/>
      <c r="DX33" s="496"/>
      <c r="DY33" s="496"/>
      <c r="DZ33" s="496"/>
      <c r="EA33" s="496"/>
      <c r="EB33" s="496"/>
      <c r="EC33" s="496"/>
      <c r="ED33" s="496"/>
      <c r="EE33" s="496"/>
      <c r="EF33" s="496"/>
      <c r="EG33" s="496"/>
      <c r="EH33" s="496"/>
      <c r="EI33" s="496"/>
      <c r="EJ33" s="496"/>
      <c r="EK33" s="496"/>
      <c r="EL33" s="496"/>
      <c r="EM33" s="496"/>
      <c r="EN33" s="496"/>
      <c r="EO33" s="496"/>
      <c r="EP33" s="496"/>
      <c r="EQ33" s="496"/>
      <c r="ER33" s="496"/>
      <c r="ES33" s="496"/>
      <c r="ET33" s="496"/>
      <c r="EU33" s="496"/>
      <c r="EV33" s="496"/>
      <c r="EW33" s="496"/>
      <c r="EX33" s="496"/>
      <c r="EY33" s="496"/>
      <c r="EZ33" s="496"/>
      <c r="FA33" s="496"/>
      <c r="FB33" s="496"/>
      <c r="FC33" s="496"/>
      <c r="FD33" s="496"/>
      <c r="FE33" s="496"/>
      <c r="FF33" s="496"/>
      <c r="FG33" s="496"/>
      <c r="FH33" s="496"/>
      <c r="FI33" s="496"/>
      <c r="FJ33" s="496"/>
      <c r="FK33" s="496"/>
      <c r="FL33" s="496"/>
      <c r="FM33" s="496"/>
      <c r="FN33" s="496"/>
      <c r="FO33" s="496"/>
      <c r="FP33" s="496"/>
      <c r="FQ33" s="496"/>
      <c r="FR33" s="496"/>
      <c r="FS33" s="496"/>
      <c r="FT33" s="496"/>
      <c r="FU33" s="496"/>
      <c r="FV33" s="496"/>
      <c r="FW33" s="496"/>
      <c r="FX33" s="496"/>
      <c r="FY33" s="496"/>
      <c r="FZ33" s="496"/>
      <c r="GA33" s="496"/>
      <c r="GB33" s="496"/>
      <c r="GC33" s="496"/>
      <c r="GD33" s="496"/>
      <c r="GE33" s="496"/>
      <c r="GF33" s="496"/>
      <c r="GG33" s="496"/>
      <c r="GH33" s="496"/>
      <c r="GI33" s="496"/>
      <c r="GJ33" s="496"/>
      <c r="GK33" s="496"/>
      <c r="GL33" s="496"/>
      <c r="GM33" s="496"/>
      <c r="GN33" s="496"/>
      <c r="GO33" s="496"/>
      <c r="GP33" s="496"/>
      <c r="GQ33" s="496"/>
      <c r="GR33" s="496"/>
      <c r="GS33" s="496"/>
      <c r="GT33" s="496"/>
      <c r="GU33" s="496"/>
      <c r="GV33" s="496"/>
      <c r="GW33" s="496"/>
      <c r="GX33" s="496"/>
      <c r="GY33" s="496"/>
      <c r="GZ33" s="496"/>
      <c r="HA33" s="496"/>
      <c r="HB33" s="496"/>
      <c r="HC33" s="496"/>
      <c r="HD33" s="496"/>
      <c r="HE33" s="496"/>
      <c r="HF33" s="496"/>
      <c r="HG33" s="496"/>
      <c r="HH33" s="496"/>
      <c r="HI33" s="496"/>
      <c r="HJ33" s="496"/>
      <c r="HK33" s="496"/>
      <c r="HL33" s="496"/>
      <c r="HM33" s="496"/>
      <c r="HN33" s="496"/>
      <c r="HO33" s="496"/>
      <c r="HP33" s="496"/>
      <c r="HQ33" s="496"/>
      <c r="HR33" s="496"/>
      <c r="HS33" s="496"/>
      <c r="HT33" s="496"/>
      <c r="HU33" s="496"/>
      <c r="HV33" s="496"/>
      <c r="HW33" s="496"/>
      <c r="HX33" s="496"/>
      <c r="HY33" s="496"/>
      <c r="HZ33" s="496"/>
      <c r="IA33" s="496"/>
      <c r="IB33" s="496"/>
      <c r="IC33" s="496"/>
      <c r="ID33" s="496"/>
      <c r="IE33" s="496"/>
      <c r="IF33" s="496"/>
      <c r="IG33" s="496"/>
      <c r="IH33" s="496"/>
      <c r="II33" s="496"/>
      <c r="IJ33" s="496"/>
      <c r="IK33" s="496"/>
      <c r="IL33" s="496"/>
      <c r="IM33" s="496"/>
      <c r="IN33" s="496"/>
      <c r="IO33" s="496"/>
      <c r="IP33" s="496"/>
      <c r="IQ33" s="496"/>
      <c r="IR33" s="496"/>
      <c r="IS33" s="496"/>
      <c r="IT33" s="496"/>
      <c r="IU33" s="496"/>
      <c r="IV33" s="496"/>
    </row>
    <row r="34" spans="1:16384" s="120" customFormat="1" ht="31.2" customHeight="1" x14ac:dyDescent="0.3">
      <c r="A34" s="682"/>
      <c r="B34" s="682"/>
      <c r="C34" s="682"/>
      <c r="D34" s="682"/>
      <c r="E34" s="455" t="s">
        <v>24</v>
      </c>
      <c r="F34" s="455" t="s">
        <v>120</v>
      </c>
      <c r="G34" s="455" t="s">
        <v>231</v>
      </c>
      <c r="H34" s="126"/>
      <c r="I34" s="498"/>
      <c r="J34" s="498"/>
      <c r="K34" s="498"/>
      <c r="L34" s="498"/>
      <c r="M34" s="498"/>
      <c r="N34" s="498"/>
      <c r="O34" s="498"/>
      <c r="P34" s="498"/>
      <c r="Q34" s="498"/>
      <c r="R34" s="498"/>
      <c r="S34" s="498"/>
      <c r="T34" s="498"/>
      <c r="U34" s="498"/>
      <c r="V34" s="498"/>
      <c r="W34" s="498"/>
      <c r="X34" s="498"/>
      <c r="Y34" s="498"/>
      <c r="Z34" s="498"/>
      <c r="AA34" s="498"/>
      <c r="AB34" s="498"/>
      <c r="AC34" s="498"/>
      <c r="AD34" s="498"/>
      <c r="AE34" s="498"/>
      <c r="AF34" s="498"/>
      <c r="AG34" s="498"/>
      <c r="AH34" s="498"/>
      <c r="AI34" s="498"/>
      <c r="AJ34" s="498"/>
      <c r="AK34" s="498"/>
      <c r="AL34" s="498"/>
      <c r="AM34" s="498"/>
      <c r="AN34" s="498"/>
      <c r="AO34" s="498"/>
      <c r="AP34" s="498"/>
      <c r="AQ34" s="498"/>
      <c r="AR34" s="498"/>
      <c r="AS34" s="498"/>
      <c r="AT34" s="498"/>
      <c r="AU34" s="498"/>
      <c r="AV34" s="498"/>
      <c r="AW34" s="498"/>
      <c r="AX34" s="498"/>
      <c r="AY34" s="498"/>
      <c r="AZ34" s="498"/>
      <c r="BA34" s="498"/>
      <c r="BB34" s="498"/>
      <c r="BC34" s="498"/>
      <c r="BD34" s="498"/>
      <c r="BE34" s="498"/>
      <c r="BF34" s="498"/>
      <c r="BG34" s="498"/>
      <c r="BH34" s="498"/>
      <c r="BI34" s="498"/>
      <c r="BJ34" s="498"/>
      <c r="BK34" s="498"/>
      <c r="BL34" s="498"/>
      <c r="BM34" s="498"/>
      <c r="BN34" s="498"/>
      <c r="BO34" s="498"/>
      <c r="BP34" s="498"/>
      <c r="BQ34" s="498"/>
      <c r="BR34" s="498"/>
      <c r="BS34" s="498"/>
      <c r="BT34" s="498"/>
      <c r="BU34" s="498"/>
      <c r="BV34" s="498"/>
      <c r="BW34" s="498"/>
      <c r="BX34" s="498"/>
      <c r="BY34" s="498"/>
      <c r="BZ34" s="498"/>
      <c r="CA34" s="498"/>
      <c r="CB34" s="498"/>
      <c r="CC34" s="498"/>
      <c r="CD34" s="498"/>
      <c r="CE34" s="498"/>
      <c r="CF34" s="498"/>
      <c r="CG34" s="498"/>
      <c r="CH34" s="498"/>
      <c r="CI34" s="498"/>
      <c r="CJ34" s="498"/>
      <c r="CK34" s="498"/>
      <c r="CL34" s="498"/>
      <c r="CM34" s="498"/>
      <c r="CN34" s="498"/>
      <c r="CO34" s="498"/>
      <c r="CP34" s="498"/>
      <c r="CQ34" s="498"/>
      <c r="CR34" s="498"/>
      <c r="CS34" s="498"/>
      <c r="CT34" s="498"/>
      <c r="CU34" s="498"/>
      <c r="CV34" s="498"/>
      <c r="CW34" s="498"/>
      <c r="CX34" s="498"/>
      <c r="CY34" s="498"/>
      <c r="CZ34" s="498"/>
      <c r="DA34" s="498"/>
      <c r="DB34" s="498"/>
      <c r="DC34" s="498"/>
      <c r="DD34" s="498"/>
      <c r="DE34" s="498"/>
      <c r="DF34" s="498"/>
      <c r="DG34" s="498"/>
      <c r="DH34" s="498"/>
      <c r="DI34" s="498"/>
      <c r="DJ34" s="498"/>
      <c r="DK34" s="498"/>
      <c r="DL34" s="498"/>
      <c r="DM34" s="498"/>
      <c r="DN34" s="498"/>
      <c r="DO34" s="498"/>
      <c r="DP34" s="498"/>
      <c r="DQ34" s="498"/>
      <c r="DR34" s="498"/>
      <c r="DS34" s="498"/>
      <c r="DT34" s="498"/>
      <c r="DU34" s="498"/>
      <c r="DV34" s="498"/>
      <c r="DW34" s="498"/>
      <c r="DX34" s="498"/>
      <c r="DY34" s="498"/>
      <c r="DZ34" s="498"/>
      <c r="EA34" s="498"/>
      <c r="EB34" s="498"/>
      <c r="EC34" s="498"/>
      <c r="ED34" s="498"/>
      <c r="EE34" s="498"/>
      <c r="EF34" s="498"/>
      <c r="EG34" s="498"/>
      <c r="EH34" s="498"/>
      <c r="EI34" s="498"/>
      <c r="EJ34" s="498"/>
      <c r="EK34" s="498"/>
      <c r="EL34" s="498"/>
      <c r="EM34" s="498"/>
      <c r="EN34" s="498"/>
      <c r="EO34" s="498"/>
      <c r="EP34" s="498"/>
      <c r="EQ34" s="498"/>
      <c r="ER34" s="498"/>
      <c r="ES34" s="498"/>
      <c r="ET34" s="498"/>
      <c r="EU34" s="498"/>
      <c r="EV34" s="498"/>
      <c r="EW34" s="498"/>
      <c r="EX34" s="498"/>
      <c r="EY34" s="498"/>
      <c r="EZ34" s="498"/>
      <c r="FA34" s="498"/>
      <c r="FB34" s="498"/>
      <c r="FC34" s="498"/>
      <c r="FD34" s="498"/>
      <c r="FE34" s="498"/>
      <c r="FF34" s="498"/>
      <c r="FG34" s="498"/>
      <c r="FH34" s="498"/>
      <c r="FI34" s="498"/>
      <c r="FJ34" s="498"/>
      <c r="FK34" s="498"/>
      <c r="FL34" s="498"/>
      <c r="FM34" s="498"/>
      <c r="FN34" s="498"/>
      <c r="FO34" s="498"/>
      <c r="FP34" s="498"/>
      <c r="FQ34" s="498"/>
      <c r="FR34" s="498"/>
      <c r="FS34" s="498"/>
      <c r="FT34" s="498"/>
      <c r="FU34" s="498"/>
      <c r="FV34" s="498"/>
      <c r="FW34" s="498"/>
      <c r="FX34" s="498"/>
      <c r="FY34" s="498"/>
      <c r="FZ34" s="498"/>
      <c r="GA34" s="498"/>
      <c r="GB34" s="498"/>
      <c r="GC34" s="498"/>
      <c r="GD34" s="498"/>
      <c r="GE34" s="498"/>
      <c r="GF34" s="498"/>
      <c r="GG34" s="498"/>
      <c r="GH34" s="498"/>
      <c r="GI34" s="498"/>
      <c r="GJ34" s="498"/>
      <c r="GK34" s="498"/>
      <c r="GL34" s="498"/>
      <c r="GM34" s="498"/>
      <c r="GN34" s="498"/>
      <c r="GO34" s="498"/>
      <c r="GP34" s="498"/>
      <c r="GQ34" s="498"/>
      <c r="GR34" s="498"/>
      <c r="GS34" s="498"/>
      <c r="GT34" s="498"/>
      <c r="GU34" s="498"/>
      <c r="GV34" s="498"/>
      <c r="GW34" s="498"/>
      <c r="GX34" s="498"/>
      <c r="GY34" s="498"/>
      <c r="GZ34" s="498"/>
      <c r="HA34" s="498"/>
      <c r="HB34" s="498"/>
      <c r="HC34" s="498"/>
      <c r="HD34" s="498"/>
      <c r="HE34" s="498"/>
      <c r="HF34" s="498"/>
      <c r="HG34" s="498"/>
      <c r="HH34" s="498"/>
      <c r="HI34" s="498"/>
      <c r="HJ34" s="498"/>
      <c r="HK34" s="498"/>
      <c r="HL34" s="498"/>
      <c r="HM34" s="498"/>
      <c r="HN34" s="498"/>
      <c r="HO34" s="498"/>
      <c r="HP34" s="498"/>
      <c r="HQ34" s="498"/>
      <c r="HR34" s="498"/>
      <c r="HS34" s="498"/>
      <c r="HT34" s="498"/>
      <c r="HU34" s="498"/>
      <c r="HV34" s="498"/>
      <c r="HW34" s="498"/>
      <c r="HX34" s="498"/>
      <c r="HY34" s="498"/>
      <c r="HZ34" s="498"/>
      <c r="IA34" s="498"/>
      <c r="IB34" s="498"/>
      <c r="IC34" s="498"/>
      <c r="ID34" s="498"/>
      <c r="IE34" s="498"/>
      <c r="IF34" s="498"/>
      <c r="IG34" s="498"/>
      <c r="IH34" s="498"/>
      <c r="II34" s="498"/>
      <c r="IJ34" s="498"/>
      <c r="IK34" s="498"/>
      <c r="IL34" s="498"/>
      <c r="IM34" s="498"/>
      <c r="IN34" s="498"/>
      <c r="IO34" s="498"/>
      <c r="IP34" s="498"/>
      <c r="IQ34" s="498"/>
      <c r="IR34" s="498"/>
      <c r="IS34" s="498"/>
      <c r="IT34" s="498"/>
      <c r="IU34" s="498"/>
      <c r="IV34" s="498"/>
    </row>
    <row r="35" spans="1:16384" s="120" customFormat="1" ht="43.2" customHeight="1" x14ac:dyDescent="0.3">
      <c r="A35" s="499" t="s">
        <v>13</v>
      </c>
      <c r="B35" s="41"/>
      <c r="C35" s="41"/>
      <c r="D35" s="50"/>
      <c r="E35" s="50">
        <f>47178+109713-17641</f>
        <v>139250</v>
      </c>
      <c r="F35" s="257"/>
      <c r="G35" s="201"/>
      <c r="H35" s="126"/>
      <c r="I35" s="498"/>
      <c r="J35" s="498"/>
      <c r="K35" s="498"/>
      <c r="L35" s="498"/>
      <c r="M35" s="498"/>
      <c r="N35" s="498"/>
      <c r="O35" s="498"/>
      <c r="P35" s="498"/>
      <c r="Q35" s="498"/>
      <c r="R35" s="498"/>
      <c r="S35" s="498"/>
      <c r="T35" s="498"/>
      <c r="U35" s="498"/>
      <c r="V35" s="498"/>
      <c r="W35" s="498"/>
      <c r="X35" s="498"/>
      <c r="Y35" s="498"/>
      <c r="Z35" s="498"/>
      <c r="AA35" s="498"/>
      <c r="AB35" s="498"/>
      <c r="AC35" s="498"/>
      <c r="AD35" s="498"/>
      <c r="AE35" s="498"/>
      <c r="AF35" s="498"/>
      <c r="AG35" s="498"/>
      <c r="AH35" s="498"/>
      <c r="AI35" s="498"/>
      <c r="AJ35" s="498"/>
      <c r="AK35" s="498"/>
      <c r="AL35" s="498"/>
      <c r="AM35" s="498"/>
      <c r="AN35" s="498"/>
      <c r="AO35" s="498"/>
      <c r="AP35" s="498"/>
      <c r="AQ35" s="498"/>
      <c r="AR35" s="498"/>
      <c r="AS35" s="498"/>
      <c r="AT35" s="498"/>
      <c r="AU35" s="498"/>
      <c r="AV35" s="498"/>
      <c r="AW35" s="498"/>
      <c r="AX35" s="498"/>
      <c r="AY35" s="498"/>
      <c r="AZ35" s="498"/>
      <c r="BA35" s="498"/>
      <c r="BB35" s="498"/>
      <c r="BC35" s="498"/>
      <c r="BD35" s="498"/>
      <c r="BE35" s="498"/>
      <c r="BF35" s="498"/>
      <c r="BG35" s="498"/>
      <c r="BH35" s="498"/>
      <c r="BI35" s="498"/>
      <c r="BJ35" s="498"/>
      <c r="BK35" s="498"/>
      <c r="BL35" s="498"/>
      <c r="BM35" s="498"/>
      <c r="BN35" s="498"/>
      <c r="BO35" s="498"/>
      <c r="BP35" s="498"/>
      <c r="BQ35" s="498"/>
      <c r="BR35" s="498"/>
      <c r="BS35" s="498"/>
      <c r="BT35" s="498"/>
      <c r="BU35" s="498"/>
      <c r="BV35" s="498"/>
      <c r="BW35" s="498"/>
      <c r="BX35" s="498"/>
      <c r="BY35" s="498"/>
      <c r="BZ35" s="498"/>
      <c r="CA35" s="498"/>
      <c r="CB35" s="498"/>
      <c r="CC35" s="498"/>
      <c r="CD35" s="498"/>
      <c r="CE35" s="498"/>
      <c r="CF35" s="498"/>
      <c r="CG35" s="498"/>
      <c r="CH35" s="498"/>
      <c r="CI35" s="498"/>
      <c r="CJ35" s="498"/>
      <c r="CK35" s="498"/>
      <c r="CL35" s="498"/>
      <c r="CM35" s="498"/>
      <c r="CN35" s="498"/>
      <c r="CO35" s="498"/>
      <c r="CP35" s="498"/>
      <c r="CQ35" s="498"/>
      <c r="CR35" s="498"/>
      <c r="CS35" s="498"/>
      <c r="CT35" s="498"/>
      <c r="CU35" s="498"/>
      <c r="CV35" s="498"/>
      <c r="CW35" s="498"/>
      <c r="CX35" s="498"/>
      <c r="CY35" s="498"/>
      <c r="CZ35" s="498"/>
      <c r="DA35" s="498"/>
      <c r="DB35" s="498"/>
      <c r="DC35" s="498"/>
      <c r="DD35" s="498"/>
      <c r="DE35" s="498"/>
      <c r="DF35" s="498"/>
      <c r="DG35" s="498"/>
      <c r="DH35" s="498"/>
      <c r="DI35" s="498"/>
      <c r="DJ35" s="498"/>
      <c r="DK35" s="498"/>
      <c r="DL35" s="498"/>
      <c r="DM35" s="498"/>
      <c r="DN35" s="498"/>
      <c r="DO35" s="498"/>
      <c r="DP35" s="498"/>
      <c r="DQ35" s="498"/>
      <c r="DR35" s="498"/>
      <c r="DS35" s="498"/>
      <c r="DT35" s="498"/>
      <c r="DU35" s="498"/>
      <c r="DV35" s="498"/>
      <c r="DW35" s="498"/>
      <c r="DX35" s="498"/>
      <c r="DY35" s="498"/>
      <c r="DZ35" s="498"/>
      <c r="EA35" s="498"/>
      <c r="EB35" s="498"/>
      <c r="EC35" s="498"/>
      <c r="ED35" s="498"/>
      <c r="EE35" s="498"/>
      <c r="EF35" s="498"/>
      <c r="EG35" s="498"/>
      <c r="EH35" s="498"/>
      <c r="EI35" s="498"/>
      <c r="EJ35" s="498"/>
      <c r="EK35" s="498"/>
      <c r="EL35" s="498"/>
      <c r="EM35" s="498"/>
      <c r="EN35" s="498"/>
      <c r="EO35" s="498"/>
      <c r="EP35" s="498"/>
      <c r="EQ35" s="498"/>
      <c r="ER35" s="498"/>
      <c r="ES35" s="498"/>
      <c r="ET35" s="498"/>
      <c r="EU35" s="498"/>
      <c r="EV35" s="498"/>
      <c r="EW35" s="498"/>
      <c r="EX35" s="498"/>
      <c r="EY35" s="498"/>
      <c r="EZ35" s="498"/>
      <c r="FA35" s="498"/>
      <c r="FB35" s="498"/>
      <c r="FC35" s="498"/>
      <c r="FD35" s="498"/>
      <c r="FE35" s="498"/>
      <c r="FF35" s="498"/>
      <c r="FG35" s="498"/>
      <c r="FH35" s="498"/>
      <c r="FI35" s="498"/>
      <c r="FJ35" s="498"/>
      <c r="FK35" s="498"/>
      <c r="FL35" s="498"/>
      <c r="FM35" s="498"/>
      <c r="FN35" s="498"/>
      <c r="FO35" s="498"/>
      <c r="FP35" s="498"/>
      <c r="FQ35" s="498"/>
      <c r="FR35" s="498"/>
      <c r="FS35" s="498"/>
      <c r="FT35" s="498"/>
      <c r="FU35" s="498"/>
      <c r="FV35" s="498"/>
      <c r="FW35" s="498"/>
      <c r="FX35" s="498"/>
      <c r="FY35" s="498"/>
      <c r="FZ35" s="498"/>
      <c r="GA35" s="498"/>
      <c r="GB35" s="498"/>
      <c r="GC35" s="498"/>
      <c r="GD35" s="498"/>
      <c r="GE35" s="498"/>
      <c r="GF35" s="498"/>
      <c r="GG35" s="498"/>
      <c r="GH35" s="498"/>
      <c r="GI35" s="498"/>
      <c r="GJ35" s="498"/>
      <c r="GK35" s="498"/>
      <c r="GL35" s="498"/>
      <c r="GM35" s="498"/>
      <c r="GN35" s="498"/>
      <c r="GO35" s="498"/>
      <c r="GP35" s="498"/>
      <c r="GQ35" s="498"/>
      <c r="GR35" s="498"/>
      <c r="GS35" s="498"/>
      <c r="GT35" s="498"/>
      <c r="GU35" s="498"/>
      <c r="GV35" s="498"/>
      <c r="GW35" s="498"/>
      <c r="GX35" s="498"/>
      <c r="GY35" s="498"/>
      <c r="GZ35" s="498"/>
      <c r="HA35" s="498"/>
      <c r="HB35" s="498"/>
      <c r="HC35" s="498"/>
      <c r="HD35" s="498"/>
      <c r="HE35" s="498"/>
      <c r="HF35" s="498"/>
      <c r="HG35" s="498"/>
      <c r="HH35" s="498"/>
      <c r="HI35" s="498"/>
      <c r="HJ35" s="498"/>
      <c r="HK35" s="498"/>
      <c r="HL35" s="498"/>
      <c r="HM35" s="498"/>
      <c r="HN35" s="498"/>
      <c r="HO35" s="498"/>
      <c r="HP35" s="498"/>
      <c r="HQ35" s="498"/>
      <c r="HR35" s="498"/>
      <c r="HS35" s="498"/>
      <c r="HT35" s="498"/>
      <c r="HU35" s="498"/>
      <c r="HV35" s="498"/>
      <c r="HW35" s="498"/>
      <c r="HX35" s="498"/>
      <c r="HY35" s="498"/>
      <c r="HZ35" s="498"/>
      <c r="IA35" s="498"/>
      <c r="IB35" s="498"/>
      <c r="IC35" s="498"/>
      <c r="ID35" s="498"/>
      <c r="IE35" s="498"/>
      <c r="IF35" s="498"/>
      <c r="IG35" s="498"/>
      <c r="IH35" s="498"/>
      <c r="II35" s="498"/>
      <c r="IJ35" s="498"/>
      <c r="IK35" s="498"/>
      <c r="IL35" s="498"/>
      <c r="IM35" s="498"/>
      <c r="IN35" s="498"/>
      <c r="IO35" s="498"/>
      <c r="IP35" s="498"/>
      <c r="IQ35" s="498"/>
      <c r="IR35" s="498"/>
      <c r="IS35" s="498"/>
      <c r="IT35" s="498"/>
      <c r="IU35" s="498"/>
      <c r="IV35" s="498"/>
    </row>
    <row r="36" spans="1:16384" s="120" customFormat="1" ht="28.8" customHeight="1" x14ac:dyDescent="0.3">
      <c r="A36" s="500" t="s">
        <v>15</v>
      </c>
      <c r="B36" s="90"/>
      <c r="C36" s="501"/>
      <c r="D36" s="50"/>
      <c r="E36" s="502">
        <f>17162-1928</f>
        <v>15234</v>
      </c>
      <c r="F36" s="503"/>
      <c r="G36" s="503"/>
      <c r="H36" s="504"/>
      <c r="I36" s="505"/>
      <c r="J36" s="505"/>
      <c r="K36" s="505"/>
      <c r="L36" s="505"/>
      <c r="M36" s="505"/>
      <c r="N36" s="505"/>
      <c r="O36" s="505"/>
      <c r="P36" s="505"/>
      <c r="Q36" s="505"/>
      <c r="R36" s="505"/>
      <c r="S36" s="505"/>
      <c r="T36" s="505"/>
      <c r="U36" s="505"/>
      <c r="V36" s="505"/>
      <c r="W36" s="505"/>
      <c r="X36" s="505"/>
      <c r="Y36" s="505"/>
      <c r="Z36" s="505"/>
      <c r="AA36" s="505"/>
      <c r="AB36" s="505"/>
      <c r="AC36" s="505"/>
      <c r="AD36" s="505"/>
      <c r="AE36" s="505"/>
      <c r="AF36" s="505"/>
      <c r="AG36" s="505"/>
      <c r="AH36" s="505"/>
      <c r="AI36" s="505"/>
      <c r="AJ36" s="505"/>
      <c r="AK36" s="505"/>
      <c r="AL36" s="505"/>
      <c r="AM36" s="505"/>
      <c r="AN36" s="505"/>
      <c r="AO36" s="505"/>
      <c r="AP36" s="505"/>
      <c r="AQ36" s="505"/>
      <c r="AR36" s="505"/>
      <c r="AS36" s="505"/>
      <c r="AT36" s="505"/>
      <c r="AU36" s="505"/>
      <c r="AV36" s="505"/>
      <c r="AW36" s="505"/>
      <c r="AX36" s="505"/>
      <c r="AY36" s="505"/>
      <c r="AZ36" s="505"/>
      <c r="BA36" s="505"/>
      <c r="BB36" s="505"/>
      <c r="BC36" s="505"/>
      <c r="BD36" s="505"/>
      <c r="BE36" s="505"/>
      <c r="BF36" s="505"/>
      <c r="BG36" s="505"/>
      <c r="BH36" s="505"/>
      <c r="BI36" s="505"/>
      <c r="BJ36" s="505"/>
      <c r="BK36" s="505"/>
      <c r="BL36" s="505"/>
      <c r="BM36" s="505"/>
      <c r="BN36" s="505"/>
      <c r="BO36" s="505"/>
      <c r="BP36" s="505"/>
      <c r="BQ36" s="505"/>
      <c r="BR36" s="505"/>
      <c r="BS36" s="505"/>
      <c r="BT36" s="505"/>
      <c r="BU36" s="505"/>
      <c r="BV36" s="505"/>
      <c r="BW36" s="505"/>
      <c r="BX36" s="505"/>
      <c r="BY36" s="505"/>
      <c r="BZ36" s="505"/>
      <c r="CA36" s="505"/>
      <c r="CB36" s="505"/>
      <c r="CC36" s="505"/>
      <c r="CD36" s="505"/>
      <c r="CE36" s="505"/>
      <c r="CF36" s="505"/>
      <c r="CG36" s="505"/>
      <c r="CH36" s="505"/>
      <c r="CI36" s="505"/>
      <c r="CJ36" s="505"/>
      <c r="CK36" s="505"/>
      <c r="CL36" s="505"/>
      <c r="CM36" s="505"/>
      <c r="CN36" s="505"/>
      <c r="CO36" s="505"/>
      <c r="CP36" s="505"/>
      <c r="CQ36" s="505"/>
      <c r="CR36" s="505"/>
      <c r="CS36" s="505"/>
      <c r="CT36" s="505"/>
      <c r="CU36" s="505"/>
      <c r="CV36" s="505"/>
      <c r="CW36" s="505"/>
      <c r="CX36" s="505"/>
      <c r="CY36" s="505"/>
      <c r="CZ36" s="505"/>
      <c r="DA36" s="505"/>
      <c r="DB36" s="505"/>
      <c r="DC36" s="505"/>
      <c r="DD36" s="505"/>
      <c r="DE36" s="505"/>
      <c r="DF36" s="505"/>
      <c r="DG36" s="505"/>
      <c r="DH36" s="505"/>
      <c r="DI36" s="505"/>
      <c r="DJ36" s="505"/>
      <c r="DK36" s="505"/>
      <c r="DL36" s="505"/>
      <c r="DM36" s="505"/>
      <c r="DN36" s="505"/>
      <c r="DO36" s="505"/>
      <c r="DP36" s="505"/>
      <c r="DQ36" s="505"/>
      <c r="DR36" s="505"/>
      <c r="DS36" s="505"/>
      <c r="DT36" s="505"/>
      <c r="DU36" s="505"/>
      <c r="DV36" s="505"/>
      <c r="DW36" s="505"/>
      <c r="DX36" s="505"/>
      <c r="DY36" s="505"/>
      <c r="DZ36" s="505"/>
      <c r="EA36" s="505"/>
      <c r="EB36" s="505"/>
      <c r="EC36" s="505"/>
      <c r="ED36" s="505"/>
      <c r="EE36" s="505"/>
      <c r="EF36" s="505"/>
      <c r="EG36" s="505"/>
      <c r="EH36" s="505"/>
      <c r="EI36" s="505"/>
      <c r="EJ36" s="505"/>
      <c r="EK36" s="505"/>
      <c r="EL36" s="505"/>
      <c r="EM36" s="505"/>
      <c r="EN36" s="505"/>
      <c r="EO36" s="505"/>
      <c r="EP36" s="505"/>
      <c r="EQ36" s="505"/>
      <c r="ER36" s="505"/>
      <c r="ES36" s="505"/>
      <c r="ET36" s="505"/>
      <c r="EU36" s="505"/>
      <c r="EV36" s="505"/>
      <c r="EW36" s="505"/>
      <c r="EX36" s="505"/>
      <c r="EY36" s="505"/>
      <c r="EZ36" s="505"/>
      <c r="FA36" s="505"/>
      <c r="FB36" s="505"/>
      <c r="FC36" s="505"/>
      <c r="FD36" s="505"/>
      <c r="FE36" s="505"/>
      <c r="FF36" s="505"/>
      <c r="FG36" s="505"/>
      <c r="FH36" s="505"/>
      <c r="FI36" s="505"/>
      <c r="FJ36" s="505"/>
      <c r="FK36" s="505"/>
      <c r="FL36" s="505"/>
      <c r="FM36" s="505"/>
      <c r="FN36" s="505"/>
      <c r="FO36" s="505"/>
      <c r="FP36" s="505"/>
      <c r="FQ36" s="505"/>
      <c r="FR36" s="505"/>
      <c r="FS36" s="505"/>
      <c r="FT36" s="505"/>
      <c r="FU36" s="505"/>
      <c r="FV36" s="505"/>
      <c r="FW36" s="505"/>
      <c r="FX36" s="505"/>
      <c r="FY36" s="505"/>
      <c r="FZ36" s="505"/>
      <c r="GA36" s="505"/>
      <c r="GB36" s="505"/>
      <c r="GC36" s="505"/>
      <c r="GD36" s="505"/>
      <c r="GE36" s="505"/>
      <c r="GF36" s="505"/>
      <c r="GG36" s="505"/>
      <c r="GH36" s="505"/>
      <c r="GI36" s="505"/>
      <c r="GJ36" s="505"/>
      <c r="GK36" s="505"/>
      <c r="GL36" s="505"/>
      <c r="GM36" s="505"/>
      <c r="GN36" s="505"/>
      <c r="GO36" s="505"/>
      <c r="GP36" s="505"/>
      <c r="GQ36" s="505"/>
      <c r="GR36" s="505"/>
      <c r="GS36" s="505"/>
      <c r="GT36" s="505"/>
      <c r="GU36" s="505"/>
      <c r="GV36" s="505"/>
      <c r="GW36" s="505"/>
      <c r="GX36" s="505"/>
      <c r="GY36" s="505"/>
      <c r="GZ36" s="505"/>
      <c r="HA36" s="505"/>
      <c r="HB36" s="505"/>
      <c r="HC36" s="505"/>
      <c r="HD36" s="505"/>
      <c r="HE36" s="505"/>
      <c r="HF36" s="505"/>
      <c r="HG36" s="505"/>
      <c r="HH36" s="505"/>
      <c r="HI36" s="505"/>
      <c r="HJ36" s="505"/>
      <c r="HK36" s="505"/>
      <c r="HL36" s="505"/>
      <c r="HM36" s="505"/>
      <c r="HN36" s="505"/>
      <c r="HO36" s="505"/>
      <c r="HP36" s="505"/>
      <c r="HQ36" s="505"/>
      <c r="HR36" s="505"/>
      <c r="HS36" s="505"/>
      <c r="HT36" s="505"/>
      <c r="HU36" s="505"/>
      <c r="HV36" s="505"/>
      <c r="HW36" s="505"/>
      <c r="HX36" s="505"/>
      <c r="HY36" s="505"/>
      <c r="HZ36" s="505"/>
      <c r="IA36" s="505"/>
      <c r="IB36" s="505"/>
      <c r="IC36" s="505"/>
      <c r="ID36" s="505"/>
      <c r="IE36" s="505"/>
      <c r="IF36" s="505"/>
      <c r="IG36" s="505"/>
      <c r="IH36" s="505"/>
      <c r="II36" s="505"/>
      <c r="IJ36" s="505"/>
      <c r="IK36" s="505"/>
      <c r="IL36" s="505"/>
      <c r="IM36" s="505"/>
      <c r="IN36" s="505"/>
      <c r="IO36" s="505"/>
      <c r="IP36" s="505"/>
      <c r="IQ36" s="505"/>
      <c r="IR36" s="505"/>
      <c r="IS36" s="505"/>
      <c r="IT36" s="505"/>
      <c r="IU36" s="505"/>
      <c r="IV36" s="505"/>
    </row>
    <row r="37" spans="1:16384" s="120" customFormat="1" ht="36.6" customHeight="1" x14ac:dyDescent="0.3">
      <c r="A37" s="506" t="s">
        <v>21</v>
      </c>
      <c r="B37" s="507" t="s">
        <v>58</v>
      </c>
      <c r="C37" s="156">
        <f>SUM(C35:C36)</f>
        <v>0</v>
      </c>
      <c r="D37" s="156">
        <f>D36</f>
        <v>0</v>
      </c>
      <c r="E37" s="156">
        <f>E35+E36</f>
        <v>154484</v>
      </c>
      <c r="F37" s="156">
        <f>F36</f>
        <v>0</v>
      </c>
      <c r="G37" s="156">
        <f>G36</f>
        <v>0</v>
      </c>
      <c r="H37" s="508"/>
      <c r="I37" s="509"/>
      <c r="J37" s="509"/>
      <c r="K37" s="509"/>
      <c r="L37" s="509"/>
      <c r="M37" s="509"/>
      <c r="N37" s="509"/>
      <c r="O37" s="509"/>
      <c r="P37" s="509"/>
      <c r="Q37" s="509"/>
      <c r="R37" s="509"/>
      <c r="S37" s="509"/>
      <c r="T37" s="509"/>
      <c r="U37" s="509"/>
      <c r="V37" s="509"/>
      <c r="W37" s="509"/>
      <c r="X37" s="509"/>
      <c r="Y37" s="509"/>
      <c r="Z37" s="509"/>
      <c r="AA37" s="509"/>
      <c r="AB37" s="509"/>
      <c r="AC37" s="509"/>
      <c r="AD37" s="509"/>
      <c r="AE37" s="509"/>
      <c r="AF37" s="509"/>
      <c r="AG37" s="509"/>
      <c r="AH37" s="509"/>
      <c r="AI37" s="509"/>
      <c r="AJ37" s="509"/>
      <c r="AK37" s="509"/>
      <c r="AL37" s="509"/>
      <c r="AM37" s="509"/>
      <c r="AN37" s="509"/>
      <c r="AO37" s="509"/>
      <c r="AP37" s="509"/>
      <c r="AQ37" s="509"/>
      <c r="AR37" s="509"/>
      <c r="AS37" s="509"/>
      <c r="AT37" s="509"/>
      <c r="AU37" s="509"/>
      <c r="AV37" s="509"/>
      <c r="AW37" s="509"/>
      <c r="AX37" s="509"/>
      <c r="AY37" s="509"/>
      <c r="AZ37" s="509"/>
      <c r="BA37" s="509"/>
      <c r="BB37" s="509"/>
      <c r="BC37" s="509"/>
      <c r="BD37" s="509"/>
      <c r="BE37" s="509"/>
      <c r="BF37" s="509"/>
      <c r="BG37" s="509"/>
      <c r="BH37" s="509"/>
      <c r="BI37" s="509"/>
      <c r="BJ37" s="509"/>
      <c r="BK37" s="509"/>
      <c r="BL37" s="509"/>
      <c r="BM37" s="509"/>
      <c r="BN37" s="509"/>
      <c r="BO37" s="509"/>
      <c r="BP37" s="509"/>
      <c r="BQ37" s="509"/>
      <c r="BR37" s="509"/>
      <c r="BS37" s="509"/>
      <c r="BT37" s="509"/>
      <c r="BU37" s="509"/>
      <c r="BV37" s="509"/>
      <c r="BW37" s="509"/>
      <c r="BX37" s="509"/>
      <c r="BY37" s="509"/>
      <c r="BZ37" s="509"/>
      <c r="CA37" s="509"/>
      <c r="CB37" s="509"/>
      <c r="CC37" s="509"/>
      <c r="CD37" s="509"/>
      <c r="CE37" s="509"/>
      <c r="CF37" s="509"/>
      <c r="CG37" s="509"/>
      <c r="CH37" s="509"/>
      <c r="CI37" s="509"/>
      <c r="CJ37" s="509"/>
      <c r="CK37" s="509"/>
      <c r="CL37" s="509"/>
      <c r="CM37" s="509"/>
      <c r="CN37" s="509"/>
      <c r="CO37" s="509"/>
      <c r="CP37" s="509"/>
      <c r="CQ37" s="509"/>
      <c r="CR37" s="509"/>
      <c r="CS37" s="509"/>
      <c r="CT37" s="509"/>
      <c r="CU37" s="509"/>
      <c r="CV37" s="509"/>
      <c r="CW37" s="509"/>
      <c r="CX37" s="509"/>
      <c r="CY37" s="509"/>
      <c r="CZ37" s="509"/>
      <c r="DA37" s="509"/>
      <c r="DB37" s="509"/>
      <c r="DC37" s="509"/>
      <c r="DD37" s="509"/>
      <c r="DE37" s="509"/>
      <c r="DF37" s="509"/>
      <c r="DG37" s="509"/>
      <c r="DH37" s="509"/>
      <c r="DI37" s="509"/>
      <c r="DJ37" s="509"/>
      <c r="DK37" s="509"/>
      <c r="DL37" s="509"/>
      <c r="DM37" s="509"/>
      <c r="DN37" s="509"/>
      <c r="DO37" s="509"/>
      <c r="DP37" s="509"/>
      <c r="DQ37" s="509"/>
      <c r="DR37" s="509"/>
      <c r="DS37" s="509"/>
      <c r="DT37" s="509"/>
      <c r="DU37" s="509"/>
      <c r="DV37" s="509"/>
      <c r="DW37" s="509"/>
      <c r="DX37" s="509"/>
      <c r="DY37" s="509"/>
      <c r="DZ37" s="509"/>
      <c r="EA37" s="509"/>
      <c r="EB37" s="509"/>
      <c r="EC37" s="509"/>
      <c r="ED37" s="509"/>
      <c r="EE37" s="509"/>
      <c r="EF37" s="509"/>
      <c r="EG37" s="509"/>
      <c r="EH37" s="509"/>
      <c r="EI37" s="509"/>
      <c r="EJ37" s="509"/>
      <c r="EK37" s="509"/>
      <c r="EL37" s="509"/>
      <c r="EM37" s="509"/>
      <c r="EN37" s="509"/>
      <c r="EO37" s="509"/>
      <c r="EP37" s="509"/>
      <c r="EQ37" s="509"/>
      <c r="ER37" s="509"/>
      <c r="ES37" s="509"/>
      <c r="ET37" s="509"/>
      <c r="EU37" s="509"/>
      <c r="EV37" s="509"/>
      <c r="EW37" s="509"/>
      <c r="EX37" s="509"/>
      <c r="EY37" s="509"/>
      <c r="EZ37" s="509"/>
      <c r="FA37" s="509"/>
      <c r="FB37" s="509"/>
      <c r="FC37" s="509"/>
      <c r="FD37" s="509"/>
      <c r="FE37" s="509"/>
      <c r="FF37" s="509"/>
      <c r="FG37" s="509"/>
      <c r="FH37" s="509"/>
      <c r="FI37" s="509"/>
      <c r="FJ37" s="509"/>
      <c r="FK37" s="509"/>
      <c r="FL37" s="509"/>
      <c r="FM37" s="509"/>
      <c r="FN37" s="509"/>
      <c r="FO37" s="509"/>
      <c r="FP37" s="509"/>
      <c r="FQ37" s="509"/>
      <c r="FR37" s="509"/>
      <c r="FS37" s="509"/>
      <c r="FT37" s="509"/>
      <c r="FU37" s="509"/>
      <c r="FV37" s="509"/>
      <c r="FW37" s="509"/>
      <c r="FX37" s="509"/>
      <c r="FY37" s="509"/>
      <c r="FZ37" s="509"/>
      <c r="GA37" s="509"/>
      <c r="GB37" s="509"/>
      <c r="GC37" s="509"/>
      <c r="GD37" s="509"/>
      <c r="GE37" s="509"/>
      <c r="GF37" s="509"/>
      <c r="GG37" s="509"/>
      <c r="GH37" s="509"/>
      <c r="GI37" s="509"/>
      <c r="GJ37" s="509"/>
      <c r="GK37" s="509"/>
      <c r="GL37" s="509"/>
      <c r="GM37" s="509"/>
      <c r="GN37" s="509"/>
      <c r="GO37" s="509"/>
      <c r="GP37" s="509"/>
      <c r="GQ37" s="509"/>
      <c r="GR37" s="509"/>
      <c r="GS37" s="509"/>
      <c r="GT37" s="509"/>
      <c r="GU37" s="509"/>
      <c r="GV37" s="509"/>
      <c r="GW37" s="509"/>
      <c r="GX37" s="509"/>
      <c r="GY37" s="509"/>
      <c r="GZ37" s="509"/>
      <c r="HA37" s="509"/>
      <c r="HB37" s="509"/>
      <c r="HC37" s="509"/>
      <c r="HD37" s="509"/>
      <c r="HE37" s="509"/>
      <c r="HF37" s="509"/>
      <c r="HG37" s="509"/>
      <c r="HH37" s="509"/>
      <c r="HI37" s="509"/>
      <c r="HJ37" s="509"/>
      <c r="HK37" s="509"/>
      <c r="HL37" s="509"/>
      <c r="HM37" s="509"/>
      <c r="HN37" s="509"/>
      <c r="HO37" s="509"/>
      <c r="HP37" s="509"/>
      <c r="HQ37" s="509"/>
      <c r="HR37" s="509"/>
      <c r="HS37" s="509"/>
      <c r="HT37" s="509"/>
      <c r="HU37" s="509"/>
      <c r="HV37" s="509"/>
      <c r="HW37" s="509"/>
      <c r="HX37" s="509"/>
      <c r="HY37" s="509"/>
      <c r="HZ37" s="509"/>
      <c r="IA37" s="509"/>
      <c r="IB37" s="509"/>
      <c r="IC37" s="509"/>
      <c r="ID37" s="509"/>
      <c r="IE37" s="509"/>
      <c r="IF37" s="509"/>
      <c r="IG37" s="509"/>
      <c r="IH37" s="509"/>
      <c r="II37" s="509"/>
      <c r="IJ37" s="509"/>
      <c r="IK37" s="509"/>
      <c r="IL37" s="509"/>
      <c r="IM37" s="509"/>
      <c r="IN37" s="509"/>
      <c r="IO37" s="509"/>
      <c r="IP37" s="509"/>
      <c r="IQ37" s="509"/>
      <c r="IR37" s="509"/>
      <c r="IS37" s="509"/>
      <c r="IT37" s="509"/>
      <c r="IU37" s="509"/>
      <c r="IV37" s="509"/>
    </row>
    <row r="38" spans="1:16384" s="120" customFormat="1" ht="40.950000000000003" customHeight="1" x14ac:dyDescent="0.3">
      <c r="A38" s="794" t="s">
        <v>17</v>
      </c>
      <c r="B38" s="794"/>
      <c r="C38" s="794"/>
      <c r="D38" s="794"/>
      <c r="E38" s="794"/>
      <c r="F38" s="794"/>
      <c r="G38" s="794"/>
      <c r="H38" s="794"/>
      <c r="I38" s="510"/>
      <c r="J38" s="510"/>
      <c r="K38" s="510"/>
      <c r="L38" s="510"/>
      <c r="M38" s="510"/>
      <c r="N38" s="510"/>
      <c r="O38" s="510"/>
      <c r="P38" s="510"/>
      <c r="Q38" s="510"/>
      <c r="R38" s="510"/>
      <c r="S38" s="510"/>
      <c r="T38" s="510"/>
      <c r="U38" s="510"/>
      <c r="V38" s="510"/>
      <c r="W38" s="510"/>
      <c r="X38" s="510"/>
      <c r="Y38" s="510"/>
      <c r="Z38" s="510"/>
      <c r="AA38" s="510"/>
      <c r="AB38" s="510"/>
      <c r="AC38" s="510"/>
      <c r="AD38" s="510"/>
      <c r="AE38" s="510"/>
      <c r="AF38" s="510"/>
      <c r="AG38" s="510"/>
      <c r="AH38" s="510"/>
      <c r="AI38" s="510"/>
      <c r="AJ38" s="510"/>
      <c r="AK38" s="510"/>
      <c r="AL38" s="510"/>
      <c r="AM38" s="510"/>
      <c r="AN38" s="510"/>
      <c r="AO38" s="510"/>
      <c r="AP38" s="510"/>
      <c r="AQ38" s="510"/>
      <c r="AR38" s="510"/>
      <c r="AS38" s="510"/>
      <c r="AT38" s="510"/>
      <c r="AU38" s="510"/>
      <c r="AV38" s="510"/>
      <c r="AW38" s="510"/>
      <c r="AX38" s="510"/>
      <c r="AY38" s="510"/>
      <c r="AZ38" s="510"/>
      <c r="BA38" s="510"/>
      <c r="BB38" s="510"/>
      <c r="BC38" s="510"/>
      <c r="BD38" s="510"/>
      <c r="BE38" s="510"/>
      <c r="BF38" s="510"/>
      <c r="BG38" s="510"/>
      <c r="BH38" s="510"/>
      <c r="BI38" s="510"/>
      <c r="BJ38" s="510"/>
      <c r="BK38" s="510"/>
      <c r="BL38" s="510"/>
      <c r="BM38" s="510"/>
      <c r="BN38" s="510"/>
      <c r="BO38" s="510"/>
      <c r="BP38" s="510"/>
      <c r="BQ38" s="510"/>
      <c r="BR38" s="510"/>
      <c r="BS38" s="510"/>
      <c r="BT38" s="510"/>
      <c r="BU38" s="510"/>
      <c r="BV38" s="510"/>
      <c r="BW38" s="510"/>
      <c r="BX38" s="510"/>
      <c r="BY38" s="510"/>
      <c r="BZ38" s="510"/>
      <c r="CA38" s="510"/>
      <c r="CB38" s="510"/>
      <c r="CC38" s="510"/>
      <c r="CD38" s="510"/>
      <c r="CE38" s="510"/>
      <c r="CF38" s="510"/>
      <c r="CG38" s="510"/>
      <c r="CH38" s="510"/>
      <c r="CI38" s="510"/>
      <c r="CJ38" s="510"/>
      <c r="CK38" s="510"/>
      <c r="CL38" s="510"/>
      <c r="CM38" s="510"/>
      <c r="CN38" s="510"/>
      <c r="CO38" s="510"/>
      <c r="CP38" s="510"/>
      <c r="CQ38" s="510"/>
      <c r="CR38" s="510"/>
      <c r="CS38" s="510"/>
      <c r="CT38" s="510"/>
      <c r="CU38" s="510"/>
      <c r="CV38" s="510"/>
      <c r="CW38" s="510"/>
      <c r="CX38" s="510"/>
      <c r="CY38" s="510"/>
      <c r="CZ38" s="510"/>
      <c r="DA38" s="510"/>
      <c r="DB38" s="510"/>
      <c r="DC38" s="510"/>
      <c r="DD38" s="510"/>
      <c r="DE38" s="510"/>
      <c r="DF38" s="510"/>
      <c r="DG38" s="510"/>
      <c r="DH38" s="510"/>
      <c r="DI38" s="510"/>
      <c r="DJ38" s="510"/>
      <c r="DK38" s="510"/>
      <c r="DL38" s="510"/>
      <c r="DM38" s="510"/>
      <c r="DN38" s="510"/>
      <c r="DO38" s="510"/>
      <c r="DP38" s="510"/>
      <c r="DQ38" s="510"/>
      <c r="DR38" s="510"/>
      <c r="DS38" s="510"/>
      <c r="DT38" s="510"/>
      <c r="DU38" s="510"/>
      <c r="DV38" s="510"/>
      <c r="DW38" s="510"/>
      <c r="DX38" s="510"/>
      <c r="DY38" s="510"/>
      <c r="DZ38" s="510"/>
      <c r="EA38" s="510"/>
      <c r="EB38" s="510"/>
      <c r="EC38" s="510"/>
      <c r="ED38" s="510"/>
      <c r="EE38" s="510"/>
      <c r="EF38" s="510"/>
      <c r="EG38" s="510"/>
      <c r="EH38" s="510"/>
      <c r="EI38" s="510"/>
      <c r="EJ38" s="510"/>
      <c r="EK38" s="510"/>
      <c r="EL38" s="510"/>
      <c r="EM38" s="510"/>
      <c r="EN38" s="510"/>
      <c r="EO38" s="510"/>
      <c r="EP38" s="510"/>
      <c r="EQ38" s="510"/>
      <c r="ER38" s="510"/>
      <c r="ES38" s="510"/>
      <c r="ET38" s="510"/>
      <c r="EU38" s="510"/>
      <c r="EV38" s="510"/>
      <c r="EW38" s="510"/>
      <c r="EX38" s="510"/>
      <c r="EY38" s="510"/>
      <c r="EZ38" s="510"/>
      <c r="FA38" s="510"/>
      <c r="FB38" s="510"/>
      <c r="FC38" s="510"/>
      <c r="FD38" s="510"/>
      <c r="FE38" s="510"/>
      <c r="FF38" s="510"/>
      <c r="FG38" s="510"/>
      <c r="FH38" s="510"/>
      <c r="FI38" s="510"/>
      <c r="FJ38" s="510"/>
      <c r="FK38" s="510"/>
      <c r="FL38" s="510"/>
      <c r="FM38" s="510"/>
      <c r="FN38" s="510"/>
      <c r="FO38" s="510"/>
      <c r="FP38" s="510"/>
      <c r="FQ38" s="510"/>
      <c r="FR38" s="510"/>
      <c r="FS38" s="510"/>
      <c r="FT38" s="510"/>
      <c r="FU38" s="510"/>
      <c r="FV38" s="510"/>
      <c r="FW38" s="510"/>
      <c r="FX38" s="510"/>
      <c r="FY38" s="510"/>
      <c r="FZ38" s="510"/>
      <c r="GA38" s="510"/>
      <c r="GB38" s="510"/>
      <c r="GC38" s="510"/>
      <c r="GD38" s="510"/>
      <c r="GE38" s="510"/>
      <c r="GF38" s="510"/>
      <c r="GG38" s="510"/>
      <c r="GH38" s="510"/>
      <c r="GI38" s="510"/>
      <c r="GJ38" s="510"/>
      <c r="GK38" s="510"/>
      <c r="GL38" s="510"/>
      <c r="GM38" s="510"/>
      <c r="GN38" s="510"/>
      <c r="GO38" s="510"/>
      <c r="GP38" s="510"/>
      <c r="GQ38" s="510"/>
      <c r="GR38" s="510"/>
      <c r="GS38" s="510"/>
      <c r="GT38" s="510"/>
      <c r="GU38" s="510"/>
      <c r="GV38" s="510"/>
      <c r="GW38" s="510"/>
      <c r="GX38" s="510"/>
      <c r="GY38" s="510"/>
      <c r="GZ38" s="510"/>
      <c r="HA38" s="510"/>
      <c r="HB38" s="510"/>
      <c r="HC38" s="510"/>
      <c r="HD38" s="510"/>
      <c r="HE38" s="510"/>
      <c r="HF38" s="510"/>
      <c r="HG38" s="510"/>
      <c r="HH38" s="510"/>
      <c r="HI38" s="510"/>
      <c r="HJ38" s="510"/>
      <c r="HK38" s="510"/>
      <c r="HL38" s="510"/>
      <c r="HM38" s="510"/>
      <c r="HN38" s="510"/>
      <c r="HO38" s="510"/>
      <c r="HP38" s="510"/>
      <c r="HQ38" s="510"/>
      <c r="HR38" s="510"/>
      <c r="HS38" s="510"/>
      <c r="HT38" s="510"/>
      <c r="HU38" s="510"/>
      <c r="HV38" s="510"/>
      <c r="HW38" s="510"/>
      <c r="HX38" s="510"/>
      <c r="HY38" s="510"/>
      <c r="HZ38" s="510"/>
      <c r="IA38" s="510"/>
      <c r="IB38" s="510"/>
      <c r="IC38" s="510"/>
      <c r="ID38" s="510"/>
      <c r="IE38" s="510"/>
      <c r="IF38" s="510"/>
      <c r="IG38" s="510"/>
      <c r="IH38" s="510"/>
      <c r="II38" s="510"/>
      <c r="IJ38" s="510"/>
      <c r="IK38" s="510"/>
      <c r="IL38" s="510"/>
      <c r="IM38" s="510"/>
      <c r="IN38" s="510"/>
      <c r="IO38" s="510"/>
      <c r="IP38" s="510"/>
      <c r="IQ38" s="510"/>
      <c r="IR38" s="510"/>
      <c r="IS38" s="510"/>
      <c r="IT38" s="510"/>
      <c r="IU38" s="510"/>
      <c r="IV38" s="510"/>
      <c r="IW38" s="510"/>
      <c r="IX38" s="510"/>
      <c r="IY38" s="510"/>
      <c r="IZ38" s="510"/>
      <c r="JA38" s="510"/>
      <c r="JB38" s="510"/>
      <c r="JC38" s="510"/>
      <c r="JD38" s="510"/>
      <c r="JE38" s="510"/>
      <c r="JF38" s="510"/>
      <c r="JG38" s="510"/>
      <c r="JH38" s="510"/>
      <c r="JI38" s="510"/>
      <c r="JJ38" s="510"/>
      <c r="JK38" s="510"/>
      <c r="JL38" s="510"/>
      <c r="JM38" s="510"/>
      <c r="JN38" s="510"/>
      <c r="JO38" s="510"/>
      <c r="JP38" s="510"/>
      <c r="JQ38" s="510"/>
      <c r="JR38" s="510"/>
      <c r="JS38" s="510"/>
      <c r="JT38" s="510"/>
      <c r="JU38" s="510"/>
      <c r="JV38" s="510"/>
      <c r="JW38" s="510"/>
      <c r="JX38" s="510"/>
      <c r="JY38" s="510"/>
      <c r="JZ38" s="510"/>
      <c r="KA38" s="510"/>
      <c r="KB38" s="510"/>
      <c r="KC38" s="510"/>
      <c r="KD38" s="510"/>
      <c r="KE38" s="510"/>
      <c r="KF38" s="510"/>
      <c r="KG38" s="510"/>
      <c r="KH38" s="510"/>
      <c r="KI38" s="510"/>
      <c r="KJ38" s="510"/>
      <c r="KK38" s="510"/>
      <c r="KL38" s="510"/>
      <c r="KM38" s="510"/>
      <c r="KN38" s="510"/>
      <c r="KO38" s="510"/>
      <c r="KP38" s="510"/>
      <c r="KQ38" s="510"/>
      <c r="KR38" s="510"/>
      <c r="KS38" s="510"/>
      <c r="KT38" s="510"/>
      <c r="KU38" s="510"/>
      <c r="KV38" s="510"/>
      <c r="KW38" s="510"/>
      <c r="KX38" s="510"/>
      <c r="KY38" s="510"/>
      <c r="KZ38" s="510"/>
      <c r="LA38" s="510"/>
      <c r="LB38" s="510"/>
      <c r="LC38" s="510"/>
      <c r="LD38" s="510"/>
      <c r="LE38" s="510"/>
      <c r="LF38" s="510"/>
      <c r="LG38" s="510"/>
      <c r="LH38" s="510"/>
      <c r="LI38" s="510"/>
      <c r="LJ38" s="510"/>
      <c r="LK38" s="510"/>
      <c r="LL38" s="510"/>
      <c r="LM38" s="510"/>
      <c r="LN38" s="510"/>
      <c r="LO38" s="510"/>
      <c r="LP38" s="510"/>
      <c r="LQ38" s="510"/>
      <c r="LR38" s="510"/>
      <c r="LS38" s="510"/>
      <c r="LT38" s="510"/>
      <c r="LU38" s="510"/>
      <c r="LV38" s="510"/>
      <c r="LW38" s="510"/>
      <c r="LX38" s="510"/>
      <c r="LY38" s="510"/>
      <c r="LZ38" s="510"/>
      <c r="MA38" s="510"/>
      <c r="MB38" s="510"/>
      <c r="MC38" s="510"/>
      <c r="MD38" s="510"/>
      <c r="ME38" s="510"/>
      <c r="MF38" s="510"/>
      <c r="MG38" s="510"/>
      <c r="MH38" s="510"/>
      <c r="MI38" s="510"/>
      <c r="MJ38" s="510"/>
      <c r="MK38" s="510"/>
      <c r="ML38" s="510"/>
      <c r="MM38" s="510"/>
      <c r="MN38" s="510"/>
      <c r="MO38" s="510"/>
      <c r="MP38" s="510"/>
      <c r="MQ38" s="510"/>
      <c r="MR38" s="510"/>
      <c r="MS38" s="510"/>
      <c r="MT38" s="510"/>
      <c r="MU38" s="510"/>
      <c r="MV38" s="510"/>
      <c r="MW38" s="510"/>
      <c r="MX38" s="510"/>
      <c r="MY38" s="510"/>
      <c r="MZ38" s="510"/>
      <c r="NA38" s="510"/>
      <c r="NB38" s="510"/>
      <c r="NC38" s="510"/>
      <c r="ND38" s="510"/>
      <c r="NE38" s="510"/>
      <c r="NF38" s="510"/>
      <c r="NG38" s="510"/>
      <c r="NH38" s="510"/>
      <c r="NI38" s="510"/>
      <c r="NJ38" s="510"/>
      <c r="NK38" s="510"/>
      <c r="NL38" s="510"/>
      <c r="NM38" s="510"/>
      <c r="NN38" s="510"/>
      <c r="NO38" s="510"/>
      <c r="NP38" s="510"/>
      <c r="NQ38" s="510"/>
      <c r="NR38" s="510"/>
      <c r="NS38" s="510"/>
      <c r="NT38" s="510"/>
      <c r="NU38" s="510"/>
      <c r="NV38" s="510"/>
      <c r="NW38" s="510"/>
      <c r="NX38" s="510"/>
      <c r="NY38" s="510"/>
      <c r="NZ38" s="510"/>
      <c r="OA38" s="510"/>
      <c r="OB38" s="510"/>
      <c r="OC38" s="510"/>
      <c r="OD38" s="510"/>
      <c r="OE38" s="510"/>
      <c r="OF38" s="510"/>
      <c r="OG38" s="510"/>
      <c r="OH38" s="510"/>
      <c r="OI38" s="510"/>
      <c r="OJ38" s="510"/>
      <c r="OK38" s="510"/>
      <c r="OL38" s="510"/>
      <c r="OM38" s="510"/>
      <c r="ON38" s="510"/>
      <c r="OO38" s="510"/>
      <c r="OP38" s="510"/>
      <c r="OQ38" s="510"/>
      <c r="OR38" s="510"/>
      <c r="OS38" s="510"/>
      <c r="OT38" s="510"/>
      <c r="OU38" s="510"/>
      <c r="OV38" s="510"/>
      <c r="OW38" s="510"/>
      <c r="OX38" s="510"/>
      <c r="OY38" s="510"/>
      <c r="OZ38" s="510"/>
      <c r="PA38" s="510"/>
      <c r="PB38" s="510"/>
      <c r="PC38" s="510"/>
      <c r="PD38" s="510"/>
      <c r="PE38" s="510"/>
      <c r="PF38" s="510"/>
      <c r="PG38" s="510"/>
      <c r="PH38" s="510"/>
      <c r="PI38" s="510"/>
      <c r="PJ38" s="510"/>
      <c r="PK38" s="510"/>
      <c r="PL38" s="510"/>
      <c r="PM38" s="510"/>
      <c r="PN38" s="510"/>
      <c r="PO38" s="510"/>
      <c r="PP38" s="510"/>
      <c r="PQ38" s="510"/>
      <c r="PR38" s="510"/>
      <c r="PS38" s="510"/>
      <c r="PT38" s="510"/>
      <c r="PU38" s="510"/>
      <c r="PV38" s="510"/>
      <c r="PW38" s="510"/>
      <c r="PX38" s="510"/>
      <c r="PY38" s="510"/>
      <c r="PZ38" s="510"/>
      <c r="QA38" s="510"/>
      <c r="QB38" s="510"/>
      <c r="QC38" s="510"/>
      <c r="QD38" s="510"/>
      <c r="QE38" s="510"/>
      <c r="QF38" s="510"/>
      <c r="QG38" s="510"/>
      <c r="QH38" s="510"/>
      <c r="QI38" s="510"/>
      <c r="QJ38" s="510"/>
      <c r="QK38" s="510"/>
      <c r="QL38" s="510"/>
      <c r="QM38" s="510"/>
      <c r="QN38" s="510"/>
      <c r="QO38" s="510"/>
      <c r="QP38" s="510"/>
      <c r="QQ38" s="510"/>
      <c r="QR38" s="510"/>
      <c r="QS38" s="510"/>
      <c r="QT38" s="510"/>
      <c r="QU38" s="510"/>
      <c r="QV38" s="510"/>
      <c r="QW38" s="510"/>
      <c r="QX38" s="510"/>
      <c r="QY38" s="510"/>
      <c r="QZ38" s="510"/>
      <c r="RA38" s="510"/>
      <c r="RB38" s="510"/>
      <c r="RC38" s="510"/>
      <c r="RD38" s="510"/>
      <c r="RE38" s="510"/>
      <c r="RF38" s="510"/>
      <c r="RG38" s="510"/>
      <c r="RH38" s="510"/>
      <c r="RI38" s="510"/>
      <c r="RJ38" s="510"/>
      <c r="RK38" s="510"/>
      <c r="RL38" s="510"/>
      <c r="RM38" s="510"/>
      <c r="RN38" s="510"/>
      <c r="RO38" s="510"/>
      <c r="RP38" s="510"/>
      <c r="RQ38" s="510"/>
      <c r="RR38" s="510"/>
      <c r="RS38" s="510"/>
      <c r="RT38" s="510"/>
      <c r="RU38" s="510"/>
      <c r="RV38" s="510"/>
      <c r="RW38" s="510"/>
      <c r="RX38" s="510"/>
      <c r="RY38" s="510"/>
      <c r="RZ38" s="510"/>
      <c r="SA38" s="510"/>
      <c r="SB38" s="510"/>
      <c r="SC38" s="510"/>
      <c r="SD38" s="510"/>
      <c r="SE38" s="510"/>
      <c r="SF38" s="510"/>
      <c r="SG38" s="510"/>
      <c r="SH38" s="510"/>
      <c r="SI38" s="510"/>
      <c r="SJ38" s="510"/>
      <c r="SK38" s="510"/>
      <c r="SL38" s="510"/>
      <c r="SM38" s="510"/>
      <c r="SN38" s="510"/>
      <c r="SO38" s="510"/>
      <c r="SP38" s="510"/>
      <c r="SQ38" s="510"/>
      <c r="SR38" s="510"/>
      <c r="SS38" s="510"/>
      <c r="ST38" s="510"/>
      <c r="SU38" s="510"/>
      <c r="SV38" s="510"/>
      <c r="SW38" s="510"/>
      <c r="SX38" s="510"/>
      <c r="SY38" s="510"/>
      <c r="SZ38" s="510"/>
      <c r="TA38" s="510"/>
      <c r="TB38" s="510"/>
      <c r="TC38" s="510"/>
      <c r="TD38" s="510"/>
      <c r="TE38" s="510"/>
      <c r="TF38" s="510"/>
      <c r="TG38" s="510"/>
      <c r="TH38" s="510"/>
      <c r="TI38" s="510"/>
      <c r="TJ38" s="510"/>
      <c r="TK38" s="510"/>
      <c r="TL38" s="510"/>
      <c r="TM38" s="510"/>
      <c r="TN38" s="510"/>
      <c r="TO38" s="510"/>
      <c r="TP38" s="510"/>
      <c r="TQ38" s="510"/>
      <c r="TR38" s="510"/>
      <c r="TS38" s="510"/>
      <c r="TT38" s="510"/>
      <c r="TU38" s="510"/>
      <c r="TV38" s="510"/>
      <c r="TW38" s="510"/>
      <c r="TX38" s="510"/>
      <c r="TY38" s="510"/>
      <c r="TZ38" s="510"/>
      <c r="UA38" s="510"/>
      <c r="UB38" s="510"/>
      <c r="UC38" s="510"/>
      <c r="UD38" s="510"/>
      <c r="UE38" s="510"/>
      <c r="UF38" s="510"/>
      <c r="UG38" s="510"/>
      <c r="UH38" s="510"/>
      <c r="UI38" s="510"/>
      <c r="UJ38" s="510"/>
      <c r="UK38" s="510"/>
      <c r="UL38" s="510"/>
      <c r="UM38" s="510"/>
      <c r="UN38" s="510"/>
      <c r="UO38" s="510"/>
      <c r="UP38" s="510"/>
      <c r="UQ38" s="510"/>
      <c r="UR38" s="510"/>
      <c r="US38" s="510"/>
      <c r="UT38" s="510"/>
      <c r="UU38" s="510"/>
      <c r="UV38" s="510"/>
      <c r="UW38" s="510"/>
      <c r="UX38" s="510"/>
      <c r="UY38" s="510"/>
      <c r="UZ38" s="510"/>
      <c r="VA38" s="510"/>
      <c r="VB38" s="510"/>
      <c r="VC38" s="510"/>
      <c r="VD38" s="510"/>
      <c r="VE38" s="510"/>
      <c r="VF38" s="510"/>
      <c r="VG38" s="510"/>
      <c r="VH38" s="510"/>
      <c r="VI38" s="510"/>
      <c r="VJ38" s="510"/>
      <c r="VK38" s="510"/>
      <c r="VL38" s="510"/>
      <c r="VM38" s="510"/>
      <c r="VN38" s="510"/>
      <c r="VO38" s="510"/>
      <c r="VP38" s="510"/>
      <c r="VQ38" s="510"/>
      <c r="VR38" s="510"/>
      <c r="VS38" s="510"/>
      <c r="VT38" s="510"/>
      <c r="VU38" s="510"/>
      <c r="VV38" s="510"/>
      <c r="VW38" s="510"/>
      <c r="VX38" s="510"/>
      <c r="VY38" s="510"/>
      <c r="VZ38" s="510"/>
      <c r="WA38" s="510"/>
      <c r="WB38" s="510"/>
      <c r="WC38" s="510"/>
      <c r="WD38" s="510"/>
      <c r="WE38" s="510"/>
      <c r="WF38" s="510"/>
      <c r="WG38" s="510"/>
      <c r="WH38" s="510"/>
      <c r="WI38" s="510"/>
      <c r="WJ38" s="510"/>
      <c r="WK38" s="510"/>
      <c r="WL38" s="510"/>
      <c r="WM38" s="510"/>
      <c r="WN38" s="510"/>
      <c r="WO38" s="510"/>
      <c r="WP38" s="510"/>
      <c r="WQ38" s="510"/>
      <c r="WR38" s="510"/>
      <c r="WS38" s="510"/>
      <c r="WT38" s="510"/>
      <c r="WU38" s="510"/>
      <c r="WV38" s="510"/>
      <c r="WW38" s="510"/>
      <c r="WX38" s="510"/>
      <c r="WY38" s="510"/>
      <c r="WZ38" s="510"/>
      <c r="XA38" s="510"/>
      <c r="XB38" s="510"/>
      <c r="XC38" s="510"/>
      <c r="XD38" s="510"/>
      <c r="XE38" s="510"/>
      <c r="XF38" s="510"/>
      <c r="XG38" s="510"/>
      <c r="XH38" s="510"/>
      <c r="XI38" s="510"/>
      <c r="XJ38" s="510"/>
      <c r="XK38" s="510"/>
      <c r="XL38" s="510"/>
      <c r="XM38" s="510"/>
      <c r="XN38" s="510"/>
      <c r="XO38" s="510"/>
      <c r="XP38" s="510"/>
      <c r="XQ38" s="510"/>
      <c r="XR38" s="510"/>
      <c r="XS38" s="510"/>
      <c r="XT38" s="510"/>
      <c r="XU38" s="510"/>
      <c r="XV38" s="510"/>
      <c r="XW38" s="510"/>
      <c r="XX38" s="510"/>
      <c r="XY38" s="510"/>
      <c r="XZ38" s="510"/>
      <c r="YA38" s="510"/>
      <c r="YB38" s="510"/>
      <c r="YC38" s="510"/>
      <c r="YD38" s="510"/>
      <c r="YE38" s="510"/>
      <c r="YF38" s="510"/>
      <c r="YG38" s="510"/>
      <c r="YH38" s="510"/>
      <c r="YI38" s="510"/>
      <c r="YJ38" s="510"/>
      <c r="YK38" s="510"/>
      <c r="YL38" s="510"/>
      <c r="YM38" s="510"/>
      <c r="YN38" s="510"/>
      <c r="YO38" s="510"/>
      <c r="YP38" s="510"/>
      <c r="YQ38" s="510"/>
      <c r="YR38" s="510"/>
      <c r="YS38" s="510"/>
      <c r="YT38" s="510"/>
      <c r="YU38" s="510"/>
      <c r="YV38" s="510"/>
      <c r="YW38" s="510"/>
      <c r="YX38" s="510"/>
      <c r="YY38" s="510"/>
      <c r="YZ38" s="510"/>
      <c r="ZA38" s="510"/>
      <c r="ZB38" s="510"/>
      <c r="ZC38" s="510"/>
      <c r="ZD38" s="510"/>
      <c r="ZE38" s="510"/>
      <c r="ZF38" s="510"/>
      <c r="ZG38" s="510"/>
      <c r="ZH38" s="510"/>
      <c r="ZI38" s="510"/>
      <c r="ZJ38" s="510"/>
      <c r="ZK38" s="510"/>
      <c r="ZL38" s="510"/>
      <c r="ZM38" s="510"/>
      <c r="ZN38" s="510"/>
      <c r="ZO38" s="510"/>
      <c r="ZP38" s="510"/>
      <c r="ZQ38" s="510"/>
      <c r="ZR38" s="510"/>
      <c r="ZS38" s="510"/>
      <c r="ZT38" s="510"/>
      <c r="ZU38" s="510"/>
      <c r="ZV38" s="510"/>
      <c r="ZW38" s="510"/>
      <c r="ZX38" s="510"/>
      <c r="ZY38" s="510"/>
      <c r="ZZ38" s="510"/>
      <c r="AAA38" s="510"/>
      <c r="AAB38" s="510"/>
      <c r="AAC38" s="510"/>
      <c r="AAD38" s="510"/>
      <c r="AAE38" s="510"/>
      <c r="AAF38" s="510"/>
      <c r="AAG38" s="510"/>
      <c r="AAH38" s="510"/>
      <c r="AAI38" s="510"/>
      <c r="AAJ38" s="510"/>
      <c r="AAK38" s="510"/>
      <c r="AAL38" s="510"/>
      <c r="AAM38" s="510"/>
      <c r="AAN38" s="510"/>
      <c r="AAO38" s="510"/>
      <c r="AAP38" s="510"/>
      <c r="AAQ38" s="510"/>
      <c r="AAR38" s="510"/>
      <c r="AAS38" s="510"/>
      <c r="AAT38" s="510"/>
      <c r="AAU38" s="510"/>
      <c r="AAV38" s="510"/>
      <c r="AAW38" s="510"/>
      <c r="AAX38" s="510"/>
      <c r="AAY38" s="510"/>
      <c r="AAZ38" s="510"/>
      <c r="ABA38" s="510"/>
      <c r="ABB38" s="510"/>
      <c r="ABC38" s="510"/>
      <c r="ABD38" s="510"/>
      <c r="ABE38" s="510"/>
      <c r="ABF38" s="510"/>
      <c r="ABG38" s="510"/>
      <c r="ABH38" s="510"/>
      <c r="ABI38" s="510"/>
      <c r="ABJ38" s="510"/>
      <c r="ABK38" s="510"/>
      <c r="ABL38" s="510"/>
      <c r="ABM38" s="510"/>
      <c r="ABN38" s="510"/>
      <c r="ABO38" s="510"/>
      <c r="ABP38" s="510"/>
      <c r="ABQ38" s="510"/>
      <c r="ABR38" s="510"/>
      <c r="ABS38" s="510"/>
      <c r="ABT38" s="510"/>
      <c r="ABU38" s="510"/>
      <c r="ABV38" s="510"/>
      <c r="ABW38" s="510"/>
      <c r="ABX38" s="510"/>
      <c r="ABY38" s="510"/>
      <c r="ABZ38" s="510"/>
      <c r="ACA38" s="510"/>
      <c r="ACB38" s="510"/>
      <c r="ACC38" s="510"/>
      <c r="ACD38" s="510"/>
      <c r="ACE38" s="510"/>
      <c r="ACF38" s="510"/>
      <c r="ACG38" s="510"/>
      <c r="ACH38" s="510"/>
      <c r="ACI38" s="510"/>
      <c r="ACJ38" s="510"/>
      <c r="ACK38" s="510"/>
      <c r="ACL38" s="510"/>
      <c r="ACM38" s="510"/>
      <c r="ACN38" s="510"/>
      <c r="ACO38" s="510"/>
      <c r="ACP38" s="510"/>
      <c r="ACQ38" s="510"/>
      <c r="ACR38" s="510"/>
      <c r="ACS38" s="510"/>
      <c r="ACT38" s="510"/>
      <c r="ACU38" s="510"/>
      <c r="ACV38" s="510"/>
      <c r="ACW38" s="510"/>
      <c r="ACX38" s="510"/>
      <c r="ACY38" s="510"/>
      <c r="ACZ38" s="510"/>
      <c r="ADA38" s="510"/>
      <c r="ADB38" s="510"/>
      <c r="ADC38" s="510"/>
      <c r="ADD38" s="510"/>
      <c r="ADE38" s="510"/>
      <c r="ADF38" s="510"/>
      <c r="ADG38" s="510"/>
      <c r="ADH38" s="510"/>
      <c r="ADI38" s="510"/>
      <c r="ADJ38" s="510"/>
      <c r="ADK38" s="510"/>
      <c r="ADL38" s="510"/>
      <c r="ADM38" s="510"/>
      <c r="ADN38" s="510"/>
      <c r="ADO38" s="510"/>
      <c r="ADP38" s="510"/>
      <c r="ADQ38" s="510"/>
      <c r="ADR38" s="510"/>
      <c r="ADS38" s="510"/>
      <c r="ADT38" s="510"/>
      <c r="ADU38" s="510"/>
      <c r="ADV38" s="510"/>
      <c r="ADW38" s="510"/>
      <c r="ADX38" s="510"/>
      <c r="ADY38" s="510"/>
      <c r="ADZ38" s="510"/>
      <c r="AEA38" s="510"/>
      <c r="AEB38" s="510"/>
      <c r="AEC38" s="510"/>
      <c r="AED38" s="510"/>
      <c r="AEE38" s="510"/>
      <c r="AEF38" s="510"/>
      <c r="AEG38" s="510"/>
      <c r="AEH38" s="510"/>
      <c r="AEI38" s="510"/>
      <c r="AEJ38" s="510"/>
      <c r="AEK38" s="510"/>
      <c r="AEL38" s="510"/>
      <c r="AEM38" s="510"/>
      <c r="AEN38" s="510"/>
      <c r="AEO38" s="510"/>
      <c r="AEP38" s="510"/>
      <c r="AEQ38" s="510"/>
      <c r="AER38" s="510"/>
      <c r="AES38" s="510"/>
      <c r="AET38" s="510"/>
      <c r="AEU38" s="510"/>
      <c r="AEV38" s="510"/>
      <c r="AEW38" s="510"/>
      <c r="AEX38" s="510"/>
      <c r="AEY38" s="510"/>
      <c r="AEZ38" s="510"/>
      <c r="AFA38" s="510"/>
      <c r="AFB38" s="510"/>
      <c r="AFC38" s="510"/>
      <c r="AFD38" s="510"/>
      <c r="AFE38" s="510"/>
      <c r="AFF38" s="510"/>
      <c r="AFG38" s="510"/>
      <c r="AFH38" s="510"/>
      <c r="AFI38" s="510"/>
      <c r="AFJ38" s="510"/>
      <c r="AFK38" s="510"/>
      <c r="AFL38" s="510"/>
      <c r="AFM38" s="510"/>
      <c r="AFN38" s="510"/>
      <c r="AFO38" s="510"/>
      <c r="AFP38" s="510"/>
      <c r="AFQ38" s="510"/>
      <c r="AFR38" s="510"/>
      <c r="AFS38" s="510"/>
      <c r="AFT38" s="510"/>
      <c r="AFU38" s="510"/>
      <c r="AFV38" s="510"/>
      <c r="AFW38" s="510"/>
      <c r="AFX38" s="510"/>
      <c r="AFY38" s="510"/>
      <c r="AFZ38" s="510"/>
      <c r="AGA38" s="510"/>
      <c r="AGB38" s="510"/>
      <c r="AGC38" s="510"/>
      <c r="AGD38" s="510"/>
      <c r="AGE38" s="510"/>
      <c r="AGF38" s="510"/>
      <c r="AGG38" s="510"/>
      <c r="AGH38" s="510"/>
      <c r="AGI38" s="510"/>
      <c r="AGJ38" s="510"/>
      <c r="AGK38" s="510"/>
      <c r="AGL38" s="510"/>
      <c r="AGM38" s="510"/>
      <c r="AGN38" s="510"/>
      <c r="AGO38" s="510"/>
      <c r="AGP38" s="510"/>
      <c r="AGQ38" s="510"/>
      <c r="AGR38" s="510"/>
      <c r="AGS38" s="510"/>
      <c r="AGT38" s="510"/>
      <c r="AGU38" s="510"/>
      <c r="AGV38" s="510"/>
      <c r="AGW38" s="510"/>
      <c r="AGX38" s="510"/>
      <c r="AGY38" s="510"/>
      <c r="AGZ38" s="510"/>
      <c r="AHA38" s="510"/>
      <c r="AHB38" s="510"/>
      <c r="AHC38" s="510"/>
      <c r="AHD38" s="510"/>
      <c r="AHE38" s="510"/>
      <c r="AHF38" s="510"/>
      <c r="AHG38" s="510"/>
      <c r="AHH38" s="510"/>
      <c r="AHI38" s="510"/>
      <c r="AHJ38" s="510"/>
      <c r="AHK38" s="510"/>
      <c r="AHL38" s="510"/>
      <c r="AHM38" s="510"/>
      <c r="AHN38" s="510"/>
      <c r="AHO38" s="510"/>
      <c r="AHP38" s="510"/>
      <c r="AHQ38" s="510"/>
      <c r="AHR38" s="510"/>
      <c r="AHS38" s="510"/>
      <c r="AHT38" s="510"/>
      <c r="AHU38" s="510"/>
      <c r="AHV38" s="510"/>
      <c r="AHW38" s="510"/>
      <c r="AHX38" s="510"/>
      <c r="AHY38" s="510"/>
      <c r="AHZ38" s="510"/>
      <c r="AIA38" s="510"/>
      <c r="AIB38" s="510"/>
      <c r="AIC38" s="510"/>
      <c r="AID38" s="510"/>
      <c r="AIE38" s="510"/>
      <c r="AIF38" s="510"/>
      <c r="AIG38" s="510"/>
      <c r="AIH38" s="510"/>
      <c r="AII38" s="510"/>
      <c r="AIJ38" s="510"/>
      <c r="AIK38" s="510"/>
      <c r="AIL38" s="510"/>
      <c r="AIM38" s="510"/>
      <c r="AIN38" s="510"/>
      <c r="AIO38" s="510"/>
      <c r="AIP38" s="510"/>
      <c r="AIQ38" s="510"/>
      <c r="AIR38" s="510"/>
      <c r="AIS38" s="510"/>
      <c r="AIT38" s="510"/>
      <c r="AIU38" s="510"/>
      <c r="AIV38" s="510"/>
      <c r="AIW38" s="510"/>
      <c r="AIX38" s="510"/>
      <c r="AIY38" s="510"/>
      <c r="AIZ38" s="510"/>
      <c r="AJA38" s="510"/>
      <c r="AJB38" s="510"/>
      <c r="AJC38" s="510"/>
      <c r="AJD38" s="510"/>
      <c r="AJE38" s="510"/>
      <c r="AJF38" s="510"/>
      <c r="AJG38" s="510"/>
      <c r="AJH38" s="510"/>
      <c r="AJI38" s="510"/>
      <c r="AJJ38" s="510"/>
      <c r="AJK38" s="510"/>
      <c r="AJL38" s="510"/>
      <c r="AJM38" s="510"/>
      <c r="AJN38" s="510"/>
      <c r="AJO38" s="510"/>
      <c r="AJP38" s="510"/>
      <c r="AJQ38" s="510"/>
      <c r="AJR38" s="510"/>
      <c r="AJS38" s="510"/>
      <c r="AJT38" s="510"/>
      <c r="AJU38" s="510"/>
      <c r="AJV38" s="510"/>
      <c r="AJW38" s="510"/>
      <c r="AJX38" s="510"/>
      <c r="AJY38" s="510"/>
      <c r="AJZ38" s="510"/>
      <c r="AKA38" s="510"/>
      <c r="AKB38" s="510"/>
      <c r="AKC38" s="510"/>
      <c r="AKD38" s="510"/>
      <c r="AKE38" s="510"/>
      <c r="AKF38" s="510"/>
      <c r="AKG38" s="510"/>
      <c r="AKH38" s="510"/>
      <c r="AKI38" s="510"/>
      <c r="AKJ38" s="510"/>
      <c r="AKK38" s="510"/>
      <c r="AKL38" s="510"/>
      <c r="AKM38" s="510"/>
      <c r="AKN38" s="510"/>
      <c r="AKO38" s="510"/>
      <c r="AKP38" s="510"/>
      <c r="AKQ38" s="510"/>
      <c r="AKR38" s="510"/>
      <c r="AKS38" s="510"/>
      <c r="AKT38" s="510"/>
      <c r="AKU38" s="510"/>
      <c r="AKV38" s="510"/>
      <c r="AKW38" s="510"/>
      <c r="AKX38" s="510"/>
      <c r="AKY38" s="510"/>
      <c r="AKZ38" s="510"/>
      <c r="ALA38" s="510"/>
      <c r="ALB38" s="510"/>
      <c r="ALC38" s="510"/>
      <c r="ALD38" s="510"/>
      <c r="ALE38" s="510"/>
      <c r="ALF38" s="510"/>
      <c r="ALG38" s="510"/>
      <c r="ALH38" s="510"/>
      <c r="ALI38" s="510"/>
      <c r="ALJ38" s="510"/>
      <c r="ALK38" s="510"/>
      <c r="ALL38" s="510"/>
      <c r="ALM38" s="510"/>
      <c r="ALN38" s="510"/>
      <c r="ALO38" s="510"/>
      <c r="ALP38" s="510"/>
      <c r="ALQ38" s="510"/>
      <c r="ALR38" s="510"/>
      <c r="ALS38" s="510"/>
      <c r="ALT38" s="510"/>
      <c r="ALU38" s="510"/>
      <c r="ALV38" s="510"/>
      <c r="ALW38" s="510"/>
      <c r="ALX38" s="510"/>
      <c r="ALY38" s="510"/>
      <c r="ALZ38" s="510"/>
      <c r="AMA38" s="510"/>
      <c r="AMB38" s="510"/>
      <c r="AMC38" s="510"/>
      <c r="AMD38" s="510"/>
      <c r="AME38" s="510"/>
      <c r="AMF38" s="510"/>
      <c r="AMG38" s="510"/>
      <c r="AMH38" s="510"/>
      <c r="AMI38" s="510"/>
      <c r="AMJ38" s="510"/>
      <c r="AMK38" s="510"/>
      <c r="AML38" s="510"/>
      <c r="AMM38" s="510"/>
      <c r="AMN38" s="510"/>
      <c r="AMO38" s="510"/>
      <c r="AMP38" s="510"/>
      <c r="AMQ38" s="510"/>
      <c r="AMR38" s="510"/>
      <c r="AMS38" s="510"/>
      <c r="AMT38" s="510"/>
      <c r="AMU38" s="510"/>
      <c r="AMV38" s="510"/>
      <c r="AMW38" s="510"/>
      <c r="AMX38" s="510"/>
      <c r="AMY38" s="510"/>
      <c r="AMZ38" s="510"/>
      <c r="ANA38" s="510"/>
      <c r="ANB38" s="510"/>
      <c r="ANC38" s="510"/>
      <c r="AND38" s="510"/>
      <c r="ANE38" s="510"/>
      <c r="ANF38" s="510"/>
      <c r="ANG38" s="510"/>
      <c r="ANH38" s="510"/>
      <c r="ANI38" s="510"/>
      <c r="ANJ38" s="510"/>
      <c r="ANK38" s="510"/>
      <c r="ANL38" s="510"/>
      <c r="ANM38" s="510"/>
      <c r="ANN38" s="510"/>
      <c r="ANO38" s="510"/>
      <c r="ANP38" s="510"/>
      <c r="ANQ38" s="510"/>
      <c r="ANR38" s="510"/>
      <c r="ANS38" s="510"/>
      <c r="ANT38" s="510"/>
      <c r="ANU38" s="510"/>
      <c r="ANV38" s="510"/>
      <c r="ANW38" s="510"/>
      <c r="ANX38" s="510"/>
      <c r="ANY38" s="510"/>
      <c r="ANZ38" s="510"/>
      <c r="AOA38" s="510"/>
      <c r="AOB38" s="510"/>
      <c r="AOC38" s="510"/>
      <c r="AOD38" s="510"/>
      <c r="AOE38" s="510"/>
      <c r="AOF38" s="510"/>
      <c r="AOG38" s="510"/>
      <c r="AOH38" s="510"/>
      <c r="AOI38" s="510"/>
      <c r="AOJ38" s="510"/>
      <c r="AOK38" s="510"/>
      <c r="AOL38" s="510"/>
      <c r="AOM38" s="510"/>
      <c r="AON38" s="510"/>
      <c r="AOO38" s="510"/>
      <c r="AOP38" s="510"/>
      <c r="AOQ38" s="510"/>
      <c r="AOR38" s="510"/>
      <c r="AOS38" s="510"/>
      <c r="AOT38" s="510"/>
      <c r="AOU38" s="510"/>
      <c r="AOV38" s="510"/>
      <c r="AOW38" s="510"/>
      <c r="AOX38" s="510"/>
      <c r="AOY38" s="510"/>
      <c r="AOZ38" s="510"/>
      <c r="APA38" s="510"/>
      <c r="APB38" s="510"/>
      <c r="APC38" s="510"/>
      <c r="APD38" s="510"/>
      <c r="APE38" s="510"/>
      <c r="APF38" s="510"/>
      <c r="APG38" s="510"/>
      <c r="APH38" s="510"/>
      <c r="API38" s="510"/>
      <c r="APJ38" s="510"/>
      <c r="APK38" s="510"/>
      <c r="APL38" s="510"/>
      <c r="APM38" s="510"/>
      <c r="APN38" s="510"/>
      <c r="APO38" s="510"/>
      <c r="APP38" s="510"/>
      <c r="APQ38" s="510"/>
      <c r="APR38" s="510"/>
      <c r="APS38" s="510"/>
      <c r="APT38" s="510"/>
      <c r="APU38" s="510"/>
      <c r="APV38" s="510"/>
      <c r="APW38" s="510"/>
      <c r="APX38" s="510"/>
      <c r="APY38" s="510"/>
      <c r="APZ38" s="510"/>
      <c r="AQA38" s="510"/>
      <c r="AQB38" s="510"/>
      <c r="AQC38" s="510"/>
      <c r="AQD38" s="510"/>
      <c r="AQE38" s="510"/>
      <c r="AQF38" s="510"/>
      <c r="AQG38" s="510"/>
      <c r="AQH38" s="510"/>
      <c r="AQI38" s="510"/>
      <c r="AQJ38" s="510"/>
      <c r="AQK38" s="510"/>
      <c r="AQL38" s="510"/>
      <c r="AQM38" s="510"/>
      <c r="AQN38" s="510"/>
      <c r="AQO38" s="510"/>
      <c r="AQP38" s="510"/>
      <c r="AQQ38" s="510"/>
      <c r="AQR38" s="510"/>
      <c r="AQS38" s="510"/>
      <c r="AQT38" s="510"/>
      <c r="AQU38" s="510"/>
      <c r="AQV38" s="510"/>
      <c r="AQW38" s="510"/>
      <c r="AQX38" s="510"/>
      <c r="AQY38" s="510"/>
      <c r="AQZ38" s="510"/>
      <c r="ARA38" s="510"/>
      <c r="ARB38" s="510"/>
      <c r="ARC38" s="510"/>
      <c r="ARD38" s="510"/>
      <c r="ARE38" s="510"/>
      <c r="ARF38" s="510"/>
      <c r="ARG38" s="510"/>
      <c r="ARH38" s="510"/>
      <c r="ARI38" s="510"/>
      <c r="ARJ38" s="510"/>
      <c r="ARK38" s="510"/>
      <c r="ARL38" s="510"/>
      <c r="ARM38" s="510"/>
      <c r="ARN38" s="510"/>
      <c r="ARO38" s="510"/>
      <c r="ARP38" s="510"/>
      <c r="ARQ38" s="794"/>
      <c r="ARR38" s="794"/>
      <c r="ARS38" s="794"/>
      <c r="ART38" s="794"/>
      <c r="ARU38" s="794"/>
      <c r="ARV38" s="794"/>
      <c r="ARW38" s="794"/>
      <c r="ARX38" s="794"/>
      <c r="ARY38" s="794"/>
      <c r="ARZ38" s="794"/>
      <c r="ASA38" s="794"/>
      <c r="ASB38" s="794"/>
      <c r="ASC38" s="794"/>
      <c r="ASD38" s="794"/>
      <c r="ASE38" s="794"/>
      <c r="ASF38" s="794"/>
      <c r="ASG38" s="794"/>
      <c r="ASH38" s="794"/>
      <c r="ASI38" s="794"/>
      <c r="ASJ38" s="794"/>
      <c r="ASK38" s="794"/>
      <c r="ASL38" s="794"/>
      <c r="ASM38" s="794"/>
      <c r="ASN38" s="794"/>
      <c r="ASO38" s="794"/>
      <c r="ASP38" s="794"/>
      <c r="ASQ38" s="794"/>
      <c r="ASR38" s="794"/>
      <c r="ASS38" s="794"/>
      <c r="AST38" s="794"/>
      <c r="ASU38" s="794"/>
      <c r="ASV38" s="794"/>
      <c r="ASW38" s="794"/>
      <c r="ASX38" s="794"/>
      <c r="ASY38" s="794"/>
      <c r="ASZ38" s="794"/>
      <c r="ATA38" s="794"/>
      <c r="ATB38" s="794"/>
      <c r="ATC38" s="794"/>
      <c r="ATD38" s="794"/>
      <c r="ATE38" s="794"/>
      <c r="ATF38" s="794"/>
      <c r="ATG38" s="794"/>
      <c r="ATH38" s="794"/>
      <c r="ATI38" s="794"/>
      <c r="ATJ38" s="794"/>
      <c r="ATK38" s="794"/>
      <c r="ATL38" s="794"/>
      <c r="ATM38" s="794"/>
      <c r="ATN38" s="794"/>
      <c r="ATO38" s="794"/>
      <c r="ATP38" s="794"/>
      <c r="ATQ38" s="794"/>
      <c r="ATR38" s="794"/>
      <c r="ATS38" s="794"/>
      <c r="ATT38" s="794"/>
      <c r="ATU38" s="794"/>
      <c r="ATV38" s="794"/>
      <c r="ATW38" s="794"/>
      <c r="ATX38" s="794"/>
      <c r="ATY38" s="794"/>
      <c r="ATZ38" s="794"/>
      <c r="AUA38" s="794"/>
      <c r="AUB38" s="794"/>
      <c r="AUC38" s="794"/>
      <c r="AUD38" s="794"/>
      <c r="AUE38" s="794"/>
      <c r="AUF38" s="794"/>
      <c r="AUG38" s="794"/>
      <c r="AUH38" s="794"/>
      <c r="AUI38" s="794"/>
      <c r="AUJ38" s="794"/>
      <c r="AUK38" s="794"/>
      <c r="AUL38" s="794"/>
      <c r="AUM38" s="794"/>
      <c r="AUN38" s="794"/>
      <c r="AUO38" s="794"/>
      <c r="AUP38" s="794"/>
      <c r="AUQ38" s="794"/>
      <c r="AUR38" s="794"/>
      <c r="AUS38" s="794"/>
      <c r="AUT38" s="794"/>
      <c r="AUU38" s="794"/>
      <c r="AUV38" s="794"/>
      <c r="AUW38" s="794"/>
      <c r="AUX38" s="794"/>
      <c r="AUY38" s="794"/>
      <c r="AUZ38" s="794"/>
      <c r="AVA38" s="794"/>
      <c r="AVB38" s="794"/>
      <c r="AVC38" s="794"/>
      <c r="AVD38" s="794"/>
      <c r="AVE38" s="794"/>
      <c r="AVF38" s="794"/>
      <c r="AVG38" s="794"/>
      <c r="AVH38" s="794"/>
      <c r="AVI38" s="794"/>
      <c r="AVJ38" s="794"/>
      <c r="AVK38" s="794"/>
      <c r="AVL38" s="794"/>
      <c r="AVM38" s="794"/>
      <c r="AVN38" s="794"/>
      <c r="AVO38" s="794"/>
      <c r="AVP38" s="794"/>
      <c r="AVQ38" s="794"/>
      <c r="AVR38" s="794"/>
      <c r="AVS38" s="794"/>
      <c r="AVT38" s="794"/>
      <c r="AVU38" s="794"/>
      <c r="AVV38" s="794"/>
      <c r="AVW38" s="794"/>
      <c r="AVX38" s="794"/>
      <c r="AVY38" s="794"/>
      <c r="AVZ38" s="794"/>
      <c r="AWA38" s="794"/>
      <c r="AWB38" s="794"/>
      <c r="AWC38" s="794"/>
      <c r="AWD38" s="794"/>
      <c r="AWE38" s="794"/>
      <c r="AWF38" s="794"/>
      <c r="AWG38" s="794"/>
      <c r="AWH38" s="794"/>
      <c r="AWI38" s="794"/>
      <c r="AWJ38" s="794"/>
      <c r="AWK38" s="794"/>
      <c r="AWL38" s="794"/>
      <c r="AWM38" s="794"/>
      <c r="AWN38" s="794"/>
      <c r="AWO38" s="794"/>
      <c r="AWP38" s="794"/>
      <c r="AWQ38" s="794"/>
      <c r="AWR38" s="794"/>
      <c r="AWS38" s="794"/>
      <c r="AWT38" s="794"/>
      <c r="AWU38" s="794"/>
      <c r="AWV38" s="794"/>
      <c r="AWW38" s="794"/>
      <c r="AWX38" s="794"/>
      <c r="AWY38" s="794"/>
      <c r="AWZ38" s="794"/>
      <c r="AXA38" s="794"/>
      <c r="AXB38" s="794"/>
      <c r="AXC38" s="794"/>
      <c r="AXD38" s="794"/>
      <c r="AXE38" s="794"/>
      <c r="AXF38" s="794"/>
      <c r="AXG38" s="794"/>
      <c r="AXH38" s="794"/>
      <c r="AXI38" s="794"/>
      <c r="AXJ38" s="794"/>
      <c r="AXK38" s="794"/>
      <c r="AXL38" s="794"/>
      <c r="AXM38" s="794"/>
      <c r="AXN38" s="794"/>
      <c r="AXO38" s="794"/>
      <c r="AXP38" s="794"/>
      <c r="AXQ38" s="794"/>
      <c r="AXR38" s="794"/>
      <c r="AXS38" s="794"/>
      <c r="AXT38" s="794"/>
      <c r="AXU38" s="794"/>
      <c r="AXV38" s="794"/>
      <c r="AXW38" s="794"/>
      <c r="AXX38" s="794"/>
      <c r="AXY38" s="794"/>
      <c r="AXZ38" s="794"/>
      <c r="AYA38" s="794"/>
      <c r="AYB38" s="794"/>
      <c r="AYC38" s="794"/>
      <c r="AYD38" s="794"/>
      <c r="AYE38" s="794"/>
      <c r="AYF38" s="794"/>
      <c r="AYG38" s="794"/>
      <c r="AYH38" s="794"/>
      <c r="AYI38" s="794"/>
      <c r="AYJ38" s="794"/>
      <c r="AYK38" s="794"/>
      <c r="AYL38" s="794"/>
      <c r="AYM38" s="794"/>
      <c r="AYN38" s="794"/>
      <c r="AYO38" s="794"/>
      <c r="AYP38" s="794"/>
      <c r="AYQ38" s="794"/>
      <c r="AYR38" s="794"/>
      <c r="AYS38" s="794"/>
      <c r="AYT38" s="794"/>
      <c r="AYU38" s="794"/>
      <c r="AYV38" s="794"/>
      <c r="AYW38" s="794"/>
      <c r="AYX38" s="794"/>
      <c r="AYY38" s="794"/>
      <c r="AYZ38" s="794"/>
      <c r="AZA38" s="794"/>
      <c r="AZB38" s="794"/>
      <c r="AZC38" s="794"/>
      <c r="AZD38" s="794"/>
      <c r="AZE38" s="794"/>
      <c r="AZF38" s="794"/>
      <c r="AZG38" s="794"/>
      <c r="AZH38" s="794"/>
      <c r="AZI38" s="794"/>
      <c r="AZJ38" s="794"/>
      <c r="AZK38" s="794"/>
      <c r="AZL38" s="794"/>
      <c r="AZM38" s="794"/>
      <c r="AZN38" s="794"/>
      <c r="AZO38" s="794"/>
      <c r="AZP38" s="794"/>
      <c r="AZQ38" s="794"/>
      <c r="AZR38" s="794"/>
      <c r="AZS38" s="794"/>
      <c r="AZT38" s="794"/>
      <c r="AZU38" s="794"/>
      <c r="AZV38" s="794"/>
      <c r="AZW38" s="794"/>
      <c r="AZX38" s="794"/>
      <c r="AZY38" s="794"/>
      <c r="AZZ38" s="794"/>
      <c r="BAA38" s="794"/>
      <c r="BAB38" s="794"/>
      <c r="BAC38" s="794"/>
      <c r="BAD38" s="794"/>
      <c r="BAE38" s="794"/>
      <c r="BAF38" s="794"/>
      <c r="BAG38" s="794"/>
      <c r="BAH38" s="794"/>
      <c r="BAI38" s="794"/>
      <c r="BAJ38" s="794"/>
      <c r="BAK38" s="794"/>
      <c r="BAL38" s="794"/>
      <c r="BAM38" s="794"/>
      <c r="BAN38" s="794"/>
      <c r="BAO38" s="794"/>
      <c r="BAP38" s="794"/>
      <c r="BAQ38" s="794"/>
      <c r="BAR38" s="794"/>
      <c r="BAS38" s="794"/>
      <c r="BAT38" s="794"/>
      <c r="BAU38" s="794"/>
      <c r="BAV38" s="794"/>
      <c r="BAW38" s="794"/>
      <c r="BAX38" s="794"/>
      <c r="BAY38" s="794"/>
      <c r="BAZ38" s="794"/>
      <c r="BBA38" s="794"/>
      <c r="BBB38" s="794"/>
      <c r="BBC38" s="794"/>
      <c r="BBD38" s="794"/>
      <c r="BBE38" s="794"/>
      <c r="BBF38" s="794"/>
      <c r="BBG38" s="794"/>
      <c r="BBH38" s="794"/>
      <c r="BBI38" s="794"/>
      <c r="BBJ38" s="794"/>
      <c r="BBK38" s="794"/>
      <c r="BBL38" s="794"/>
      <c r="BBM38" s="794"/>
      <c r="BBN38" s="794"/>
      <c r="BBO38" s="794"/>
      <c r="BBP38" s="794"/>
      <c r="BBQ38" s="794"/>
      <c r="BBR38" s="794"/>
      <c r="BBS38" s="794"/>
      <c r="BBT38" s="794"/>
      <c r="BBU38" s="794"/>
      <c r="BBV38" s="794"/>
      <c r="BBW38" s="794"/>
      <c r="BBX38" s="794"/>
      <c r="BBY38" s="794"/>
      <c r="BBZ38" s="794"/>
      <c r="BCA38" s="794"/>
      <c r="BCB38" s="794"/>
      <c r="BCC38" s="794"/>
      <c r="BCD38" s="794"/>
      <c r="BCE38" s="794"/>
      <c r="BCF38" s="794"/>
      <c r="BCG38" s="794"/>
      <c r="BCH38" s="794"/>
      <c r="BCI38" s="794"/>
      <c r="BCJ38" s="794"/>
      <c r="BCK38" s="794"/>
      <c r="BCL38" s="794"/>
      <c r="BCM38" s="794"/>
      <c r="BCN38" s="794"/>
      <c r="BCO38" s="794"/>
      <c r="BCP38" s="794"/>
      <c r="BCQ38" s="794"/>
      <c r="BCR38" s="794"/>
      <c r="BCS38" s="794"/>
      <c r="BCT38" s="794"/>
      <c r="BCU38" s="794"/>
      <c r="BCV38" s="794"/>
      <c r="BCW38" s="794"/>
      <c r="BCX38" s="794"/>
      <c r="BCY38" s="794"/>
      <c r="BCZ38" s="794"/>
      <c r="BDA38" s="794"/>
      <c r="BDB38" s="794"/>
      <c r="BDC38" s="794"/>
      <c r="BDD38" s="794"/>
      <c r="BDE38" s="794"/>
      <c r="BDF38" s="794"/>
      <c r="BDG38" s="794"/>
      <c r="BDH38" s="794"/>
      <c r="BDI38" s="794"/>
      <c r="BDJ38" s="794"/>
      <c r="BDK38" s="794"/>
      <c r="BDL38" s="794"/>
      <c r="BDM38" s="794"/>
      <c r="BDN38" s="794"/>
      <c r="BDO38" s="794"/>
      <c r="BDP38" s="794"/>
      <c r="BDQ38" s="794"/>
      <c r="BDR38" s="794"/>
      <c r="BDS38" s="794"/>
      <c r="BDT38" s="794"/>
      <c r="BDU38" s="794"/>
      <c r="BDV38" s="794"/>
      <c r="BDW38" s="794"/>
      <c r="BDX38" s="794"/>
      <c r="BDY38" s="794"/>
      <c r="BDZ38" s="794"/>
      <c r="BEA38" s="794"/>
      <c r="BEB38" s="794"/>
      <c r="BEC38" s="794"/>
      <c r="BED38" s="794"/>
      <c r="BEE38" s="794"/>
      <c r="BEF38" s="794"/>
      <c r="BEG38" s="794"/>
      <c r="BEH38" s="794"/>
      <c r="BEI38" s="794"/>
      <c r="BEJ38" s="794"/>
      <c r="BEK38" s="794"/>
      <c r="BEL38" s="794"/>
      <c r="BEM38" s="794"/>
      <c r="BEN38" s="794"/>
      <c r="BEO38" s="794"/>
      <c r="BEP38" s="794"/>
      <c r="BEQ38" s="794"/>
      <c r="BER38" s="794"/>
      <c r="BES38" s="794"/>
      <c r="BET38" s="794"/>
      <c r="BEU38" s="794"/>
      <c r="BEV38" s="794"/>
      <c r="BEW38" s="794"/>
      <c r="BEX38" s="794"/>
      <c r="BEY38" s="794"/>
      <c r="BEZ38" s="794"/>
      <c r="BFA38" s="794"/>
      <c r="BFB38" s="794"/>
      <c r="BFC38" s="794"/>
      <c r="BFD38" s="794"/>
      <c r="BFE38" s="794"/>
      <c r="BFF38" s="794"/>
      <c r="BFG38" s="794"/>
      <c r="BFH38" s="794"/>
      <c r="BFI38" s="794"/>
      <c r="BFJ38" s="794"/>
      <c r="BFK38" s="794"/>
      <c r="BFL38" s="794"/>
      <c r="BFM38" s="794"/>
      <c r="BFN38" s="794"/>
      <c r="BFO38" s="794"/>
      <c r="BFP38" s="794"/>
      <c r="BFQ38" s="794"/>
      <c r="BFR38" s="794"/>
      <c r="BFS38" s="794"/>
      <c r="BFT38" s="794"/>
      <c r="BFU38" s="794"/>
      <c r="BFV38" s="794"/>
      <c r="BFW38" s="794"/>
      <c r="BFX38" s="794"/>
      <c r="BFY38" s="794"/>
      <c r="BFZ38" s="794"/>
      <c r="BGA38" s="794"/>
      <c r="BGB38" s="794"/>
      <c r="BGC38" s="794"/>
      <c r="BGD38" s="794"/>
      <c r="BGE38" s="794"/>
      <c r="BGF38" s="794"/>
      <c r="BGG38" s="794"/>
      <c r="BGH38" s="794"/>
      <c r="BGI38" s="794"/>
      <c r="BGJ38" s="794"/>
      <c r="BGK38" s="794"/>
      <c r="BGL38" s="794"/>
      <c r="BGM38" s="794"/>
      <c r="BGN38" s="794"/>
      <c r="BGO38" s="794"/>
      <c r="BGP38" s="794"/>
      <c r="BGQ38" s="794"/>
      <c r="BGR38" s="794"/>
      <c r="BGS38" s="794"/>
      <c r="BGT38" s="794"/>
      <c r="BGU38" s="794"/>
      <c r="BGV38" s="794"/>
      <c r="BGW38" s="794"/>
      <c r="BGX38" s="794"/>
      <c r="BGY38" s="794"/>
      <c r="BGZ38" s="794"/>
      <c r="BHA38" s="794"/>
      <c r="BHB38" s="794"/>
      <c r="BHC38" s="794"/>
      <c r="BHD38" s="794"/>
      <c r="BHE38" s="794"/>
      <c r="BHF38" s="794"/>
      <c r="BHG38" s="794"/>
      <c r="BHH38" s="794"/>
      <c r="BHI38" s="794"/>
      <c r="BHJ38" s="794"/>
      <c r="BHK38" s="794"/>
      <c r="BHL38" s="794"/>
      <c r="BHM38" s="794"/>
      <c r="BHN38" s="794"/>
      <c r="BHO38" s="794"/>
      <c r="BHP38" s="794"/>
      <c r="BHQ38" s="794"/>
      <c r="BHR38" s="794"/>
      <c r="BHS38" s="794"/>
      <c r="BHT38" s="794"/>
      <c r="BHU38" s="794"/>
      <c r="BHV38" s="794"/>
      <c r="BHW38" s="794"/>
      <c r="BHX38" s="794"/>
      <c r="BHY38" s="794"/>
      <c r="BHZ38" s="794"/>
      <c r="BIA38" s="794"/>
      <c r="BIB38" s="794"/>
      <c r="BIC38" s="794"/>
      <c r="BID38" s="794"/>
      <c r="BIE38" s="794"/>
      <c r="BIF38" s="794"/>
      <c r="BIG38" s="794"/>
      <c r="BIH38" s="794"/>
      <c r="BII38" s="794"/>
      <c r="BIJ38" s="794"/>
      <c r="BIK38" s="794"/>
      <c r="BIL38" s="794"/>
      <c r="BIM38" s="794"/>
      <c r="BIN38" s="794"/>
      <c r="BIO38" s="794"/>
      <c r="BIP38" s="794"/>
      <c r="BIQ38" s="794"/>
      <c r="BIR38" s="794"/>
      <c r="BIS38" s="794"/>
      <c r="BIT38" s="794"/>
      <c r="BIU38" s="794"/>
      <c r="BIV38" s="794"/>
      <c r="BIW38" s="794"/>
      <c r="BIX38" s="794"/>
      <c r="BIY38" s="794"/>
      <c r="BIZ38" s="794"/>
      <c r="BJA38" s="794"/>
      <c r="BJB38" s="794"/>
      <c r="BJC38" s="794"/>
      <c r="BJD38" s="794"/>
      <c r="BJE38" s="794"/>
      <c r="BJF38" s="794"/>
      <c r="BJG38" s="794"/>
      <c r="BJH38" s="794"/>
      <c r="BJI38" s="794"/>
      <c r="BJJ38" s="794"/>
      <c r="BJK38" s="794"/>
      <c r="BJL38" s="794"/>
      <c r="BJM38" s="794"/>
      <c r="BJN38" s="794"/>
      <c r="BJO38" s="794"/>
      <c r="BJP38" s="794"/>
      <c r="BJQ38" s="794"/>
      <c r="BJR38" s="794"/>
      <c r="BJS38" s="794"/>
      <c r="BJT38" s="794"/>
      <c r="BJU38" s="794"/>
      <c r="BJV38" s="794"/>
      <c r="BJW38" s="794"/>
      <c r="BJX38" s="794"/>
      <c r="BJY38" s="794"/>
      <c r="BJZ38" s="794"/>
      <c r="BKA38" s="794"/>
      <c r="BKB38" s="794"/>
      <c r="BKC38" s="794"/>
      <c r="BKD38" s="794"/>
      <c r="BKE38" s="794"/>
      <c r="BKF38" s="794"/>
      <c r="BKG38" s="794"/>
      <c r="BKH38" s="794"/>
      <c r="BKI38" s="794"/>
      <c r="BKJ38" s="794"/>
      <c r="BKK38" s="794"/>
      <c r="BKL38" s="794"/>
      <c r="BKM38" s="794"/>
      <c r="BKN38" s="794"/>
      <c r="BKO38" s="794"/>
      <c r="BKP38" s="794"/>
      <c r="BKQ38" s="794"/>
      <c r="BKR38" s="794"/>
      <c r="BKS38" s="794"/>
      <c r="BKT38" s="794"/>
      <c r="BKU38" s="794"/>
      <c r="BKV38" s="794"/>
      <c r="BKW38" s="794"/>
      <c r="BKX38" s="794"/>
      <c r="BKY38" s="794"/>
      <c r="BKZ38" s="794"/>
      <c r="BLA38" s="794"/>
      <c r="BLB38" s="794"/>
      <c r="BLC38" s="794"/>
      <c r="BLD38" s="794"/>
      <c r="BLE38" s="794"/>
      <c r="BLF38" s="794"/>
      <c r="BLG38" s="794"/>
      <c r="BLH38" s="794"/>
      <c r="BLI38" s="794"/>
      <c r="BLJ38" s="794"/>
      <c r="BLK38" s="794"/>
      <c r="BLL38" s="794"/>
      <c r="BLM38" s="794"/>
      <c r="BLN38" s="794"/>
      <c r="BLO38" s="794"/>
      <c r="BLP38" s="794"/>
      <c r="BLQ38" s="794"/>
      <c r="BLR38" s="794"/>
      <c r="BLS38" s="794"/>
      <c r="BLT38" s="794"/>
      <c r="BLU38" s="794"/>
      <c r="BLV38" s="794"/>
      <c r="BLW38" s="794"/>
      <c r="BLX38" s="794"/>
      <c r="BLY38" s="794"/>
      <c r="BLZ38" s="794"/>
      <c r="BMA38" s="794"/>
      <c r="BMB38" s="794"/>
      <c r="BMC38" s="794"/>
      <c r="BMD38" s="794"/>
      <c r="BME38" s="794"/>
      <c r="BMF38" s="794"/>
      <c r="BMG38" s="794"/>
      <c r="BMH38" s="794"/>
      <c r="BMI38" s="794"/>
      <c r="BMJ38" s="794"/>
      <c r="BMK38" s="794"/>
      <c r="BML38" s="794"/>
      <c r="BMM38" s="794"/>
      <c r="BMN38" s="794"/>
      <c r="BMO38" s="794"/>
      <c r="BMP38" s="794"/>
      <c r="BMQ38" s="794"/>
      <c r="BMR38" s="794"/>
      <c r="BMS38" s="794"/>
      <c r="BMT38" s="794"/>
      <c r="BMU38" s="794"/>
      <c r="BMV38" s="794"/>
      <c r="BMW38" s="794"/>
      <c r="BMX38" s="794"/>
      <c r="BMY38" s="794"/>
      <c r="BMZ38" s="794"/>
      <c r="BNA38" s="794"/>
      <c r="BNB38" s="794"/>
      <c r="BNC38" s="794"/>
      <c r="BND38" s="794"/>
      <c r="BNE38" s="794"/>
      <c r="BNF38" s="794"/>
      <c r="BNG38" s="794"/>
      <c r="BNH38" s="794"/>
      <c r="BNI38" s="794"/>
      <c r="BNJ38" s="794"/>
      <c r="BNK38" s="794"/>
      <c r="BNL38" s="794"/>
      <c r="BNM38" s="794"/>
      <c r="BNN38" s="794"/>
      <c r="BNO38" s="794"/>
      <c r="BNP38" s="794"/>
      <c r="BNQ38" s="794"/>
      <c r="BNR38" s="794"/>
      <c r="BNS38" s="794"/>
      <c r="BNT38" s="794"/>
      <c r="BNU38" s="794"/>
      <c r="BNV38" s="794"/>
      <c r="BNW38" s="794"/>
      <c r="BNX38" s="794"/>
      <c r="BNY38" s="794"/>
      <c r="BNZ38" s="794"/>
      <c r="BOA38" s="794"/>
      <c r="BOB38" s="794"/>
      <c r="BOC38" s="794"/>
      <c r="BOD38" s="794"/>
      <c r="BOE38" s="794"/>
      <c r="BOF38" s="794"/>
      <c r="BOG38" s="794"/>
      <c r="BOH38" s="794"/>
      <c r="BOI38" s="794"/>
      <c r="BOJ38" s="794"/>
      <c r="BOK38" s="794"/>
      <c r="BOL38" s="794"/>
      <c r="BOM38" s="794"/>
      <c r="BON38" s="794"/>
      <c r="BOO38" s="794"/>
      <c r="BOP38" s="794"/>
      <c r="BOQ38" s="794"/>
      <c r="BOR38" s="794"/>
      <c r="BOS38" s="794"/>
      <c r="BOT38" s="794"/>
      <c r="BOU38" s="794"/>
      <c r="BOV38" s="794"/>
      <c r="BOW38" s="794"/>
      <c r="BOX38" s="794"/>
      <c r="BOY38" s="794"/>
      <c r="BOZ38" s="794"/>
      <c r="BPA38" s="794"/>
      <c r="BPB38" s="794"/>
      <c r="BPC38" s="794"/>
      <c r="BPD38" s="794"/>
      <c r="BPE38" s="794"/>
      <c r="BPF38" s="794"/>
      <c r="BPG38" s="794"/>
      <c r="BPH38" s="794"/>
      <c r="BPI38" s="794"/>
      <c r="BPJ38" s="794"/>
      <c r="BPK38" s="794"/>
      <c r="BPL38" s="794"/>
      <c r="BPM38" s="794"/>
      <c r="BPN38" s="794"/>
      <c r="BPO38" s="794"/>
      <c r="BPP38" s="794"/>
      <c r="BPQ38" s="794"/>
      <c r="BPR38" s="794"/>
      <c r="BPS38" s="794"/>
      <c r="BPT38" s="794"/>
      <c r="BPU38" s="794"/>
      <c r="BPV38" s="794"/>
      <c r="BPW38" s="794"/>
      <c r="BPX38" s="794"/>
      <c r="BPY38" s="794"/>
      <c r="BPZ38" s="794"/>
      <c r="BQA38" s="794"/>
      <c r="BQB38" s="794"/>
      <c r="BQC38" s="794"/>
      <c r="BQD38" s="794"/>
      <c r="BQE38" s="794"/>
      <c r="BQF38" s="794"/>
      <c r="BQG38" s="794"/>
      <c r="BQH38" s="794"/>
      <c r="BQI38" s="794"/>
      <c r="BQJ38" s="794"/>
      <c r="BQK38" s="794"/>
      <c r="BQL38" s="794"/>
      <c r="BQM38" s="794"/>
      <c r="BQN38" s="794"/>
      <c r="BQO38" s="794"/>
      <c r="BQP38" s="794"/>
      <c r="BQQ38" s="794"/>
      <c r="BQR38" s="794"/>
      <c r="BQS38" s="794"/>
      <c r="BQT38" s="794"/>
      <c r="BQU38" s="794"/>
      <c r="BQV38" s="794"/>
      <c r="BQW38" s="794"/>
      <c r="BQX38" s="794"/>
      <c r="BQY38" s="794"/>
      <c r="BQZ38" s="794"/>
      <c r="BRA38" s="794"/>
      <c r="BRB38" s="794"/>
      <c r="BRC38" s="794"/>
      <c r="BRD38" s="794"/>
      <c r="BRE38" s="794"/>
      <c r="BRF38" s="794"/>
      <c r="BRG38" s="794"/>
      <c r="BRH38" s="794"/>
      <c r="BRI38" s="794"/>
      <c r="BRJ38" s="794"/>
      <c r="BRK38" s="794"/>
      <c r="BRL38" s="794"/>
      <c r="BRM38" s="794"/>
      <c r="BRN38" s="794"/>
      <c r="BRO38" s="794"/>
      <c r="BRP38" s="794"/>
      <c r="BRQ38" s="794"/>
      <c r="BRR38" s="794"/>
      <c r="BRS38" s="794"/>
      <c r="BRT38" s="794"/>
      <c r="BRU38" s="794"/>
      <c r="BRV38" s="794"/>
      <c r="BRW38" s="794"/>
      <c r="BRX38" s="794"/>
      <c r="BRY38" s="794"/>
      <c r="BRZ38" s="794"/>
      <c r="BSA38" s="794"/>
      <c r="BSB38" s="794"/>
      <c r="BSC38" s="794"/>
      <c r="BSD38" s="794"/>
      <c r="BSE38" s="794"/>
      <c r="BSF38" s="794"/>
      <c r="BSG38" s="794"/>
      <c r="BSH38" s="794"/>
      <c r="BSI38" s="794"/>
      <c r="BSJ38" s="794"/>
      <c r="BSK38" s="794"/>
      <c r="BSL38" s="794"/>
      <c r="BSM38" s="794"/>
      <c r="BSN38" s="794"/>
      <c r="BSO38" s="794"/>
      <c r="BSP38" s="794"/>
      <c r="BSQ38" s="794"/>
      <c r="BSR38" s="794"/>
      <c r="BSS38" s="794"/>
      <c r="BST38" s="794"/>
      <c r="BSU38" s="794"/>
      <c r="BSV38" s="794"/>
      <c r="BSW38" s="794"/>
      <c r="BSX38" s="794"/>
      <c r="BSY38" s="794"/>
      <c r="BSZ38" s="794"/>
      <c r="BTA38" s="794"/>
      <c r="BTB38" s="794"/>
      <c r="BTC38" s="794"/>
      <c r="BTD38" s="794"/>
      <c r="BTE38" s="794"/>
      <c r="BTF38" s="794"/>
      <c r="BTG38" s="794"/>
      <c r="BTH38" s="794"/>
      <c r="BTI38" s="794"/>
      <c r="BTJ38" s="794"/>
      <c r="BTK38" s="794"/>
      <c r="BTL38" s="794"/>
      <c r="BTM38" s="794"/>
      <c r="BTN38" s="794"/>
      <c r="BTO38" s="794"/>
      <c r="BTP38" s="794"/>
      <c r="BTQ38" s="794"/>
      <c r="BTR38" s="794"/>
      <c r="BTS38" s="794"/>
      <c r="BTT38" s="794"/>
      <c r="BTU38" s="794"/>
      <c r="BTV38" s="794"/>
      <c r="BTW38" s="794"/>
      <c r="BTX38" s="794"/>
      <c r="BTY38" s="794"/>
      <c r="BTZ38" s="794"/>
      <c r="BUA38" s="794"/>
      <c r="BUB38" s="794"/>
      <c r="BUC38" s="794"/>
      <c r="BUD38" s="794"/>
      <c r="BUE38" s="794"/>
      <c r="BUF38" s="794"/>
      <c r="BUG38" s="794"/>
      <c r="BUH38" s="794"/>
      <c r="BUI38" s="794"/>
      <c r="BUJ38" s="794"/>
      <c r="BUK38" s="794"/>
      <c r="BUL38" s="794"/>
      <c r="BUM38" s="794"/>
      <c r="BUN38" s="794"/>
      <c r="BUO38" s="794"/>
      <c r="BUP38" s="794"/>
      <c r="BUQ38" s="794"/>
      <c r="BUR38" s="794"/>
      <c r="BUS38" s="794"/>
      <c r="BUT38" s="794"/>
      <c r="BUU38" s="794"/>
      <c r="BUV38" s="794"/>
      <c r="BUW38" s="794"/>
      <c r="BUX38" s="794"/>
      <c r="BUY38" s="794"/>
      <c r="BUZ38" s="794"/>
      <c r="BVA38" s="794"/>
      <c r="BVB38" s="794"/>
      <c r="BVC38" s="794"/>
      <c r="BVD38" s="794"/>
      <c r="BVE38" s="794"/>
      <c r="BVF38" s="794"/>
      <c r="BVG38" s="794"/>
      <c r="BVH38" s="794"/>
      <c r="BVI38" s="794"/>
      <c r="BVJ38" s="794"/>
      <c r="BVK38" s="794"/>
      <c r="BVL38" s="794"/>
      <c r="BVM38" s="794"/>
      <c r="BVN38" s="794"/>
      <c r="BVO38" s="794"/>
      <c r="BVP38" s="794"/>
      <c r="BVQ38" s="794"/>
      <c r="BVR38" s="794"/>
      <c r="BVS38" s="794"/>
      <c r="BVT38" s="794"/>
      <c r="BVU38" s="794"/>
      <c r="BVV38" s="794"/>
      <c r="BVW38" s="794"/>
      <c r="BVX38" s="794"/>
      <c r="BVY38" s="794"/>
      <c r="BVZ38" s="794"/>
      <c r="BWA38" s="794"/>
      <c r="BWB38" s="794"/>
      <c r="BWC38" s="794"/>
      <c r="BWD38" s="794"/>
      <c r="BWE38" s="794"/>
      <c r="BWF38" s="794"/>
      <c r="BWG38" s="794"/>
      <c r="BWH38" s="794"/>
      <c r="BWI38" s="794"/>
      <c r="BWJ38" s="794"/>
      <c r="BWK38" s="794"/>
      <c r="BWL38" s="794"/>
      <c r="BWM38" s="794"/>
      <c r="BWN38" s="794"/>
      <c r="BWO38" s="794"/>
      <c r="BWP38" s="794"/>
      <c r="BWQ38" s="794"/>
      <c r="BWR38" s="794"/>
      <c r="BWS38" s="794"/>
      <c r="BWT38" s="794"/>
      <c r="BWU38" s="794"/>
      <c r="BWV38" s="794"/>
      <c r="BWW38" s="794"/>
      <c r="BWX38" s="794"/>
      <c r="BWY38" s="794"/>
      <c r="BWZ38" s="794"/>
      <c r="BXA38" s="794"/>
      <c r="BXB38" s="794"/>
      <c r="BXC38" s="794"/>
      <c r="BXD38" s="794"/>
      <c r="BXE38" s="794"/>
      <c r="BXF38" s="794"/>
      <c r="BXG38" s="794"/>
      <c r="BXH38" s="794"/>
      <c r="BXI38" s="794"/>
      <c r="BXJ38" s="794"/>
      <c r="BXK38" s="794"/>
      <c r="BXL38" s="794"/>
      <c r="BXM38" s="794"/>
      <c r="BXN38" s="794"/>
      <c r="BXO38" s="794"/>
      <c r="BXP38" s="794"/>
      <c r="BXQ38" s="794"/>
      <c r="BXR38" s="794"/>
      <c r="BXS38" s="794"/>
      <c r="BXT38" s="794"/>
      <c r="BXU38" s="794"/>
      <c r="BXV38" s="794"/>
      <c r="BXW38" s="794"/>
      <c r="BXX38" s="794"/>
      <c r="BXY38" s="794"/>
      <c r="BXZ38" s="794"/>
      <c r="BYA38" s="794"/>
      <c r="BYB38" s="794"/>
      <c r="BYC38" s="794"/>
      <c r="BYD38" s="794"/>
      <c r="BYE38" s="794"/>
      <c r="BYF38" s="794"/>
      <c r="BYG38" s="794"/>
      <c r="BYH38" s="794"/>
      <c r="BYI38" s="794"/>
      <c r="BYJ38" s="794"/>
      <c r="BYK38" s="794"/>
      <c r="BYL38" s="794"/>
      <c r="BYM38" s="794"/>
      <c r="BYN38" s="794"/>
      <c r="BYO38" s="794"/>
      <c r="BYP38" s="794"/>
      <c r="BYQ38" s="794"/>
      <c r="BYR38" s="794"/>
      <c r="BYS38" s="794"/>
      <c r="BYT38" s="794"/>
      <c r="BYU38" s="794"/>
      <c r="BYV38" s="794"/>
      <c r="BYW38" s="794"/>
      <c r="BYX38" s="794"/>
      <c r="BYY38" s="794"/>
      <c r="BYZ38" s="794"/>
      <c r="BZA38" s="794"/>
      <c r="BZB38" s="794"/>
      <c r="BZC38" s="794"/>
      <c r="BZD38" s="794"/>
      <c r="BZE38" s="794"/>
      <c r="BZF38" s="794"/>
      <c r="BZG38" s="794"/>
      <c r="BZH38" s="794"/>
      <c r="BZI38" s="794"/>
      <c r="BZJ38" s="794"/>
      <c r="BZK38" s="794"/>
      <c r="BZL38" s="794"/>
      <c r="BZM38" s="794"/>
      <c r="BZN38" s="794"/>
      <c r="BZO38" s="794"/>
      <c r="BZP38" s="794"/>
      <c r="BZQ38" s="794"/>
      <c r="BZR38" s="794"/>
      <c r="BZS38" s="794"/>
      <c r="BZT38" s="794"/>
      <c r="BZU38" s="794"/>
      <c r="BZV38" s="794"/>
      <c r="BZW38" s="794"/>
      <c r="BZX38" s="794"/>
      <c r="BZY38" s="794"/>
      <c r="BZZ38" s="794"/>
      <c r="CAA38" s="794"/>
      <c r="CAB38" s="794"/>
      <c r="CAC38" s="794"/>
      <c r="CAD38" s="794"/>
      <c r="CAE38" s="794"/>
      <c r="CAF38" s="794"/>
      <c r="CAG38" s="794"/>
      <c r="CAH38" s="794"/>
      <c r="CAI38" s="794"/>
      <c r="CAJ38" s="794"/>
      <c r="CAK38" s="794"/>
      <c r="CAL38" s="794"/>
      <c r="CAM38" s="794"/>
      <c r="CAN38" s="794"/>
      <c r="CAO38" s="794"/>
      <c r="CAP38" s="794"/>
      <c r="CAQ38" s="794"/>
      <c r="CAR38" s="794"/>
      <c r="CAS38" s="794"/>
      <c r="CAT38" s="794"/>
      <c r="CAU38" s="794"/>
      <c r="CAV38" s="794"/>
      <c r="CAW38" s="794"/>
      <c r="CAX38" s="794"/>
      <c r="CAY38" s="794"/>
      <c r="CAZ38" s="794"/>
      <c r="CBA38" s="794"/>
      <c r="CBB38" s="794"/>
      <c r="CBC38" s="794"/>
      <c r="CBD38" s="794"/>
      <c r="CBE38" s="794"/>
      <c r="CBF38" s="794"/>
      <c r="CBG38" s="794"/>
      <c r="CBH38" s="794"/>
      <c r="CBI38" s="794"/>
      <c r="CBJ38" s="794"/>
      <c r="CBK38" s="794"/>
      <c r="CBL38" s="794"/>
      <c r="CBM38" s="794"/>
      <c r="CBN38" s="794"/>
      <c r="CBO38" s="794"/>
      <c r="CBP38" s="794"/>
      <c r="CBQ38" s="794"/>
      <c r="CBR38" s="794"/>
      <c r="CBS38" s="794"/>
      <c r="CBT38" s="794"/>
      <c r="CBU38" s="794"/>
      <c r="CBV38" s="794"/>
      <c r="CBW38" s="794"/>
      <c r="CBX38" s="794"/>
      <c r="CBY38" s="794"/>
      <c r="CBZ38" s="794"/>
      <c r="CCA38" s="794"/>
      <c r="CCB38" s="794"/>
      <c r="CCC38" s="794"/>
      <c r="CCD38" s="794"/>
      <c r="CCE38" s="794"/>
      <c r="CCF38" s="794"/>
      <c r="CCG38" s="794"/>
      <c r="CCH38" s="794"/>
      <c r="CCI38" s="794"/>
      <c r="CCJ38" s="794"/>
      <c r="CCK38" s="794"/>
      <c r="CCL38" s="794"/>
      <c r="CCM38" s="794"/>
      <c r="CCN38" s="794"/>
      <c r="CCO38" s="794"/>
      <c r="CCP38" s="794"/>
      <c r="CCQ38" s="794"/>
      <c r="CCR38" s="794"/>
      <c r="CCS38" s="794"/>
      <c r="CCT38" s="794"/>
      <c r="CCU38" s="794"/>
      <c r="CCV38" s="794"/>
      <c r="CCW38" s="794"/>
      <c r="CCX38" s="794"/>
      <c r="CCY38" s="794"/>
      <c r="CCZ38" s="794"/>
      <c r="CDA38" s="794"/>
      <c r="CDB38" s="794"/>
      <c r="CDC38" s="794"/>
      <c r="CDD38" s="794"/>
      <c r="CDE38" s="794"/>
      <c r="CDF38" s="794"/>
      <c r="CDG38" s="794"/>
      <c r="CDH38" s="794"/>
      <c r="CDI38" s="794"/>
      <c r="CDJ38" s="794"/>
      <c r="CDK38" s="794"/>
      <c r="CDL38" s="794"/>
      <c r="CDM38" s="794"/>
      <c r="CDN38" s="794"/>
      <c r="CDO38" s="794"/>
      <c r="CDP38" s="794"/>
      <c r="CDQ38" s="794"/>
      <c r="CDR38" s="794"/>
      <c r="CDS38" s="794"/>
      <c r="CDT38" s="794"/>
      <c r="CDU38" s="794"/>
      <c r="CDV38" s="794"/>
      <c r="CDW38" s="794"/>
      <c r="CDX38" s="794"/>
      <c r="CDY38" s="794"/>
      <c r="CDZ38" s="794"/>
      <c r="CEA38" s="794"/>
      <c r="CEB38" s="794"/>
      <c r="CEC38" s="794"/>
      <c r="CED38" s="794"/>
      <c r="CEE38" s="794"/>
      <c r="CEF38" s="794"/>
      <c r="CEG38" s="794"/>
      <c r="CEH38" s="794"/>
      <c r="CEI38" s="794"/>
      <c r="CEJ38" s="794"/>
      <c r="CEK38" s="794"/>
      <c r="CEL38" s="794"/>
      <c r="CEM38" s="794"/>
      <c r="CEN38" s="794"/>
      <c r="CEO38" s="794"/>
      <c r="CEP38" s="794"/>
      <c r="CEQ38" s="794"/>
      <c r="CER38" s="794"/>
      <c r="CES38" s="794"/>
      <c r="CET38" s="794"/>
      <c r="CEU38" s="794"/>
      <c r="CEV38" s="794"/>
      <c r="CEW38" s="794"/>
      <c r="CEX38" s="794"/>
      <c r="CEY38" s="794"/>
      <c r="CEZ38" s="794"/>
      <c r="CFA38" s="794"/>
      <c r="CFB38" s="794"/>
      <c r="CFC38" s="794"/>
      <c r="CFD38" s="794"/>
      <c r="CFE38" s="794"/>
      <c r="CFF38" s="794"/>
      <c r="CFG38" s="794"/>
      <c r="CFH38" s="794"/>
      <c r="CFI38" s="794"/>
      <c r="CFJ38" s="794"/>
      <c r="CFK38" s="794"/>
      <c r="CFL38" s="794"/>
      <c r="CFM38" s="794"/>
      <c r="CFN38" s="794"/>
      <c r="CFO38" s="794"/>
      <c r="CFP38" s="794"/>
      <c r="CFQ38" s="794"/>
      <c r="CFR38" s="794"/>
      <c r="CFS38" s="794"/>
      <c r="CFT38" s="794"/>
      <c r="CFU38" s="794"/>
      <c r="CFV38" s="794"/>
      <c r="CFW38" s="794"/>
      <c r="CFX38" s="794"/>
      <c r="CFY38" s="794"/>
      <c r="CFZ38" s="794"/>
      <c r="CGA38" s="794"/>
      <c r="CGB38" s="794"/>
      <c r="CGC38" s="794"/>
      <c r="CGD38" s="794"/>
      <c r="CGE38" s="794"/>
      <c r="CGF38" s="794"/>
      <c r="CGG38" s="794"/>
      <c r="CGH38" s="794"/>
      <c r="CGI38" s="794"/>
      <c r="CGJ38" s="794"/>
      <c r="CGK38" s="794"/>
      <c r="CGL38" s="794"/>
      <c r="CGM38" s="794"/>
      <c r="CGN38" s="794"/>
      <c r="CGO38" s="794"/>
      <c r="CGP38" s="794"/>
      <c r="CGQ38" s="794"/>
      <c r="CGR38" s="794"/>
      <c r="CGS38" s="794"/>
      <c r="CGT38" s="794"/>
      <c r="CGU38" s="794"/>
      <c r="CGV38" s="794"/>
      <c r="CGW38" s="794"/>
      <c r="CGX38" s="794"/>
      <c r="CGY38" s="794"/>
      <c r="CGZ38" s="794"/>
      <c r="CHA38" s="794"/>
      <c r="CHB38" s="794"/>
      <c r="CHC38" s="794"/>
      <c r="CHD38" s="794"/>
      <c r="CHE38" s="794"/>
      <c r="CHF38" s="794"/>
      <c r="CHG38" s="794"/>
      <c r="CHH38" s="794"/>
      <c r="CHI38" s="794"/>
      <c r="CHJ38" s="794"/>
      <c r="CHK38" s="794"/>
      <c r="CHL38" s="794"/>
      <c r="CHM38" s="794"/>
      <c r="CHN38" s="794"/>
      <c r="CHO38" s="794"/>
      <c r="CHP38" s="794"/>
      <c r="CHQ38" s="794"/>
      <c r="CHR38" s="794"/>
      <c r="CHS38" s="794"/>
      <c r="CHT38" s="794"/>
      <c r="CHU38" s="794"/>
      <c r="CHV38" s="794"/>
      <c r="CHW38" s="794"/>
      <c r="CHX38" s="794"/>
      <c r="CHY38" s="794"/>
      <c r="CHZ38" s="794"/>
      <c r="CIA38" s="794"/>
      <c r="CIB38" s="794"/>
      <c r="CIC38" s="794"/>
      <c r="CID38" s="794"/>
      <c r="CIE38" s="794"/>
      <c r="CIF38" s="794"/>
      <c r="CIG38" s="794"/>
      <c r="CIH38" s="794"/>
      <c r="CII38" s="794"/>
      <c r="CIJ38" s="794"/>
      <c r="CIK38" s="794"/>
      <c r="CIL38" s="794"/>
      <c r="CIM38" s="794"/>
      <c r="CIN38" s="794"/>
      <c r="CIO38" s="794"/>
      <c r="CIP38" s="794"/>
      <c r="CIQ38" s="794"/>
      <c r="CIR38" s="794"/>
      <c r="CIS38" s="794"/>
      <c r="CIT38" s="794"/>
      <c r="CIU38" s="794"/>
      <c r="CIV38" s="794"/>
      <c r="CIW38" s="794"/>
      <c r="CIX38" s="794"/>
      <c r="CIY38" s="794"/>
      <c r="CIZ38" s="794"/>
      <c r="CJA38" s="794"/>
      <c r="CJB38" s="794"/>
      <c r="CJC38" s="794"/>
      <c r="CJD38" s="794"/>
      <c r="CJE38" s="794"/>
      <c r="CJF38" s="794"/>
      <c r="CJG38" s="794"/>
      <c r="CJH38" s="794"/>
      <c r="CJI38" s="794"/>
      <c r="CJJ38" s="794"/>
      <c r="CJK38" s="794"/>
      <c r="CJL38" s="794"/>
      <c r="CJM38" s="794"/>
      <c r="CJN38" s="794"/>
      <c r="CJO38" s="794"/>
      <c r="CJP38" s="794"/>
      <c r="CJQ38" s="794"/>
      <c r="CJR38" s="794"/>
      <c r="CJS38" s="794"/>
      <c r="CJT38" s="794"/>
      <c r="CJU38" s="794"/>
      <c r="CJV38" s="794"/>
      <c r="CJW38" s="794"/>
      <c r="CJX38" s="794"/>
      <c r="CJY38" s="794"/>
      <c r="CJZ38" s="794"/>
      <c r="CKA38" s="794"/>
      <c r="CKB38" s="794"/>
      <c r="CKC38" s="794"/>
      <c r="CKD38" s="794"/>
      <c r="CKE38" s="794"/>
      <c r="CKF38" s="794"/>
      <c r="CKG38" s="794"/>
      <c r="CKH38" s="794"/>
      <c r="CKI38" s="794"/>
      <c r="CKJ38" s="794"/>
      <c r="CKK38" s="794"/>
      <c r="CKL38" s="794"/>
      <c r="CKM38" s="794"/>
      <c r="CKN38" s="794"/>
      <c r="CKO38" s="794"/>
      <c r="CKP38" s="794"/>
      <c r="CKQ38" s="794"/>
      <c r="CKR38" s="794"/>
      <c r="CKS38" s="794"/>
      <c r="CKT38" s="794"/>
      <c r="CKU38" s="794"/>
      <c r="CKV38" s="794"/>
      <c r="CKW38" s="794"/>
      <c r="CKX38" s="794"/>
      <c r="CKY38" s="794"/>
      <c r="CKZ38" s="794"/>
      <c r="CLA38" s="794"/>
      <c r="CLB38" s="794"/>
      <c r="CLC38" s="794"/>
      <c r="CLD38" s="794"/>
      <c r="CLE38" s="794"/>
      <c r="CLF38" s="794"/>
      <c r="CLG38" s="794"/>
      <c r="CLH38" s="794"/>
      <c r="CLI38" s="794"/>
      <c r="CLJ38" s="794"/>
      <c r="CLK38" s="794"/>
      <c r="CLL38" s="794"/>
      <c r="CLM38" s="794"/>
      <c r="CLN38" s="794"/>
      <c r="CLO38" s="794"/>
      <c r="CLP38" s="794"/>
      <c r="CLQ38" s="794"/>
      <c r="CLR38" s="794"/>
      <c r="CLS38" s="794"/>
      <c r="CLT38" s="794"/>
      <c r="CLU38" s="794"/>
      <c r="CLV38" s="794"/>
      <c r="CLW38" s="794"/>
      <c r="CLX38" s="794"/>
      <c r="CLY38" s="794"/>
      <c r="CLZ38" s="794"/>
      <c r="CMA38" s="794"/>
      <c r="CMB38" s="794"/>
      <c r="CMC38" s="794"/>
      <c r="CMD38" s="794"/>
      <c r="CME38" s="794"/>
      <c r="CMF38" s="794"/>
      <c r="CMG38" s="794"/>
      <c r="CMH38" s="794"/>
      <c r="CMI38" s="794"/>
      <c r="CMJ38" s="794"/>
      <c r="CMK38" s="794"/>
      <c r="CML38" s="794"/>
      <c r="CMM38" s="794"/>
      <c r="CMN38" s="794"/>
      <c r="CMO38" s="794"/>
      <c r="CMP38" s="794"/>
      <c r="CMQ38" s="794"/>
      <c r="CMR38" s="794"/>
      <c r="CMS38" s="794"/>
      <c r="CMT38" s="794"/>
      <c r="CMU38" s="794"/>
      <c r="CMV38" s="794"/>
      <c r="CMW38" s="794"/>
      <c r="CMX38" s="794"/>
      <c r="CMY38" s="794"/>
      <c r="CMZ38" s="794"/>
      <c r="CNA38" s="794"/>
      <c r="CNB38" s="794"/>
      <c r="CNC38" s="794"/>
      <c r="CND38" s="794"/>
      <c r="CNE38" s="794"/>
      <c r="CNF38" s="794"/>
      <c r="CNG38" s="794"/>
      <c r="CNH38" s="794"/>
      <c r="CNI38" s="794"/>
      <c r="CNJ38" s="794"/>
      <c r="CNK38" s="794"/>
      <c r="CNL38" s="794"/>
      <c r="CNM38" s="794"/>
      <c r="CNN38" s="794"/>
      <c r="CNO38" s="794"/>
      <c r="CNP38" s="794"/>
      <c r="CNQ38" s="794"/>
      <c r="CNR38" s="794"/>
      <c r="CNS38" s="794"/>
      <c r="CNT38" s="794"/>
      <c r="CNU38" s="794"/>
      <c r="CNV38" s="794"/>
      <c r="CNW38" s="794"/>
      <c r="CNX38" s="794"/>
      <c r="CNY38" s="794"/>
      <c r="CNZ38" s="794"/>
      <c r="COA38" s="794"/>
      <c r="COB38" s="794"/>
      <c r="COC38" s="794"/>
      <c r="COD38" s="794"/>
      <c r="COE38" s="794"/>
      <c r="COF38" s="794"/>
      <c r="COG38" s="794"/>
      <c r="COH38" s="794"/>
      <c r="COI38" s="794"/>
      <c r="COJ38" s="794"/>
      <c r="COK38" s="794"/>
      <c r="COL38" s="794"/>
      <c r="COM38" s="794"/>
      <c r="CON38" s="794"/>
      <c r="COO38" s="794"/>
      <c r="COP38" s="794"/>
      <c r="COQ38" s="794"/>
      <c r="COR38" s="794"/>
      <c r="COS38" s="794"/>
      <c r="COT38" s="794"/>
      <c r="COU38" s="794"/>
      <c r="COV38" s="794"/>
      <c r="COW38" s="794"/>
      <c r="COX38" s="794"/>
      <c r="COY38" s="794"/>
      <c r="COZ38" s="794"/>
      <c r="CPA38" s="794"/>
      <c r="CPB38" s="794"/>
      <c r="CPC38" s="794"/>
      <c r="CPD38" s="794"/>
      <c r="CPE38" s="794"/>
      <c r="CPF38" s="794"/>
      <c r="CPG38" s="794"/>
      <c r="CPH38" s="794"/>
      <c r="CPI38" s="794"/>
      <c r="CPJ38" s="794"/>
      <c r="CPK38" s="794"/>
      <c r="CPL38" s="794"/>
      <c r="CPM38" s="794"/>
      <c r="CPN38" s="794"/>
      <c r="CPO38" s="794"/>
      <c r="CPP38" s="794"/>
      <c r="CPQ38" s="794"/>
      <c r="CPR38" s="794"/>
      <c r="CPS38" s="794"/>
      <c r="CPT38" s="794"/>
      <c r="CPU38" s="794"/>
      <c r="CPV38" s="794"/>
      <c r="CPW38" s="794"/>
      <c r="CPX38" s="794"/>
      <c r="CPY38" s="794"/>
      <c r="CPZ38" s="794"/>
      <c r="CQA38" s="794"/>
      <c r="CQB38" s="794"/>
      <c r="CQC38" s="794"/>
      <c r="CQD38" s="794"/>
      <c r="CQE38" s="794"/>
      <c r="CQF38" s="794"/>
      <c r="CQG38" s="794"/>
      <c r="CQH38" s="794"/>
      <c r="CQI38" s="794"/>
      <c r="CQJ38" s="794"/>
      <c r="CQK38" s="794"/>
      <c r="CQL38" s="794"/>
      <c r="CQM38" s="794"/>
      <c r="CQN38" s="794"/>
      <c r="CQO38" s="794"/>
      <c r="CQP38" s="794"/>
      <c r="CQQ38" s="794"/>
      <c r="CQR38" s="794"/>
      <c r="CQS38" s="794"/>
      <c r="CQT38" s="794"/>
      <c r="CQU38" s="794"/>
      <c r="CQV38" s="794"/>
      <c r="CQW38" s="794"/>
      <c r="CQX38" s="794"/>
      <c r="CQY38" s="794"/>
      <c r="CQZ38" s="794"/>
      <c r="CRA38" s="794"/>
      <c r="CRB38" s="794"/>
      <c r="CRC38" s="794"/>
      <c r="CRD38" s="794"/>
      <c r="CRE38" s="794"/>
      <c r="CRF38" s="794"/>
      <c r="CRG38" s="794"/>
      <c r="CRH38" s="794"/>
      <c r="CRI38" s="794"/>
      <c r="CRJ38" s="794"/>
      <c r="CRK38" s="794"/>
      <c r="CRL38" s="794"/>
      <c r="CRM38" s="794"/>
      <c r="CRN38" s="794"/>
      <c r="CRO38" s="794"/>
      <c r="CRP38" s="794"/>
      <c r="CRQ38" s="794"/>
      <c r="CRR38" s="794"/>
      <c r="CRS38" s="794"/>
      <c r="CRT38" s="794"/>
      <c r="CRU38" s="794"/>
      <c r="CRV38" s="794"/>
      <c r="CRW38" s="794"/>
      <c r="CRX38" s="794"/>
      <c r="CRY38" s="794"/>
      <c r="CRZ38" s="794"/>
      <c r="CSA38" s="794"/>
      <c r="CSB38" s="794"/>
      <c r="CSC38" s="794"/>
      <c r="CSD38" s="794"/>
      <c r="CSE38" s="794"/>
      <c r="CSF38" s="794"/>
      <c r="CSG38" s="794"/>
      <c r="CSH38" s="794"/>
      <c r="CSI38" s="794"/>
      <c r="CSJ38" s="794"/>
      <c r="CSK38" s="794"/>
      <c r="CSL38" s="794"/>
      <c r="CSM38" s="794"/>
      <c r="CSN38" s="794"/>
      <c r="CSO38" s="794"/>
      <c r="CSP38" s="794"/>
      <c r="CSQ38" s="794"/>
      <c r="CSR38" s="794"/>
      <c r="CSS38" s="794"/>
      <c r="CST38" s="794"/>
      <c r="CSU38" s="794"/>
      <c r="CSV38" s="794"/>
      <c r="CSW38" s="794"/>
      <c r="CSX38" s="794"/>
      <c r="CSY38" s="794"/>
      <c r="CSZ38" s="794"/>
      <c r="CTA38" s="794"/>
      <c r="CTB38" s="794"/>
      <c r="CTC38" s="794"/>
      <c r="CTD38" s="794"/>
      <c r="CTE38" s="794"/>
      <c r="CTF38" s="794"/>
      <c r="CTG38" s="794"/>
      <c r="CTH38" s="794"/>
      <c r="CTI38" s="794"/>
      <c r="CTJ38" s="794"/>
      <c r="CTK38" s="794"/>
      <c r="CTL38" s="794"/>
      <c r="CTM38" s="794"/>
      <c r="CTN38" s="794"/>
      <c r="CTO38" s="794"/>
      <c r="CTP38" s="794"/>
      <c r="CTQ38" s="794"/>
      <c r="CTR38" s="794"/>
      <c r="CTS38" s="794"/>
      <c r="CTT38" s="794"/>
      <c r="CTU38" s="794"/>
      <c r="CTV38" s="794"/>
      <c r="CTW38" s="794"/>
      <c r="CTX38" s="794"/>
      <c r="CTY38" s="794"/>
      <c r="CTZ38" s="794"/>
      <c r="CUA38" s="794"/>
      <c r="CUB38" s="794"/>
      <c r="CUC38" s="794"/>
      <c r="CUD38" s="794"/>
      <c r="CUE38" s="794"/>
      <c r="CUF38" s="794"/>
      <c r="CUG38" s="794"/>
      <c r="CUH38" s="794"/>
      <c r="CUI38" s="794"/>
      <c r="CUJ38" s="794"/>
      <c r="CUK38" s="794"/>
      <c r="CUL38" s="794"/>
      <c r="CUM38" s="794"/>
      <c r="CUN38" s="794"/>
      <c r="CUO38" s="794"/>
      <c r="CUP38" s="794"/>
      <c r="CUQ38" s="794"/>
      <c r="CUR38" s="794"/>
      <c r="CUS38" s="794"/>
      <c r="CUT38" s="794"/>
      <c r="CUU38" s="794"/>
      <c r="CUV38" s="794"/>
      <c r="CUW38" s="794"/>
      <c r="CUX38" s="794"/>
      <c r="CUY38" s="794"/>
      <c r="CUZ38" s="794"/>
      <c r="CVA38" s="794"/>
      <c r="CVB38" s="794"/>
      <c r="CVC38" s="794"/>
      <c r="CVD38" s="794"/>
      <c r="CVE38" s="794"/>
      <c r="CVF38" s="794"/>
      <c r="CVG38" s="794"/>
      <c r="CVH38" s="794"/>
      <c r="CVI38" s="794"/>
      <c r="CVJ38" s="794"/>
      <c r="CVK38" s="794"/>
      <c r="CVL38" s="794"/>
      <c r="CVM38" s="794"/>
      <c r="CVN38" s="794"/>
      <c r="CVO38" s="794"/>
      <c r="CVP38" s="794"/>
      <c r="CVQ38" s="794"/>
      <c r="CVR38" s="794"/>
      <c r="CVS38" s="794"/>
      <c r="CVT38" s="794"/>
      <c r="CVU38" s="794"/>
      <c r="CVV38" s="794"/>
      <c r="CVW38" s="794"/>
      <c r="CVX38" s="794"/>
      <c r="CVY38" s="794"/>
      <c r="CVZ38" s="794"/>
      <c r="CWA38" s="794"/>
      <c r="CWB38" s="794"/>
      <c r="CWC38" s="794"/>
      <c r="CWD38" s="794"/>
      <c r="CWE38" s="794"/>
      <c r="CWF38" s="794"/>
      <c r="CWG38" s="794"/>
      <c r="CWH38" s="794"/>
      <c r="CWI38" s="794"/>
      <c r="CWJ38" s="794"/>
      <c r="CWK38" s="794"/>
      <c r="CWL38" s="794"/>
      <c r="CWM38" s="794"/>
      <c r="CWN38" s="794"/>
      <c r="CWO38" s="794"/>
      <c r="CWP38" s="794"/>
      <c r="CWQ38" s="794"/>
      <c r="CWR38" s="794"/>
      <c r="CWS38" s="794"/>
      <c r="CWT38" s="794"/>
      <c r="CWU38" s="794"/>
      <c r="CWV38" s="794"/>
      <c r="CWW38" s="794"/>
      <c r="CWX38" s="794"/>
      <c r="CWY38" s="794"/>
      <c r="CWZ38" s="794"/>
      <c r="CXA38" s="794"/>
      <c r="CXB38" s="794"/>
      <c r="CXC38" s="794"/>
      <c r="CXD38" s="794"/>
      <c r="CXE38" s="794"/>
      <c r="CXF38" s="794"/>
      <c r="CXG38" s="794"/>
      <c r="CXH38" s="794"/>
      <c r="CXI38" s="794"/>
      <c r="CXJ38" s="794"/>
      <c r="CXK38" s="794"/>
      <c r="CXL38" s="794"/>
      <c r="CXM38" s="794"/>
      <c r="CXN38" s="794"/>
      <c r="CXO38" s="794"/>
      <c r="CXP38" s="794"/>
      <c r="CXQ38" s="794"/>
      <c r="CXR38" s="794"/>
      <c r="CXS38" s="794"/>
      <c r="CXT38" s="794"/>
      <c r="CXU38" s="794"/>
      <c r="CXV38" s="794"/>
      <c r="CXW38" s="794"/>
      <c r="CXX38" s="794"/>
      <c r="CXY38" s="794"/>
      <c r="CXZ38" s="794"/>
      <c r="CYA38" s="794"/>
      <c r="CYB38" s="794"/>
      <c r="CYC38" s="794"/>
      <c r="CYD38" s="794"/>
      <c r="CYE38" s="794"/>
      <c r="CYF38" s="794"/>
      <c r="CYG38" s="794"/>
      <c r="CYH38" s="794"/>
      <c r="CYI38" s="794"/>
      <c r="CYJ38" s="794"/>
      <c r="CYK38" s="794"/>
      <c r="CYL38" s="794"/>
      <c r="CYM38" s="794"/>
      <c r="CYN38" s="794"/>
      <c r="CYO38" s="794"/>
      <c r="CYP38" s="794"/>
      <c r="CYQ38" s="794"/>
      <c r="CYR38" s="794"/>
      <c r="CYS38" s="794"/>
      <c r="CYT38" s="794"/>
      <c r="CYU38" s="794"/>
      <c r="CYV38" s="794"/>
      <c r="CYW38" s="794"/>
      <c r="CYX38" s="794"/>
      <c r="CYY38" s="794"/>
      <c r="CYZ38" s="794"/>
      <c r="CZA38" s="794"/>
      <c r="CZB38" s="794"/>
      <c r="CZC38" s="794"/>
      <c r="CZD38" s="794"/>
      <c r="CZE38" s="794"/>
      <c r="CZF38" s="794"/>
      <c r="CZG38" s="794"/>
      <c r="CZH38" s="794"/>
      <c r="CZI38" s="794"/>
      <c r="CZJ38" s="794"/>
      <c r="CZK38" s="794"/>
      <c r="CZL38" s="794"/>
      <c r="CZM38" s="794"/>
      <c r="CZN38" s="794"/>
      <c r="CZO38" s="794"/>
      <c r="CZP38" s="794"/>
      <c r="CZQ38" s="794"/>
      <c r="CZR38" s="794"/>
      <c r="CZS38" s="794"/>
      <c r="CZT38" s="794"/>
      <c r="CZU38" s="794"/>
      <c r="CZV38" s="794"/>
      <c r="CZW38" s="794"/>
      <c r="CZX38" s="794"/>
      <c r="CZY38" s="794"/>
      <c r="CZZ38" s="794"/>
      <c r="DAA38" s="794"/>
      <c r="DAB38" s="794"/>
      <c r="DAC38" s="794"/>
      <c r="DAD38" s="794"/>
      <c r="DAE38" s="794"/>
      <c r="DAF38" s="794"/>
      <c r="DAG38" s="794"/>
      <c r="DAH38" s="794"/>
      <c r="DAI38" s="794"/>
      <c r="DAJ38" s="794"/>
      <c r="DAK38" s="794"/>
      <c r="DAL38" s="794"/>
      <c r="DAM38" s="794"/>
      <c r="DAN38" s="794"/>
      <c r="DAO38" s="794"/>
      <c r="DAP38" s="794"/>
      <c r="DAQ38" s="794"/>
      <c r="DAR38" s="794"/>
      <c r="DAS38" s="794"/>
      <c r="DAT38" s="794"/>
      <c r="DAU38" s="794"/>
      <c r="DAV38" s="794"/>
      <c r="DAW38" s="794"/>
      <c r="DAX38" s="794"/>
      <c r="DAY38" s="794"/>
      <c r="DAZ38" s="794"/>
      <c r="DBA38" s="794"/>
      <c r="DBB38" s="794"/>
      <c r="DBC38" s="794"/>
      <c r="DBD38" s="794"/>
      <c r="DBE38" s="794"/>
      <c r="DBF38" s="794"/>
      <c r="DBG38" s="794"/>
      <c r="DBH38" s="794"/>
      <c r="DBI38" s="794"/>
      <c r="DBJ38" s="794"/>
      <c r="DBK38" s="794"/>
      <c r="DBL38" s="794"/>
      <c r="DBM38" s="794"/>
      <c r="DBN38" s="794"/>
      <c r="DBO38" s="794"/>
      <c r="DBP38" s="794"/>
      <c r="DBQ38" s="794"/>
      <c r="DBR38" s="794"/>
      <c r="DBS38" s="794"/>
      <c r="DBT38" s="794"/>
      <c r="DBU38" s="794"/>
      <c r="DBV38" s="794"/>
      <c r="DBW38" s="794"/>
      <c r="DBX38" s="794"/>
      <c r="DBY38" s="794"/>
      <c r="DBZ38" s="794"/>
      <c r="DCA38" s="794"/>
      <c r="DCB38" s="794"/>
      <c r="DCC38" s="794"/>
      <c r="DCD38" s="794"/>
      <c r="DCE38" s="794"/>
      <c r="DCF38" s="794"/>
      <c r="DCG38" s="794"/>
      <c r="DCH38" s="794"/>
      <c r="DCI38" s="794"/>
      <c r="DCJ38" s="794"/>
      <c r="DCK38" s="794"/>
      <c r="DCL38" s="794"/>
      <c r="DCM38" s="794"/>
      <c r="DCN38" s="794"/>
      <c r="DCO38" s="794"/>
      <c r="DCP38" s="794"/>
      <c r="DCQ38" s="794"/>
      <c r="DCR38" s="794"/>
      <c r="DCS38" s="794"/>
      <c r="DCT38" s="794"/>
      <c r="DCU38" s="794"/>
      <c r="DCV38" s="794"/>
      <c r="DCW38" s="794"/>
      <c r="DCX38" s="794"/>
      <c r="DCY38" s="794"/>
      <c r="DCZ38" s="794"/>
      <c r="DDA38" s="794"/>
      <c r="DDB38" s="794"/>
      <c r="DDC38" s="794"/>
      <c r="DDD38" s="794"/>
      <c r="DDE38" s="794"/>
      <c r="DDF38" s="794"/>
      <c r="DDG38" s="794"/>
      <c r="DDH38" s="794"/>
      <c r="DDI38" s="794"/>
      <c r="DDJ38" s="794"/>
      <c r="DDK38" s="794"/>
      <c r="DDL38" s="794"/>
      <c r="DDM38" s="794"/>
      <c r="DDN38" s="794"/>
      <c r="DDO38" s="794"/>
      <c r="DDP38" s="794"/>
      <c r="DDQ38" s="794"/>
      <c r="DDR38" s="794"/>
      <c r="DDS38" s="794"/>
      <c r="DDT38" s="794"/>
      <c r="DDU38" s="794"/>
      <c r="DDV38" s="794"/>
      <c r="DDW38" s="794"/>
      <c r="DDX38" s="794"/>
      <c r="DDY38" s="794"/>
      <c r="DDZ38" s="794"/>
      <c r="DEA38" s="794"/>
      <c r="DEB38" s="794"/>
      <c r="DEC38" s="794"/>
      <c r="DED38" s="794"/>
      <c r="DEE38" s="794"/>
      <c r="DEF38" s="794"/>
      <c r="DEG38" s="794"/>
      <c r="DEH38" s="794"/>
      <c r="DEI38" s="794"/>
      <c r="DEJ38" s="794"/>
      <c r="DEK38" s="794"/>
      <c r="DEL38" s="794"/>
      <c r="DEM38" s="794"/>
      <c r="DEN38" s="794"/>
      <c r="DEO38" s="794"/>
      <c r="DEP38" s="794"/>
      <c r="DEQ38" s="794"/>
      <c r="DER38" s="794"/>
      <c r="DES38" s="794"/>
      <c r="DET38" s="794"/>
      <c r="DEU38" s="794"/>
      <c r="DEV38" s="794"/>
      <c r="DEW38" s="794"/>
      <c r="DEX38" s="794"/>
      <c r="DEY38" s="794"/>
      <c r="DEZ38" s="794"/>
      <c r="DFA38" s="794"/>
      <c r="DFB38" s="794"/>
      <c r="DFC38" s="794"/>
      <c r="DFD38" s="794"/>
      <c r="DFE38" s="794"/>
      <c r="DFF38" s="794"/>
      <c r="DFG38" s="794"/>
      <c r="DFH38" s="794"/>
      <c r="DFI38" s="794"/>
      <c r="DFJ38" s="794"/>
      <c r="DFK38" s="794"/>
      <c r="DFL38" s="794"/>
      <c r="DFM38" s="794"/>
      <c r="DFN38" s="794"/>
      <c r="DFO38" s="794"/>
      <c r="DFP38" s="794"/>
      <c r="DFQ38" s="794"/>
      <c r="DFR38" s="794"/>
      <c r="DFS38" s="794"/>
      <c r="DFT38" s="794"/>
      <c r="DFU38" s="794"/>
      <c r="DFV38" s="794"/>
      <c r="DFW38" s="794"/>
      <c r="DFX38" s="794"/>
      <c r="DFY38" s="794"/>
      <c r="DFZ38" s="794"/>
      <c r="DGA38" s="794"/>
      <c r="DGB38" s="794"/>
      <c r="DGC38" s="794"/>
      <c r="DGD38" s="794"/>
      <c r="DGE38" s="794"/>
      <c r="DGF38" s="794"/>
      <c r="DGG38" s="794"/>
      <c r="DGH38" s="794"/>
      <c r="DGI38" s="794"/>
      <c r="DGJ38" s="794"/>
      <c r="DGK38" s="794"/>
      <c r="DGL38" s="794"/>
      <c r="DGM38" s="794"/>
      <c r="DGN38" s="794"/>
      <c r="DGO38" s="794"/>
      <c r="DGP38" s="794"/>
      <c r="DGQ38" s="794"/>
      <c r="DGR38" s="794"/>
      <c r="DGS38" s="794"/>
      <c r="DGT38" s="794"/>
      <c r="DGU38" s="794"/>
      <c r="DGV38" s="794"/>
      <c r="DGW38" s="794"/>
      <c r="DGX38" s="794"/>
      <c r="DGY38" s="794"/>
      <c r="DGZ38" s="794"/>
      <c r="DHA38" s="794"/>
      <c r="DHB38" s="794"/>
      <c r="DHC38" s="794"/>
      <c r="DHD38" s="794"/>
      <c r="DHE38" s="794"/>
      <c r="DHF38" s="794"/>
      <c r="DHG38" s="794"/>
      <c r="DHH38" s="794"/>
      <c r="DHI38" s="794"/>
      <c r="DHJ38" s="794"/>
      <c r="DHK38" s="794"/>
      <c r="DHL38" s="794"/>
      <c r="DHM38" s="794"/>
      <c r="DHN38" s="794"/>
      <c r="DHO38" s="794"/>
      <c r="DHP38" s="794"/>
      <c r="DHQ38" s="794"/>
      <c r="DHR38" s="794"/>
      <c r="DHS38" s="794"/>
      <c r="DHT38" s="794"/>
      <c r="DHU38" s="794"/>
      <c r="DHV38" s="794"/>
      <c r="DHW38" s="794"/>
      <c r="DHX38" s="794"/>
      <c r="DHY38" s="794"/>
      <c r="DHZ38" s="794"/>
      <c r="DIA38" s="794"/>
      <c r="DIB38" s="794"/>
      <c r="DIC38" s="794"/>
      <c r="DID38" s="794"/>
      <c r="DIE38" s="794"/>
      <c r="DIF38" s="794"/>
      <c r="DIG38" s="794"/>
      <c r="DIH38" s="794"/>
      <c r="DII38" s="794"/>
      <c r="DIJ38" s="794"/>
      <c r="DIK38" s="794"/>
      <c r="DIL38" s="794"/>
      <c r="DIM38" s="794"/>
      <c r="DIN38" s="794"/>
      <c r="DIO38" s="794"/>
      <c r="DIP38" s="794"/>
      <c r="DIQ38" s="794"/>
      <c r="DIR38" s="794"/>
      <c r="DIS38" s="794"/>
      <c r="DIT38" s="794"/>
      <c r="DIU38" s="794"/>
      <c r="DIV38" s="794"/>
      <c r="DIW38" s="794"/>
      <c r="DIX38" s="794"/>
      <c r="DIY38" s="794"/>
      <c r="DIZ38" s="794"/>
      <c r="DJA38" s="794"/>
      <c r="DJB38" s="794"/>
      <c r="DJC38" s="794"/>
      <c r="DJD38" s="794"/>
      <c r="DJE38" s="794"/>
      <c r="DJF38" s="794"/>
      <c r="DJG38" s="794"/>
      <c r="DJH38" s="794"/>
      <c r="DJI38" s="794"/>
      <c r="DJJ38" s="794"/>
      <c r="DJK38" s="794"/>
      <c r="DJL38" s="794"/>
      <c r="DJM38" s="794"/>
      <c r="DJN38" s="794"/>
      <c r="DJO38" s="794"/>
      <c r="DJP38" s="794"/>
      <c r="DJQ38" s="794"/>
      <c r="DJR38" s="794"/>
      <c r="DJS38" s="794"/>
      <c r="DJT38" s="794"/>
      <c r="DJU38" s="794"/>
      <c r="DJV38" s="794"/>
      <c r="DJW38" s="794"/>
      <c r="DJX38" s="794"/>
      <c r="DJY38" s="794"/>
      <c r="DJZ38" s="794"/>
      <c r="DKA38" s="794"/>
      <c r="DKB38" s="794"/>
      <c r="DKC38" s="794"/>
      <c r="DKD38" s="794"/>
      <c r="DKE38" s="794"/>
      <c r="DKF38" s="794"/>
      <c r="DKG38" s="794"/>
      <c r="DKH38" s="794"/>
      <c r="DKI38" s="794"/>
      <c r="DKJ38" s="794"/>
      <c r="DKK38" s="794"/>
      <c r="DKL38" s="794"/>
      <c r="DKM38" s="794"/>
      <c r="DKN38" s="794"/>
      <c r="DKO38" s="794"/>
      <c r="DKP38" s="794"/>
      <c r="DKQ38" s="794"/>
      <c r="DKR38" s="794"/>
      <c r="DKS38" s="794"/>
      <c r="DKT38" s="794"/>
      <c r="DKU38" s="794"/>
      <c r="DKV38" s="794"/>
      <c r="DKW38" s="794"/>
      <c r="DKX38" s="794"/>
      <c r="DKY38" s="794"/>
      <c r="DKZ38" s="794"/>
      <c r="DLA38" s="794"/>
      <c r="DLB38" s="794"/>
      <c r="DLC38" s="794"/>
      <c r="DLD38" s="794"/>
      <c r="DLE38" s="794"/>
      <c r="DLF38" s="794"/>
      <c r="DLG38" s="794"/>
      <c r="DLH38" s="794"/>
      <c r="DLI38" s="794"/>
      <c r="DLJ38" s="794"/>
      <c r="DLK38" s="794"/>
      <c r="DLL38" s="794"/>
      <c r="DLM38" s="794"/>
      <c r="DLN38" s="794"/>
      <c r="DLO38" s="794"/>
      <c r="DLP38" s="794"/>
      <c r="DLQ38" s="794"/>
      <c r="DLR38" s="794"/>
      <c r="DLS38" s="794"/>
      <c r="DLT38" s="794"/>
      <c r="DLU38" s="794"/>
      <c r="DLV38" s="794"/>
      <c r="DLW38" s="794"/>
      <c r="DLX38" s="794"/>
      <c r="DLY38" s="794"/>
      <c r="DLZ38" s="794"/>
      <c r="DMA38" s="794"/>
      <c r="DMB38" s="794"/>
      <c r="DMC38" s="794"/>
      <c r="DMD38" s="794"/>
      <c r="DME38" s="794"/>
      <c r="DMF38" s="794"/>
      <c r="DMG38" s="794"/>
      <c r="DMH38" s="794"/>
      <c r="DMI38" s="794"/>
      <c r="DMJ38" s="794"/>
      <c r="DMK38" s="794"/>
      <c r="DML38" s="794"/>
      <c r="DMM38" s="794"/>
      <c r="DMN38" s="794"/>
      <c r="DMO38" s="794"/>
      <c r="DMP38" s="794"/>
      <c r="DMQ38" s="794"/>
      <c r="DMR38" s="794"/>
      <c r="DMS38" s="794"/>
      <c r="DMT38" s="794"/>
      <c r="DMU38" s="794"/>
      <c r="DMV38" s="794"/>
      <c r="DMW38" s="794"/>
      <c r="DMX38" s="794"/>
      <c r="DMY38" s="794"/>
      <c r="DMZ38" s="794"/>
      <c r="DNA38" s="794"/>
      <c r="DNB38" s="794"/>
      <c r="DNC38" s="794"/>
      <c r="DND38" s="794"/>
      <c r="DNE38" s="794"/>
      <c r="DNF38" s="794"/>
      <c r="DNG38" s="794"/>
      <c r="DNH38" s="794"/>
      <c r="DNI38" s="794"/>
      <c r="DNJ38" s="794"/>
      <c r="DNK38" s="794"/>
      <c r="DNL38" s="794"/>
      <c r="DNM38" s="794"/>
      <c r="DNN38" s="794"/>
      <c r="DNO38" s="794"/>
      <c r="DNP38" s="794"/>
      <c r="DNQ38" s="794"/>
      <c r="DNR38" s="794"/>
      <c r="DNS38" s="794"/>
      <c r="DNT38" s="794"/>
      <c r="DNU38" s="794"/>
      <c r="DNV38" s="794"/>
      <c r="DNW38" s="794"/>
      <c r="DNX38" s="794"/>
      <c r="DNY38" s="794"/>
      <c r="DNZ38" s="794"/>
      <c r="DOA38" s="794"/>
      <c r="DOB38" s="794"/>
      <c r="DOC38" s="794"/>
      <c r="DOD38" s="794"/>
      <c r="DOE38" s="794"/>
      <c r="DOF38" s="794"/>
      <c r="DOG38" s="794"/>
      <c r="DOH38" s="794"/>
      <c r="DOI38" s="794"/>
      <c r="DOJ38" s="794"/>
      <c r="DOK38" s="794"/>
      <c r="DOL38" s="794"/>
      <c r="DOM38" s="794"/>
      <c r="DON38" s="794"/>
      <c r="DOO38" s="794"/>
      <c r="DOP38" s="794"/>
      <c r="DOQ38" s="794"/>
      <c r="DOR38" s="794"/>
      <c r="DOS38" s="794"/>
      <c r="DOT38" s="794"/>
      <c r="DOU38" s="794"/>
      <c r="DOV38" s="794"/>
      <c r="DOW38" s="794"/>
      <c r="DOX38" s="794"/>
      <c r="DOY38" s="794"/>
      <c r="DOZ38" s="794"/>
      <c r="DPA38" s="794"/>
      <c r="DPB38" s="794"/>
      <c r="DPC38" s="794"/>
      <c r="DPD38" s="794"/>
      <c r="DPE38" s="794"/>
      <c r="DPF38" s="794"/>
      <c r="DPG38" s="794"/>
      <c r="DPH38" s="794"/>
      <c r="DPI38" s="794"/>
      <c r="DPJ38" s="794"/>
      <c r="DPK38" s="794"/>
      <c r="DPL38" s="794"/>
      <c r="DPM38" s="794"/>
      <c r="DPN38" s="794"/>
      <c r="DPO38" s="794"/>
      <c r="DPP38" s="794"/>
      <c r="DPQ38" s="794"/>
      <c r="DPR38" s="794"/>
      <c r="DPS38" s="794"/>
      <c r="DPT38" s="794"/>
      <c r="DPU38" s="794"/>
      <c r="DPV38" s="794"/>
      <c r="DPW38" s="794"/>
      <c r="DPX38" s="794"/>
      <c r="DPY38" s="794"/>
      <c r="DPZ38" s="794"/>
      <c r="DQA38" s="794"/>
      <c r="DQB38" s="794"/>
      <c r="DQC38" s="794"/>
      <c r="DQD38" s="794"/>
      <c r="DQE38" s="794"/>
      <c r="DQF38" s="794"/>
      <c r="DQG38" s="794"/>
      <c r="DQH38" s="794"/>
      <c r="DQI38" s="794"/>
      <c r="DQJ38" s="794"/>
      <c r="DQK38" s="794"/>
      <c r="DQL38" s="794"/>
      <c r="DQM38" s="794"/>
      <c r="DQN38" s="794"/>
      <c r="DQO38" s="794"/>
      <c r="DQP38" s="794"/>
      <c r="DQQ38" s="794"/>
      <c r="DQR38" s="794"/>
      <c r="DQS38" s="794"/>
      <c r="DQT38" s="794"/>
      <c r="DQU38" s="794"/>
      <c r="DQV38" s="794"/>
      <c r="DQW38" s="794"/>
      <c r="DQX38" s="794"/>
      <c r="DQY38" s="794"/>
      <c r="DQZ38" s="794"/>
      <c r="DRA38" s="794"/>
      <c r="DRB38" s="794"/>
      <c r="DRC38" s="794"/>
      <c r="DRD38" s="794"/>
      <c r="DRE38" s="794"/>
      <c r="DRF38" s="794"/>
      <c r="DRG38" s="794"/>
      <c r="DRH38" s="794"/>
      <c r="DRI38" s="794"/>
      <c r="DRJ38" s="794"/>
      <c r="DRK38" s="794"/>
      <c r="DRL38" s="794"/>
      <c r="DRM38" s="794"/>
      <c r="DRN38" s="794"/>
      <c r="DRO38" s="794"/>
      <c r="DRP38" s="794"/>
      <c r="DRQ38" s="794"/>
      <c r="DRR38" s="794"/>
      <c r="DRS38" s="794"/>
      <c r="DRT38" s="794"/>
      <c r="DRU38" s="794"/>
      <c r="DRV38" s="794"/>
      <c r="DRW38" s="794"/>
      <c r="DRX38" s="794"/>
      <c r="DRY38" s="794"/>
      <c r="DRZ38" s="794"/>
      <c r="DSA38" s="794"/>
      <c r="DSB38" s="794"/>
      <c r="DSC38" s="794"/>
      <c r="DSD38" s="794"/>
      <c r="DSE38" s="794"/>
      <c r="DSF38" s="794"/>
      <c r="DSG38" s="794"/>
      <c r="DSH38" s="794"/>
      <c r="DSI38" s="794"/>
      <c r="DSJ38" s="794"/>
      <c r="DSK38" s="794"/>
      <c r="DSL38" s="794"/>
      <c r="DSM38" s="794"/>
      <c r="DSN38" s="794"/>
      <c r="DSO38" s="794"/>
      <c r="DSP38" s="794"/>
      <c r="DSQ38" s="794"/>
      <c r="DSR38" s="794"/>
      <c r="DSS38" s="794"/>
      <c r="DST38" s="794"/>
      <c r="DSU38" s="794"/>
      <c r="DSV38" s="794"/>
      <c r="DSW38" s="794"/>
      <c r="DSX38" s="794"/>
      <c r="DSY38" s="794"/>
      <c r="DSZ38" s="794"/>
      <c r="DTA38" s="794"/>
      <c r="DTB38" s="794"/>
      <c r="DTC38" s="794"/>
      <c r="DTD38" s="794"/>
      <c r="DTE38" s="794"/>
      <c r="DTF38" s="794"/>
      <c r="DTG38" s="794"/>
      <c r="DTH38" s="794"/>
      <c r="DTI38" s="794"/>
      <c r="DTJ38" s="794"/>
      <c r="DTK38" s="794"/>
      <c r="DTL38" s="794"/>
      <c r="DTM38" s="794"/>
      <c r="DTN38" s="794"/>
      <c r="DTO38" s="794"/>
      <c r="DTP38" s="794"/>
      <c r="DTQ38" s="794"/>
      <c r="DTR38" s="794"/>
      <c r="DTS38" s="794"/>
      <c r="DTT38" s="794"/>
      <c r="DTU38" s="794"/>
      <c r="DTV38" s="794"/>
      <c r="DTW38" s="794"/>
      <c r="DTX38" s="794"/>
      <c r="DTY38" s="794"/>
      <c r="DTZ38" s="794"/>
      <c r="DUA38" s="794"/>
      <c r="DUB38" s="794"/>
      <c r="DUC38" s="794"/>
      <c r="DUD38" s="794"/>
      <c r="DUE38" s="794"/>
      <c r="DUF38" s="794"/>
      <c r="DUG38" s="794"/>
      <c r="DUH38" s="794"/>
      <c r="DUI38" s="794"/>
      <c r="DUJ38" s="794"/>
      <c r="DUK38" s="794"/>
      <c r="DUL38" s="794"/>
      <c r="DUM38" s="794"/>
      <c r="DUN38" s="794"/>
      <c r="DUO38" s="794"/>
      <c r="DUP38" s="794"/>
      <c r="DUQ38" s="794"/>
      <c r="DUR38" s="794"/>
      <c r="DUS38" s="794"/>
      <c r="DUT38" s="794"/>
      <c r="DUU38" s="794"/>
      <c r="DUV38" s="794"/>
      <c r="DUW38" s="794"/>
      <c r="DUX38" s="794"/>
      <c r="DUY38" s="794"/>
      <c r="DUZ38" s="794"/>
      <c r="DVA38" s="794"/>
      <c r="DVB38" s="794"/>
      <c r="DVC38" s="794"/>
      <c r="DVD38" s="794"/>
      <c r="DVE38" s="794"/>
      <c r="DVF38" s="794"/>
      <c r="DVG38" s="794"/>
      <c r="DVH38" s="794"/>
      <c r="DVI38" s="794"/>
      <c r="DVJ38" s="794"/>
      <c r="DVK38" s="794"/>
      <c r="DVL38" s="794"/>
      <c r="DVM38" s="794"/>
      <c r="DVN38" s="794"/>
      <c r="DVO38" s="794"/>
      <c r="DVP38" s="794"/>
      <c r="DVQ38" s="794"/>
      <c r="DVR38" s="794"/>
      <c r="DVS38" s="794"/>
      <c r="DVT38" s="794"/>
      <c r="DVU38" s="794"/>
      <c r="DVV38" s="794"/>
      <c r="DVW38" s="794"/>
      <c r="DVX38" s="794"/>
      <c r="DVY38" s="794"/>
      <c r="DVZ38" s="794"/>
      <c r="DWA38" s="794"/>
      <c r="DWB38" s="794"/>
      <c r="DWC38" s="794"/>
      <c r="DWD38" s="794"/>
      <c r="DWE38" s="794"/>
      <c r="DWF38" s="794"/>
      <c r="DWG38" s="794"/>
      <c r="DWH38" s="794"/>
      <c r="DWI38" s="794"/>
      <c r="DWJ38" s="794"/>
      <c r="DWK38" s="794"/>
      <c r="DWL38" s="794"/>
      <c r="DWM38" s="794"/>
      <c r="DWN38" s="794"/>
      <c r="DWO38" s="794"/>
      <c r="DWP38" s="794"/>
      <c r="DWQ38" s="794"/>
      <c r="DWR38" s="794"/>
      <c r="DWS38" s="794"/>
      <c r="DWT38" s="794"/>
      <c r="DWU38" s="794"/>
      <c r="DWV38" s="794"/>
      <c r="DWW38" s="794"/>
      <c r="DWX38" s="794"/>
      <c r="DWY38" s="794"/>
      <c r="DWZ38" s="794"/>
      <c r="DXA38" s="794"/>
      <c r="DXB38" s="794"/>
      <c r="DXC38" s="794"/>
      <c r="DXD38" s="794"/>
      <c r="DXE38" s="794"/>
      <c r="DXF38" s="794"/>
      <c r="DXG38" s="794"/>
      <c r="DXH38" s="794"/>
      <c r="DXI38" s="794"/>
      <c r="DXJ38" s="794"/>
      <c r="DXK38" s="794"/>
      <c r="DXL38" s="794"/>
      <c r="DXM38" s="794"/>
      <c r="DXN38" s="794"/>
      <c r="DXO38" s="794"/>
      <c r="DXP38" s="794"/>
      <c r="DXQ38" s="794"/>
      <c r="DXR38" s="794"/>
      <c r="DXS38" s="794"/>
      <c r="DXT38" s="794"/>
      <c r="DXU38" s="794"/>
      <c r="DXV38" s="794"/>
      <c r="DXW38" s="794"/>
      <c r="DXX38" s="794"/>
      <c r="DXY38" s="794"/>
      <c r="DXZ38" s="794"/>
      <c r="DYA38" s="794"/>
      <c r="DYB38" s="794"/>
      <c r="DYC38" s="794"/>
      <c r="DYD38" s="794"/>
      <c r="DYE38" s="794"/>
      <c r="DYF38" s="794"/>
      <c r="DYG38" s="794"/>
      <c r="DYH38" s="794"/>
      <c r="DYI38" s="794"/>
      <c r="DYJ38" s="794"/>
      <c r="DYK38" s="794"/>
      <c r="DYL38" s="794"/>
      <c r="DYM38" s="794"/>
      <c r="DYN38" s="794"/>
      <c r="DYO38" s="794"/>
      <c r="DYP38" s="794"/>
      <c r="DYQ38" s="794"/>
      <c r="DYR38" s="794"/>
      <c r="DYS38" s="794"/>
      <c r="DYT38" s="794"/>
      <c r="DYU38" s="794"/>
      <c r="DYV38" s="794"/>
      <c r="DYW38" s="794"/>
      <c r="DYX38" s="794"/>
      <c r="DYY38" s="794"/>
      <c r="DYZ38" s="794"/>
      <c r="DZA38" s="794"/>
      <c r="DZB38" s="794"/>
      <c r="DZC38" s="794"/>
      <c r="DZD38" s="794"/>
      <c r="DZE38" s="794"/>
      <c r="DZF38" s="794"/>
      <c r="DZG38" s="794"/>
      <c r="DZH38" s="794"/>
      <c r="DZI38" s="794"/>
      <c r="DZJ38" s="794"/>
      <c r="DZK38" s="794"/>
      <c r="DZL38" s="794"/>
      <c r="DZM38" s="794"/>
      <c r="DZN38" s="794"/>
      <c r="DZO38" s="794"/>
      <c r="DZP38" s="794"/>
      <c r="DZQ38" s="794"/>
      <c r="DZR38" s="794"/>
      <c r="DZS38" s="794"/>
      <c r="DZT38" s="794"/>
      <c r="DZU38" s="794"/>
      <c r="DZV38" s="794"/>
      <c r="DZW38" s="794"/>
      <c r="DZX38" s="794"/>
      <c r="DZY38" s="794"/>
      <c r="DZZ38" s="794"/>
      <c r="EAA38" s="794"/>
      <c r="EAB38" s="794"/>
      <c r="EAC38" s="794"/>
      <c r="EAD38" s="794"/>
      <c r="EAE38" s="794"/>
      <c r="EAF38" s="794"/>
      <c r="EAG38" s="794"/>
      <c r="EAH38" s="794"/>
      <c r="EAI38" s="794"/>
      <c r="EAJ38" s="794"/>
      <c r="EAK38" s="794"/>
      <c r="EAL38" s="794"/>
      <c r="EAM38" s="794"/>
      <c r="EAN38" s="794"/>
      <c r="EAO38" s="794"/>
      <c r="EAP38" s="794"/>
      <c r="EAQ38" s="794"/>
      <c r="EAR38" s="794"/>
      <c r="EAS38" s="794"/>
      <c r="EAT38" s="794"/>
      <c r="EAU38" s="794"/>
      <c r="EAV38" s="794"/>
      <c r="EAW38" s="794"/>
      <c r="EAX38" s="794"/>
      <c r="EAY38" s="794"/>
      <c r="EAZ38" s="794"/>
      <c r="EBA38" s="794"/>
      <c r="EBB38" s="794"/>
      <c r="EBC38" s="794"/>
      <c r="EBD38" s="794"/>
      <c r="EBE38" s="794"/>
      <c r="EBF38" s="794"/>
      <c r="EBG38" s="794"/>
      <c r="EBH38" s="794"/>
      <c r="EBI38" s="794"/>
      <c r="EBJ38" s="794"/>
      <c r="EBK38" s="794"/>
      <c r="EBL38" s="794"/>
      <c r="EBM38" s="794"/>
      <c r="EBN38" s="794"/>
      <c r="EBO38" s="794"/>
      <c r="EBP38" s="794"/>
      <c r="EBQ38" s="794"/>
      <c r="EBR38" s="794"/>
      <c r="EBS38" s="794"/>
      <c r="EBT38" s="794"/>
      <c r="EBU38" s="794"/>
      <c r="EBV38" s="794"/>
      <c r="EBW38" s="794"/>
      <c r="EBX38" s="794"/>
      <c r="EBY38" s="794"/>
      <c r="EBZ38" s="794"/>
      <c r="ECA38" s="794"/>
      <c r="ECB38" s="794"/>
      <c r="ECC38" s="794"/>
      <c r="ECD38" s="794"/>
      <c r="ECE38" s="794"/>
      <c r="ECF38" s="794"/>
      <c r="ECG38" s="794"/>
      <c r="ECH38" s="794"/>
      <c r="ECI38" s="794"/>
      <c r="ECJ38" s="794"/>
      <c r="ECK38" s="794"/>
      <c r="ECL38" s="794"/>
      <c r="ECM38" s="794"/>
      <c r="ECN38" s="794"/>
      <c r="ECO38" s="794"/>
      <c r="ECP38" s="794"/>
      <c r="ECQ38" s="794"/>
      <c r="ECR38" s="794"/>
      <c r="ECS38" s="794"/>
      <c r="ECT38" s="794"/>
      <c r="ECU38" s="794"/>
      <c r="ECV38" s="794"/>
      <c r="ECW38" s="794"/>
      <c r="ECX38" s="794"/>
      <c r="ECY38" s="794"/>
      <c r="ECZ38" s="794"/>
      <c r="EDA38" s="794"/>
      <c r="EDB38" s="794"/>
      <c r="EDC38" s="794"/>
      <c r="EDD38" s="794"/>
      <c r="EDE38" s="794"/>
      <c r="EDF38" s="794"/>
      <c r="EDG38" s="794"/>
      <c r="EDH38" s="794"/>
      <c r="EDI38" s="794"/>
      <c r="EDJ38" s="794"/>
      <c r="EDK38" s="794"/>
      <c r="EDL38" s="794"/>
      <c r="EDM38" s="794"/>
      <c r="EDN38" s="794"/>
      <c r="EDO38" s="794"/>
      <c r="EDP38" s="794"/>
      <c r="EDQ38" s="794"/>
      <c r="EDR38" s="794"/>
      <c r="EDS38" s="794"/>
      <c r="EDT38" s="794"/>
      <c r="EDU38" s="794"/>
      <c r="EDV38" s="794"/>
      <c r="EDW38" s="794"/>
      <c r="EDX38" s="794"/>
      <c r="EDY38" s="794"/>
      <c r="EDZ38" s="794"/>
      <c r="EEA38" s="794"/>
      <c r="EEB38" s="794"/>
      <c r="EEC38" s="794"/>
      <c r="EED38" s="794"/>
      <c r="EEE38" s="794"/>
      <c r="EEF38" s="794"/>
      <c r="EEG38" s="794"/>
      <c r="EEH38" s="794"/>
      <c r="EEI38" s="794"/>
      <c r="EEJ38" s="794"/>
      <c r="EEK38" s="794"/>
      <c r="EEL38" s="794"/>
      <c r="EEM38" s="794"/>
      <c r="EEN38" s="794"/>
      <c r="EEO38" s="794"/>
      <c r="EEP38" s="794"/>
      <c r="EEQ38" s="794"/>
      <c r="EER38" s="794"/>
      <c r="EES38" s="794"/>
      <c r="EET38" s="794"/>
      <c r="EEU38" s="794"/>
      <c r="EEV38" s="794"/>
      <c r="EEW38" s="794"/>
      <c r="EEX38" s="794"/>
      <c r="EEY38" s="794"/>
      <c r="EEZ38" s="794"/>
      <c r="EFA38" s="794"/>
      <c r="EFB38" s="794"/>
      <c r="EFC38" s="794"/>
      <c r="EFD38" s="794"/>
      <c r="EFE38" s="794"/>
      <c r="EFF38" s="794"/>
      <c r="EFG38" s="794"/>
      <c r="EFH38" s="794"/>
      <c r="EFI38" s="794"/>
      <c r="EFJ38" s="794"/>
      <c r="EFK38" s="794"/>
      <c r="EFL38" s="794"/>
      <c r="EFM38" s="794"/>
      <c r="EFN38" s="794"/>
      <c r="EFO38" s="794"/>
      <c r="EFP38" s="794"/>
      <c r="EFQ38" s="794"/>
      <c r="EFR38" s="794"/>
      <c r="EFS38" s="794"/>
      <c r="EFT38" s="794"/>
      <c r="EFU38" s="794"/>
      <c r="EFV38" s="794"/>
      <c r="EFW38" s="794"/>
      <c r="EFX38" s="794"/>
      <c r="EFY38" s="794"/>
      <c r="EFZ38" s="794"/>
      <c r="EGA38" s="794"/>
      <c r="EGB38" s="794"/>
      <c r="EGC38" s="794"/>
      <c r="EGD38" s="794"/>
      <c r="EGE38" s="794"/>
      <c r="EGF38" s="794"/>
      <c r="EGG38" s="794"/>
      <c r="EGH38" s="794"/>
      <c r="EGI38" s="794"/>
      <c r="EGJ38" s="794"/>
      <c r="EGK38" s="794"/>
      <c r="EGL38" s="794"/>
      <c r="EGM38" s="794"/>
      <c r="EGN38" s="794"/>
      <c r="EGO38" s="794"/>
      <c r="EGP38" s="794"/>
      <c r="EGQ38" s="794"/>
      <c r="EGR38" s="794"/>
      <c r="EGS38" s="794"/>
      <c r="EGT38" s="794"/>
      <c r="EGU38" s="794"/>
      <c r="EGV38" s="794"/>
      <c r="EGW38" s="794"/>
      <c r="EGX38" s="794"/>
      <c r="EGY38" s="794"/>
      <c r="EGZ38" s="794"/>
      <c r="EHA38" s="794"/>
      <c r="EHB38" s="794"/>
      <c r="EHC38" s="794"/>
      <c r="EHD38" s="794"/>
      <c r="EHE38" s="794"/>
      <c r="EHF38" s="794"/>
      <c r="EHG38" s="794"/>
      <c r="EHH38" s="794"/>
      <c r="EHI38" s="794"/>
      <c r="EHJ38" s="794"/>
      <c r="EHK38" s="794"/>
      <c r="EHL38" s="794"/>
      <c r="EHM38" s="794"/>
      <c r="EHN38" s="794"/>
      <c r="EHO38" s="794"/>
      <c r="EHP38" s="794"/>
      <c r="EHQ38" s="794"/>
      <c r="EHR38" s="794"/>
      <c r="EHS38" s="794"/>
      <c r="EHT38" s="794"/>
      <c r="EHU38" s="794"/>
      <c r="EHV38" s="794"/>
      <c r="EHW38" s="794"/>
      <c r="EHX38" s="794"/>
      <c r="EHY38" s="794"/>
      <c r="EHZ38" s="794"/>
      <c r="EIA38" s="794"/>
      <c r="EIB38" s="794"/>
      <c r="EIC38" s="794"/>
      <c r="EID38" s="794"/>
      <c r="EIE38" s="794"/>
      <c r="EIF38" s="794"/>
      <c r="EIG38" s="794"/>
      <c r="EIH38" s="794"/>
      <c r="EII38" s="794"/>
      <c r="EIJ38" s="794"/>
      <c r="EIK38" s="794"/>
      <c r="EIL38" s="794"/>
      <c r="EIM38" s="794"/>
      <c r="EIN38" s="794"/>
      <c r="EIO38" s="794"/>
      <c r="EIP38" s="794"/>
      <c r="EIQ38" s="794"/>
      <c r="EIR38" s="794"/>
      <c r="EIS38" s="794"/>
      <c r="EIT38" s="794"/>
      <c r="EIU38" s="794"/>
      <c r="EIV38" s="794"/>
      <c r="EIW38" s="794"/>
      <c r="EIX38" s="794"/>
      <c r="EIY38" s="794"/>
      <c r="EIZ38" s="794"/>
      <c r="EJA38" s="794"/>
      <c r="EJB38" s="794"/>
      <c r="EJC38" s="794"/>
      <c r="EJD38" s="794"/>
      <c r="EJE38" s="794"/>
      <c r="EJF38" s="794"/>
      <c r="EJG38" s="794"/>
      <c r="EJH38" s="794"/>
      <c r="EJI38" s="794"/>
      <c r="EJJ38" s="794"/>
      <c r="EJK38" s="794"/>
      <c r="EJL38" s="794"/>
      <c r="EJM38" s="794"/>
      <c r="EJN38" s="794"/>
      <c r="EJO38" s="794"/>
      <c r="EJP38" s="794"/>
      <c r="EJQ38" s="794"/>
      <c r="EJR38" s="794"/>
      <c r="EJS38" s="794"/>
      <c r="EJT38" s="794"/>
      <c r="EJU38" s="794"/>
      <c r="EJV38" s="794"/>
      <c r="EJW38" s="794"/>
      <c r="EJX38" s="794"/>
      <c r="EJY38" s="794"/>
      <c r="EJZ38" s="794"/>
      <c r="EKA38" s="794"/>
      <c r="EKB38" s="794"/>
      <c r="EKC38" s="794"/>
      <c r="EKD38" s="794"/>
      <c r="EKE38" s="794"/>
      <c r="EKF38" s="794"/>
      <c r="EKG38" s="794"/>
      <c r="EKH38" s="794"/>
      <c r="EKI38" s="794"/>
      <c r="EKJ38" s="794"/>
      <c r="EKK38" s="794"/>
      <c r="EKL38" s="794"/>
      <c r="EKM38" s="794"/>
      <c r="EKN38" s="794"/>
      <c r="EKO38" s="794"/>
      <c r="EKP38" s="794"/>
      <c r="EKQ38" s="794"/>
      <c r="EKR38" s="794"/>
      <c r="EKS38" s="794"/>
      <c r="EKT38" s="794"/>
      <c r="EKU38" s="794"/>
      <c r="EKV38" s="794"/>
      <c r="EKW38" s="794"/>
      <c r="EKX38" s="794"/>
      <c r="EKY38" s="794"/>
      <c r="EKZ38" s="794"/>
      <c r="ELA38" s="794"/>
      <c r="ELB38" s="794"/>
      <c r="ELC38" s="794"/>
      <c r="ELD38" s="794"/>
      <c r="ELE38" s="794"/>
      <c r="ELF38" s="794"/>
      <c r="ELG38" s="794"/>
      <c r="ELH38" s="794"/>
      <c r="ELI38" s="794"/>
      <c r="ELJ38" s="794"/>
      <c r="ELK38" s="794"/>
      <c r="ELL38" s="794"/>
      <c r="ELM38" s="794"/>
      <c r="ELN38" s="794"/>
      <c r="ELO38" s="794"/>
      <c r="ELP38" s="794"/>
      <c r="ELQ38" s="794"/>
      <c r="ELR38" s="794"/>
      <c r="ELS38" s="794"/>
      <c r="ELT38" s="794"/>
      <c r="ELU38" s="794"/>
      <c r="ELV38" s="794"/>
      <c r="ELW38" s="794"/>
      <c r="ELX38" s="794"/>
      <c r="ELY38" s="794"/>
      <c r="ELZ38" s="794"/>
      <c r="EMA38" s="794"/>
      <c r="EMB38" s="794"/>
      <c r="EMC38" s="794"/>
      <c r="EMD38" s="794"/>
      <c r="EME38" s="794"/>
      <c r="EMF38" s="794"/>
      <c r="EMG38" s="794"/>
      <c r="EMH38" s="794"/>
      <c r="EMI38" s="794"/>
      <c r="EMJ38" s="794"/>
      <c r="EMK38" s="794"/>
      <c r="EML38" s="794"/>
      <c r="EMM38" s="794"/>
      <c r="EMN38" s="794"/>
      <c r="EMO38" s="794"/>
      <c r="EMP38" s="794"/>
      <c r="EMQ38" s="794"/>
      <c r="EMR38" s="794"/>
      <c r="EMS38" s="794"/>
      <c r="EMT38" s="794"/>
      <c r="EMU38" s="794"/>
      <c r="EMV38" s="794"/>
      <c r="EMW38" s="794"/>
      <c r="EMX38" s="794"/>
      <c r="EMY38" s="794"/>
      <c r="EMZ38" s="794"/>
      <c r="ENA38" s="794"/>
      <c r="ENB38" s="794"/>
      <c r="ENC38" s="794"/>
      <c r="END38" s="794"/>
      <c r="ENE38" s="794"/>
      <c r="ENF38" s="794"/>
      <c r="ENG38" s="794"/>
      <c r="ENH38" s="794"/>
      <c r="ENI38" s="794"/>
      <c r="ENJ38" s="794"/>
      <c r="ENK38" s="794"/>
      <c r="ENL38" s="794"/>
      <c r="ENM38" s="794"/>
      <c r="ENN38" s="794"/>
      <c r="ENO38" s="794"/>
      <c r="ENP38" s="794"/>
      <c r="ENQ38" s="794"/>
      <c r="ENR38" s="794"/>
      <c r="ENS38" s="794"/>
      <c r="ENT38" s="794"/>
      <c r="ENU38" s="794"/>
      <c r="ENV38" s="794"/>
      <c r="ENW38" s="794"/>
      <c r="ENX38" s="794"/>
      <c r="ENY38" s="794"/>
      <c r="ENZ38" s="794"/>
      <c r="EOA38" s="794"/>
      <c r="EOB38" s="794"/>
      <c r="EOC38" s="794"/>
      <c r="EOD38" s="794"/>
      <c r="EOE38" s="794"/>
      <c r="EOF38" s="794"/>
      <c r="EOG38" s="794"/>
      <c r="EOH38" s="794"/>
      <c r="EOI38" s="794"/>
      <c r="EOJ38" s="794"/>
      <c r="EOK38" s="794"/>
      <c r="EOL38" s="794"/>
      <c r="EOM38" s="794"/>
      <c r="EON38" s="794"/>
      <c r="EOO38" s="794"/>
      <c r="EOP38" s="794"/>
      <c r="EOQ38" s="794"/>
      <c r="EOR38" s="794"/>
      <c r="EOS38" s="794"/>
      <c r="EOT38" s="794"/>
      <c r="EOU38" s="794"/>
      <c r="EOV38" s="794"/>
      <c r="EOW38" s="794"/>
      <c r="EOX38" s="794"/>
      <c r="EOY38" s="794"/>
      <c r="EOZ38" s="794"/>
      <c r="EPA38" s="794"/>
      <c r="EPB38" s="794"/>
      <c r="EPC38" s="794"/>
      <c r="EPD38" s="794"/>
      <c r="EPE38" s="794"/>
      <c r="EPF38" s="794"/>
      <c r="EPG38" s="794"/>
      <c r="EPH38" s="794"/>
      <c r="EPI38" s="794"/>
      <c r="EPJ38" s="794"/>
      <c r="EPK38" s="794"/>
      <c r="EPL38" s="794"/>
      <c r="EPM38" s="794"/>
      <c r="EPN38" s="794"/>
      <c r="EPO38" s="794"/>
      <c r="EPP38" s="794"/>
      <c r="EPQ38" s="794"/>
      <c r="EPR38" s="794"/>
      <c r="EPS38" s="794"/>
      <c r="EPT38" s="794"/>
      <c r="EPU38" s="794"/>
      <c r="EPV38" s="794"/>
      <c r="EPW38" s="794"/>
      <c r="EPX38" s="794"/>
      <c r="EPY38" s="794"/>
      <c r="EPZ38" s="794"/>
      <c r="EQA38" s="794"/>
      <c r="EQB38" s="794"/>
      <c r="EQC38" s="794"/>
      <c r="EQD38" s="794"/>
      <c r="EQE38" s="794"/>
      <c r="EQF38" s="794"/>
      <c r="EQG38" s="794"/>
      <c r="EQH38" s="794"/>
      <c r="EQI38" s="794"/>
      <c r="EQJ38" s="794"/>
      <c r="EQK38" s="794"/>
      <c r="EQL38" s="794"/>
      <c r="EQM38" s="794"/>
      <c r="EQN38" s="794"/>
      <c r="EQO38" s="794"/>
      <c r="EQP38" s="794"/>
      <c r="EQQ38" s="794"/>
      <c r="EQR38" s="794"/>
      <c r="EQS38" s="794"/>
      <c r="EQT38" s="794"/>
      <c r="EQU38" s="794"/>
      <c r="EQV38" s="794"/>
      <c r="EQW38" s="794"/>
      <c r="EQX38" s="794"/>
      <c r="EQY38" s="794"/>
      <c r="EQZ38" s="794"/>
      <c r="ERA38" s="794"/>
      <c r="ERB38" s="794"/>
      <c r="ERC38" s="794"/>
      <c r="ERD38" s="794"/>
      <c r="ERE38" s="794"/>
      <c r="ERF38" s="794"/>
      <c r="ERG38" s="794"/>
      <c r="ERH38" s="794"/>
      <c r="ERI38" s="794"/>
      <c r="ERJ38" s="794"/>
      <c r="ERK38" s="794"/>
      <c r="ERL38" s="794"/>
      <c r="ERM38" s="794"/>
      <c r="ERN38" s="794"/>
      <c r="ERO38" s="794"/>
      <c r="ERP38" s="794"/>
      <c r="ERQ38" s="794"/>
      <c r="ERR38" s="794"/>
      <c r="ERS38" s="794"/>
      <c r="ERT38" s="794"/>
      <c r="ERU38" s="794"/>
      <c r="ERV38" s="794"/>
      <c r="ERW38" s="794"/>
      <c r="ERX38" s="794"/>
      <c r="ERY38" s="794"/>
      <c r="ERZ38" s="794"/>
      <c r="ESA38" s="794"/>
      <c r="ESB38" s="794"/>
      <c r="ESC38" s="794"/>
      <c r="ESD38" s="794"/>
      <c r="ESE38" s="794"/>
      <c r="ESF38" s="794"/>
      <c r="ESG38" s="794"/>
      <c r="ESH38" s="794"/>
      <c r="ESI38" s="794"/>
      <c r="ESJ38" s="794"/>
      <c r="ESK38" s="794"/>
      <c r="ESL38" s="794"/>
      <c r="ESM38" s="794"/>
      <c r="ESN38" s="794"/>
      <c r="ESO38" s="794"/>
      <c r="ESP38" s="794"/>
      <c r="ESQ38" s="794"/>
      <c r="ESR38" s="794"/>
      <c r="ESS38" s="794"/>
      <c r="EST38" s="794"/>
      <c r="ESU38" s="794"/>
      <c r="ESV38" s="794"/>
      <c r="ESW38" s="794"/>
      <c r="ESX38" s="794"/>
      <c r="ESY38" s="794"/>
      <c r="ESZ38" s="794"/>
      <c r="ETA38" s="794"/>
      <c r="ETB38" s="794"/>
      <c r="ETC38" s="794"/>
      <c r="ETD38" s="794"/>
      <c r="ETE38" s="794"/>
      <c r="ETF38" s="794"/>
      <c r="ETG38" s="794"/>
      <c r="ETH38" s="794"/>
      <c r="ETI38" s="794"/>
      <c r="ETJ38" s="794"/>
      <c r="ETK38" s="794"/>
      <c r="ETL38" s="794"/>
      <c r="ETM38" s="794"/>
      <c r="ETN38" s="794"/>
      <c r="ETO38" s="794"/>
      <c r="ETP38" s="794"/>
      <c r="ETQ38" s="794"/>
      <c r="ETR38" s="794"/>
      <c r="ETS38" s="794"/>
      <c r="ETT38" s="794"/>
      <c r="ETU38" s="794"/>
      <c r="ETV38" s="794"/>
      <c r="ETW38" s="794"/>
      <c r="ETX38" s="794"/>
      <c r="ETY38" s="794"/>
      <c r="ETZ38" s="794"/>
      <c r="EUA38" s="794"/>
      <c r="EUB38" s="794"/>
      <c r="EUC38" s="794"/>
      <c r="EUD38" s="794"/>
      <c r="EUE38" s="794"/>
      <c r="EUF38" s="794"/>
      <c r="EUG38" s="794"/>
      <c r="EUH38" s="794"/>
      <c r="EUI38" s="794"/>
      <c r="EUJ38" s="794"/>
      <c r="EUK38" s="794"/>
      <c r="EUL38" s="794"/>
      <c r="EUM38" s="794"/>
      <c r="EUN38" s="794"/>
      <c r="EUO38" s="794"/>
      <c r="EUP38" s="794"/>
      <c r="EUQ38" s="794"/>
      <c r="EUR38" s="794"/>
      <c r="EUS38" s="794"/>
      <c r="EUT38" s="794"/>
      <c r="EUU38" s="794"/>
      <c r="EUV38" s="794"/>
      <c r="EUW38" s="794"/>
      <c r="EUX38" s="794"/>
      <c r="EUY38" s="794"/>
      <c r="EUZ38" s="794"/>
      <c r="EVA38" s="794"/>
      <c r="EVB38" s="794"/>
      <c r="EVC38" s="794"/>
      <c r="EVD38" s="794"/>
      <c r="EVE38" s="794"/>
      <c r="EVF38" s="794"/>
      <c r="EVG38" s="794"/>
      <c r="EVH38" s="794"/>
      <c r="EVI38" s="794"/>
      <c r="EVJ38" s="794"/>
      <c r="EVK38" s="794"/>
      <c r="EVL38" s="794"/>
      <c r="EVM38" s="794"/>
      <c r="EVN38" s="794"/>
      <c r="EVO38" s="794"/>
      <c r="EVP38" s="794"/>
      <c r="EVQ38" s="794"/>
      <c r="EVR38" s="794"/>
      <c r="EVS38" s="794"/>
      <c r="EVT38" s="794"/>
      <c r="EVU38" s="794"/>
      <c r="EVV38" s="794"/>
      <c r="EVW38" s="794"/>
      <c r="EVX38" s="794"/>
      <c r="EVY38" s="794"/>
      <c r="EVZ38" s="794"/>
      <c r="EWA38" s="794"/>
      <c r="EWB38" s="794"/>
      <c r="EWC38" s="794"/>
      <c r="EWD38" s="794"/>
      <c r="EWE38" s="794"/>
      <c r="EWF38" s="794"/>
      <c r="EWG38" s="794"/>
      <c r="EWH38" s="794"/>
      <c r="EWI38" s="794"/>
      <c r="EWJ38" s="794"/>
      <c r="EWK38" s="794"/>
      <c r="EWL38" s="794"/>
      <c r="EWM38" s="794"/>
      <c r="EWN38" s="794"/>
      <c r="EWO38" s="794"/>
      <c r="EWP38" s="794"/>
      <c r="EWQ38" s="794"/>
      <c r="EWR38" s="794"/>
      <c r="EWS38" s="794"/>
      <c r="EWT38" s="794"/>
      <c r="EWU38" s="794"/>
      <c r="EWV38" s="794"/>
      <c r="EWW38" s="794"/>
      <c r="EWX38" s="794"/>
      <c r="EWY38" s="794"/>
      <c r="EWZ38" s="794"/>
      <c r="EXA38" s="794"/>
      <c r="EXB38" s="794"/>
      <c r="EXC38" s="794"/>
      <c r="EXD38" s="794"/>
      <c r="EXE38" s="794"/>
      <c r="EXF38" s="794"/>
      <c r="EXG38" s="794"/>
      <c r="EXH38" s="794"/>
      <c r="EXI38" s="794"/>
      <c r="EXJ38" s="794"/>
      <c r="EXK38" s="794"/>
      <c r="EXL38" s="794"/>
      <c r="EXM38" s="794"/>
      <c r="EXN38" s="794"/>
      <c r="EXO38" s="794"/>
      <c r="EXP38" s="794"/>
      <c r="EXQ38" s="794"/>
      <c r="EXR38" s="794"/>
      <c r="EXS38" s="794"/>
      <c r="EXT38" s="794"/>
      <c r="EXU38" s="794"/>
      <c r="EXV38" s="794"/>
      <c r="EXW38" s="794"/>
      <c r="EXX38" s="794"/>
      <c r="EXY38" s="794"/>
      <c r="EXZ38" s="794"/>
      <c r="EYA38" s="794"/>
      <c r="EYB38" s="794"/>
      <c r="EYC38" s="794"/>
      <c r="EYD38" s="794"/>
      <c r="EYE38" s="794"/>
      <c r="EYF38" s="794"/>
      <c r="EYG38" s="794"/>
      <c r="EYH38" s="794"/>
      <c r="EYI38" s="794"/>
      <c r="EYJ38" s="794"/>
      <c r="EYK38" s="794"/>
      <c r="EYL38" s="794"/>
      <c r="EYM38" s="794"/>
      <c r="EYN38" s="794"/>
      <c r="EYO38" s="794"/>
      <c r="EYP38" s="794"/>
      <c r="EYQ38" s="794"/>
      <c r="EYR38" s="794"/>
      <c r="EYS38" s="794"/>
      <c r="EYT38" s="794"/>
      <c r="EYU38" s="794"/>
      <c r="EYV38" s="794"/>
      <c r="EYW38" s="794"/>
      <c r="EYX38" s="794"/>
      <c r="EYY38" s="794"/>
      <c r="EYZ38" s="794"/>
      <c r="EZA38" s="794"/>
      <c r="EZB38" s="794"/>
      <c r="EZC38" s="794"/>
      <c r="EZD38" s="794"/>
      <c r="EZE38" s="794"/>
      <c r="EZF38" s="794"/>
      <c r="EZG38" s="794"/>
      <c r="EZH38" s="794"/>
      <c r="EZI38" s="794"/>
      <c r="EZJ38" s="794"/>
      <c r="EZK38" s="794"/>
      <c r="EZL38" s="794"/>
      <c r="EZM38" s="794"/>
      <c r="EZN38" s="794"/>
      <c r="EZO38" s="794"/>
      <c r="EZP38" s="794"/>
      <c r="EZQ38" s="794"/>
      <c r="EZR38" s="794"/>
      <c r="EZS38" s="794"/>
      <c r="EZT38" s="794"/>
      <c r="EZU38" s="794"/>
      <c r="EZV38" s="794"/>
      <c r="EZW38" s="794"/>
      <c r="EZX38" s="794"/>
      <c r="EZY38" s="794"/>
      <c r="EZZ38" s="794"/>
      <c r="FAA38" s="794"/>
      <c r="FAB38" s="794"/>
      <c r="FAC38" s="794"/>
      <c r="FAD38" s="794"/>
      <c r="FAE38" s="794"/>
      <c r="FAF38" s="794"/>
      <c r="FAG38" s="794"/>
      <c r="FAH38" s="794"/>
      <c r="FAI38" s="794"/>
      <c r="FAJ38" s="794"/>
      <c r="FAK38" s="794"/>
      <c r="FAL38" s="794"/>
      <c r="FAM38" s="794"/>
      <c r="FAN38" s="794"/>
      <c r="FAO38" s="794"/>
      <c r="FAP38" s="794"/>
      <c r="FAQ38" s="794"/>
      <c r="FAR38" s="794"/>
      <c r="FAS38" s="794"/>
      <c r="FAT38" s="794"/>
      <c r="FAU38" s="794"/>
      <c r="FAV38" s="794"/>
      <c r="FAW38" s="794"/>
      <c r="FAX38" s="794"/>
      <c r="FAY38" s="794"/>
      <c r="FAZ38" s="794"/>
      <c r="FBA38" s="794"/>
      <c r="FBB38" s="794"/>
      <c r="FBC38" s="794"/>
      <c r="FBD38" s="794"/>
      <c r="FBE38" s="794"/>
      <c r="FBF38" s="794"/>
      <c r="FBG38" s="794"/>
      <c r="FBH38" s="794"/>
      <c r="FBI38" s="794"/>
      <c r="FBJ38" s="794"/>
      <c r="FBK38" s="794"/>
      <c r="FBL38" s="794"/>
      <c r="FBM38" s="794"/>
      <c r="FBN38" s="794"/>
      <c r="FBO38" s="794"/>
      <c r="FBP38" s="794"/>
      <c r="FBQ38" s="794"/>
      <c r="FBR38" s="794"/>
      <c r="FBS38" s="794"/>
      <c r="FBT38" s="794"/>
      <c r="FBU38" s="794"/>
      <c r="FBV38" s="794"/>
      <c r="FBW38" s="794"/>
      <c r="FBX38" s="794"/>
      <c r="FBY38" s="794"/>
      <c r="FBZ38" s="794"/>
      <c r="FCA38" s="794"/>
      <c r="FCB38" s="794"/>
      <c r="FCC38" s="794"/>
      <c r="FCD38" s="794"/>
      <c r="FCE38" s="794"/>
      <c r="FCF38" s="794"/>
      <c r="FCG38" s="794"/>
      <c r="FCH38" s="794"/>
      <c r="FCI38" s="794"/>
      <c r="FCJ38" s="794"/>
      <c r="FCK38" s="794"/>
      <c r="FCL38" s="794"/>
      <c r="FCM38" s="794"/>
      <c r="FCN38" s="794"/>
      <c r="FCO38" s="794"/>
      <c r="FCP38" s="794"/>
      <c r="FCQ38" s="794"/>
      <c r="FCR38" s="794"/>
      <c r="FCS38" s="794"/>
      <c r="FCT38" s="794"/>
      <c r="FCU38" s="794"/>
      <c r="FCV38" s="794"/>
      <c r="FCW38" s="794"/>
      <c r="FCX38" s="794"/>
      <c r="FCY38" s="794"/>
      <c r="FCZ38" s="794"/>
      <c r="FDA38" s="794"/>
      <c r="FDB38" s="794"/>
      <c r="FDC38" s="794"/>
      <c r="FDD38" s="794"/>
      <c r="FDE38" s="794"/>
      <c r="FDF38" s="794"/>
      <c r="FDG38" s="794"/>
      <c r="FDH38" s="794"/>
      <c r="FDI38" s="794"/>
      <c r="FDJ38" s="794"/>
      <c r="FDK38" s="794"/>
      <c r="FDL38" s="794"/>
      <c r="FDM38" s="794"/>
      <c r="FDN38" s="794"/>
      <c r="FDO38" s="794"/>
      <c r="FDP38" s="794"/>
      <c r="FDQ38" s="794"/>
      <c r="FDR38" s="794"/>
      <c r="FDS38" s="794"/>
      <c r="FDT38" s="794"/>
      <c r="FDU38" s="794"/>
      <c r="FDV38" s="794"/>
      <c r="FDW38" s="794"/>
      <c r="FDX38" s="794"/>
      <c r="FDY38" s="794"/>
      <c r="FDZ38" s="794"/>
      <c r="FEA38" s="794"/>
      <c r="FEB38" s="794"/>
      <c r="FEC38" s="794"/>
      <c r="FED38" s="794"/>
      <c r="FEE38" s="794"/>
      <c r="FEF38" s="794"/>
      <c r="FEG38" s="794"/>
      <c r="FEH38" s="794"/>
      <c r="FEI38" s="794"/>
      <c r="FEJ38" s="794"/>
      <c r="FEK38" s="794"/>
      <c r="FEL38" s="794"/>
      <c r="FEM38" s="794"/>
      <c r="FEN38" s="794"/>
      <c r="FEO38" s="794"/>
      <c r="FEP38" s="794"/>
      <c r="FEQ38" s="794"/>
      <c r="FER38" s="794"/>
      <c r="FES38" s="794"/>
      <c r="FET38" s="794"/>
      <c r="FEU38" s="794"/>
      <c r="FEV38" s="794"/>
      <c r="FEW38" s="794"/>
      <c r="FEX38" s="794"/>
      <c r="FEY38" s="794"/>
      <c r="FEZ38" s="794"/>
      <c r="FFA38" s="794"/>
      <c r="FFB38" s="794"/>
      <c r="FFC38" s="794"/>
      <c r="FFD38" s="794"/>
      <c r="FFE38" s="794"/>
      <c r="FFF38" s="794"/>
      <c r="FFG38" s="794"/>
      <c r="FFH38" s="794"/>
      <c r="FFI38" s="794"/>
      <c r="FFJ38" s="794"/>
      <c r="FFK38" s="794"/>
      <c r="FFL38" s="794"/>
      <c r="FFM38" s="794"/>
      <c r="FFN38" s="794"/>
      <c r="FFO38" s="794"/>
      <c r="FFP38" s="794"/>
      <c r="FFQ38" s="794"/>
      <c r="FFR38" s="794"/>
      <c r="FFS38" s="794"/>
      <c r="FFT38" s="794"/>
      <c r="FFU38" s="794"/>
      <c r="FFV38" s="794"/>
      <c r="FFW38" s="794"/>
      <c r="FFX38" s="794"/>
      <c r="FFY38" s="794"/>
      <c r="FFZ38" s="794"/>
      <c r="FGA38" s="794"/>
      <c r="FGB38" s="794"/>
      <c r="FGC38" s="794"/>
      <c r="FGD38" s="794"/>
      <c r="FGE38" s="794"/>
      <c r="FGF38" s="794"/>
      <c r="FGG38" s="794"/>
      <c r="FGH38" s="794"/>
      <c r="FGI38" s="794"/>
      <c r="FGJ38" s="794"/>
      <c r="FGK38" s="794"/>
      <c r="FGL38" s="794"/>
      <c r="FGM38" s="794"/>
      <c r="FGN38" s="794"/>
      <c r="FGO38" s="794"/>
      <c r="FGP38" s="794"/>
      <c r="FGQ38" s="794"/>
      <c r="FGR38" s="794"/>
      <c r="FGS38" s="794"/>
      <c r="FGT38" s="794"/>
      <c r="FGU38" s="794"/>
      <c r="FGV38" s="794"/>
      <c r="FGW38" s="794"/>
      <c r="FGX38" s="794"/>
      <c r="FGY38" s="794"/>
      <c r="FGZ38" s="794"/>
      <c r="FHA38" s="794"/>
      <c r="FHB38" s="794"/>
      <c r="FHC38" s="794"/>
      <c r="FHD38" s="794"/>
      <c r="FHE38" s="794"/>
      <c r="FHF38" s="794"/>
      <c r="FHG38" s="794"/>
      <c r="FHH38" s="794"/>
      <c r="FHI38" s="794"/>
      <c r="FHJ38" s="794"/>
      <c r="FHK38" s="794"/>
      <c r="FHL38" s="794"/>
      <c r="FHM38" s="794"/>
      <c r="FHN38" s="794"/>
      <c r="FHO38" s="794"/>
      <c r="FHP38" s="794"/>
      <c r="FHQ38" s="794"/>
      <c r="FHR38" s="794"/>
      <c r="FHS38" s="794"/>
      <c r="FHT38" s="794"/>
      <c r="FHU38" s="794"/>
      <c r="FHV38" s="794"/>
      <c r="FHW38" s="794"/>
      <c r="FHX38" s="794"/>
      <c r="FHY38" s="794"/>
      <c r="FHZ38" s="794"/>
      <c r="FIA38" s="794"/>
      <c r="FIB38" s="794"/>
      <c r="FIC38" s="794"/>
      <c r="FID38" s="794"/>
      <c r="FIE38" s="794"/>
      <c r="FIF38" s="794"/>
      <c r="FIG38" s="794"/>
      <c r="FIH38" s="794"/>
      <c r="FII38" s="794"/>
      <c r="FIJ38" s="794"/>
      <c r="FIK38" s="794"/>
      <c r="FIL38" s="794"/>
      <c r="FIM38" s="794"/>
      <c r="FIN38" s="794"/>
      <c r="FIO38" s="794"/>
      <c r="FIP38" s="794"/>
      <c r="FIQ38" s="794"/>
      <c r="FIR38" s="794"/>
      <c r="FIS38" s="794"/>
      <c r="FIT38" s="794"/>
      <c r="FIU38" s="794"/>
      <c r="FIV38" s="794"/>
      <c r="FIW38" s="794"/>
      <c r="FIX38" s="794"/>
      <c r="FIY38" s="794"/>
      <c r="FIZ38" s="794"/>
      <c r="FJA38" s="794"/>
      <c r="FJB38" s="794"/>
      <c r="FJC38" s="794"/>
      <c r="FJD38" s="794"/>
      <c r="FJE38" s="794"/>
      <c r="FJF38" s="794"/>
      <c r="FJG38" s="794"/>
      <c r="FJH38" s="794"/>
      <c r="FJI38" s="794"/>
      <c r="FJJ38" s="794"/>
      <c r="FJK38" s="794"/>
      <c r="FJL38" s="794"/>
      <c r="FJM38" s="794"/>
      <c r="FJN38" s="794"/>
      <c r="FJO38" s="794"/>
      <c r="FJP38" s="794"/>
      <c r="FJQ38" s="794"/>
      <c r="FJR38" s="794"/>
      <c r="FJS38" s="794"/>
      <c r="FJT38" s="794"/>
      <c r="FJU38" s="794"/>
      <c r="FJV38" s="794"/>
      <c r="FJW38" s="794"/>
      <c r="FJX38" s="794"/>
      <c r="FJY38" s="794"/>
      <c r="FJZ38" s="794"/>
      <c r="FKA38" s="794"/>
      <c r="FKB38" s="794"/>
      <c r="FKC38" s="794"/>
      <c r="FKD38" s="794"/>
      <c r="FKE38" s="794"/>
      <c r="FKF38" s="794"/>
      <c r="FKG38" s="794"/>
      <c r="FKH38" s="794"/>
      <c r="FKI38" s="794"/>
      <c r="FKJ38" s="794"/>
      <c r="FKK38" s="794"/>
      <c r="FKL38" s="794"/>
      <c r="FKM38" s="794"/>
      <c r="FKN38" s="794"/>
      <c r="FKO38" s="794"/>
      <c r="FKP38" s="794"/>
      <c r="FKQ38" s="794"/>
      <c r="FKR38" s="794"/>
      <c r="FKS38" s="794"/>
      <c r="FKT38" s="794"/>
      <c r="FKU38" s="794"/>
      <c r="FKV38" s="794"/>
      <c r="FKW38" s="794"/>
      <c r="FKX38" s="794"/>
      <c r="FKY38" s="794"/>
      <c r="FKZ38" s="794"/>
      <c r="FLA38" s="794"/>
      <c r="FLB38" s="794"/>
      <c r="FLC38" s="794"/>
      <c r="FLD38" s="794"/>
      <c r="FLE38" s="794"/>
      <c r="FLF38" s="794"/>
      <c r="FLG38" s="794"/>
      <c r="FLH38" s="794"/>
      <c r="FLI38" s="794"/>
      <c r="FLJ38" s="794"/>
      <c r="FLK38" s="794"/>
      <c r="FLL38" s="794"/>
      <c r="FLM38" s="794"/>
      <c r="FLN38" s="794"/>
      <c r="FLO38" s="794"/>
      <c r="FLP38" s="794"/>
      <c r="FLQ38" s="794"/>
      <c r="FLR38" s="794"/>
      <c r="FLS38" s="794"/>
      <c r="FLT38" s="794"/>
      <c r="FLU38" s="794"/>
      <c r="FLV38" s="794"/>
      <c r="FLW38" s="794"/>
      <c r="FLX38" s="794"/>
      <c r="FLY38" s="794"/>
      <c r="FLZ38" s="794"/>
      <c r="FMA38" s="794"/>
      <c r="FMB38" s="794"/>
      <c r="FMC38" s="794"/>
      <c r="FMD38" s="794"/>
      <c r="FME38" s="794"/>
      <c r="FMF38" s="794"/>
      <c r="FMG38" s="794"/>
      <c r="FMH38" s="794"/>
      <c r="FMI38" s="794"/>
      <c r="FMJ38" s="794"/>
      <c r="FMK38" s="794"/>
      <c r="FML38" s="794"/>
      <c r="FMM38" s="794"/>
      <c r="FMN38" s="794"/>
      <c r="FMO38" s="794"/>
      <c r="FMP38" s="794"/>
      <c r="FMQ38" s="794"/>
      <c r="FMR38" s="794"/>
      <c r="FMS38" s="794"/>
      <c r="FMT38" s="794"/>
      <c r="FMU38" s="794"/>
      <c r="FMV38" s="794"/>
      <c r="FMW38" s="794"/>
      <c r="FMX38" s="794"/>
      <c r="FMY38" s="794"/>
      <c r="FMZ38" s="794"/>
      <c r="FNA38" s="794"/>
      <c r="FNB38" s="794"/>
      <c r="FNC38" s="794"/>
      <c r="FND38" s="794"/>
      <c r="FNE38" s="794"/>
      <c r="FNF38" s="794"/>
      <c r="FNG38" s="794"/>
      <c r="FNH38" s="794"/>
      <c r="FNI38" s="794"/>
      <c r="FNJ38" s="794"/>
      <c r="FNK38" s="794"/>
      <c r="FNL38" s="794"/>
      <c r="FNM38" s="794"/>
      <c r="FNN38" s="794"/>
      <c r="FNO38" s="794"/>
      <c r="FNP38" s="794"/>
      <c r="FNQ38" s="794"/>
      <c r="FNR38" s="794"/>
      <c r="FNS38" s="794"/>
      <c r="FNT38" s="794"/>
      <c r="FNU38" s="794"/>
      <c r="FNV38" s="794"/>
      <c r="FNW38" s="794"/>
      <c r="FNX38" s="794"/>
      <c r="FNY38" s="794"/>
      <c r="FNZ38" s="794"/>
      <c r="FOA38" s="794"/>
      <c r="FOB38" s="794"/>
      <c r="FOC38" s="794"/>
      <c r="FOD38" s="794"/>
      <c r="FOE38" s="794"/>
      <c r="FOF38" s="794"/>
      <c r="FOG38" s="794"/>
      <c r="FOH38" s="794"/>
      <c r="FOI38" s="794"/>
      <c r="FOJ38" s="794"/>
      <c r="FOK38" s="794"/>
      <c r="FOL38" s="794"/>
      <c r="FOM38" s="794"/>
      <c r="FON38" s="794"/>
      <c r="FOO38" s="794"/>
      <c r="FOP38" s="794"/>
      <c r="FOQ38" s="794"/>
      <c r="FOR38" s="794"/>
      <c r="FOS38" s="794"/>
      <c r="FOT38" s="794"/>
      <c r="FOU38" s="794"/>
      <c r="FOV38" s="794"/>
      <c r="FOW38" s="794"/>
      <c r="FOX38" s="794"/>
      <c r="FOY38" s="794"/>
      <c r="FOZ38" s="794"/>
      <c r="FPA38" s="794"/>
      <c r="FPB38" s="794"/>
      <c r="FPC38" s="794"/>
      <c r="FPD38" s="794"/>
      <c r="FPE38" s="794"/>
      <c r="FPF38" s="794"/>
      <c r="FPG38" s="794"/>
      <c r="FPH38" s="794"/>
      <c r="FPI38" s="794"/>
      <c r="FPJ38" s="794"/>
      <c r="FPK38" s="794"/>
      <c r="FPL38" s="794"/>
      <c r="FPM38" s="794"/>
      <c r="FPN38" s="794"/>
      <c r="FPO38" s="794"/>
      <c r="FPP38" s="794"/>
      <c r="FPQ38" s="794"/>
      <c r="FPR38" s="794"/>
      <c r="FPS38" s="794"/>
      <c r="FPT38" s="794"/>
      <c r="FPU38" s="794"/>
      <c r="FPV38" s="794"/>
      <c r="FPW38" s="794"/>
      <c r="FPX38" s="794"/>
      <c r="FPY38" s="794"/>
      <c r="FPZ38" s="794"/>
      <c r="FQA38" s="794"/>
      <c r="FQB38" s="794"/>
      <c r="FQC38" s="794"/>
      <c r="FQD38" s="794"/>
      <c r="FQE38" s="794"/>
      <c r="FQF38" s="794"/>
      <c r="FQG38" s="794"/>
      <c r="FQH38" s="794"/>
      <c r="FQI38" s="794"/>
      <c r="FQJ38" s="794"/>
      <c r="FQK38" s="794"/>
      <c r="FQL38" s="794"/>
      <c r="FQM38" s="794"/>
      <c r="FQN38" s="794"/>
      <c r="FQO38" s="794"/>
      <c r="FQP38" s="794"/>
      <c r="FQQ38" s="794"/>
      <c r="FQR38" s="794"/>
      <c r="FQS38" s="794"/>
      <c r="FQT38" s="794"/>
      <c r="FQU38" s="794"/>
      <c r="FQV38" s="794"/>
      <c r="FQW38" s="794"/>
      <c r="FQX38" s="794"/>
      <c r="FQY38" s="794"/>
      <c r="FQZ38" s="794"/>
      <c r="FRA38" s="794"/>
      <c r="FRB38" s="794"/>
      <c r="FRC38" s="794"/>
      <c r="FRD38" s="794"/>
      <c r="FRE38" s="794"/>
      <c r="FRF38" s="794"/>
      <c r="FRG38" s="794"/>
      <c r="FRH38" s="794"/>
      <c r="FRI38" s="794"/>
      <c r="FRJ38" s="794"/>
      <c r="FRK38" s="794"/>
      <c r="FRL38" s="794"/>
      <c r="FRM38" s="794"/>
      <c r="FRN38" s="794"/>
      <c r="FRO38" s="794"/>
      <c r="FRP38" s="794"/>
      <c r="FRQ38" s="794"/>
      <c r="FRR38" s="794"/>
      <c r="FRS38" s="794"/>
      <c r="FRT38" s="794"/>
      <c r="FRU38" s="794"/>
      <c r="FRV38" s="794"/>
      <c r="FRW38" s="794"/>
      <c r="FRX38" s="794"/>
      <c r="FRY38" s="794"/>
      <c r="FRZ38" s="794"/>
      <c r="FSA38" s="794"/>
      <c r="FSB38" s="794"/>
      <c r="FSC38" s="794"/>
      <c r="FSD38" s="794"/>
      <c r="FSE38" s="794"/>
      <c r="FSF38" s="794"/>
      <c r="FSG38" s="794"/>
      <c r="FSH38" s="794"/>
      <c r="FSI38" s="794"/>
      <c r="FSJ38" s="794"/>
      <c r="FSK38" s="794"/>
      <c r="FSL38" s="794"/>
      <c r="FSM38" s="794"/>
      <c r="FSN38" s="794"/>
      <c r="FSO38" s="794"/>
      <c r="FSP38" s="794"/>
      <c r="FSQ38" s="794"/>
      <c r="FSR38" s="794"/>
      <c r="FSS38" s="794"/>
      <c r="FST38" s="794"/>
      <c r="FSU38" s="794"/>
      <c r="FSV38" s="794"/>
      <c r="FSW38" s="794"/>
      <c r="FSX38" s="794"/>
      <c r="FSY38" s="794"/>
      <c r="FSZ38" s="794"/>
      <c r="FTA38" s="794"/>
      <c r="FTB38" s="794"/>
      <c r="FTC38" s="794"/>
      <c r="FTD38" s="794"/>
      <c r="FTE38" s="794"/>
      <c r="FTF38" s="794"/>
      <c r="FTG38" s="794"/>
      <c r="FTH38" s="794"/>
      <c r="FTI38" s="794"/>
      <c r="FTJ38" s="794"/>
      <c r="FTK38" s="794"/>
      <c r="FTL38" s="794"/>
      <c r="FTM38" s="794"/>
      <c r="FTN38" s="794"/>
      <c r="FTO38" s="794"/>
      <c r="FTP38" s="794"/>
      <c r="FTQ38" s="794"/>
      <c r="FTR38" s="794"/>
      <c r="FTS38" s="794"/>
      <c r="FTT38" s="794"/>
      <c r="FTU38" s="794"/>
      <c r="FTV38" s="794"/>
      <c r="FTW38" s="794"/>
      <c r="FTX38" s="794"/>
      <c r="FTY38" s="794"/>
      <c r="FTZ38" s="794"/>
      <c r="FUA38" s="794"/>
      <c r="FUB38" s="794"/>
      <c r="FUC38" s="794"/>
      <c r="FUD38" s="794"/>
      <c r="FUE38" s="794"/>
      <c r="FUF38" s="794"/>
      <c r="FUG38" s="794"/>
      <c r="FUH38" s="794"/>
      <c r="FUI38" s="794"/>
      <c r="FUJ38" s="794"/>
      <c r="FUK38" s="794"/>
      <c r="FUL38" s="794"/>
      <c r="FUM38" s="794"/>
      <c r="FUN38" s="794"/>
      <c r="FUO38" s="794"/>
      <c r="FUP38" s="794"/>
      <c r="FUQ38" s="794"/>
      <c r="FUR38" s="794"/>
      <c r="FUS38" s="794"/>
      <c r="FUT38" s="794"/>
      <c r="FUU38" s="794"/>
      <c r="FUV38" s="794"/>
      <c r="FUW38" s="794"/>
      <c r="FUX38" s="794"/>
      <c r="FUY38" s="794"/>
      <c r="FUZ38" s="794"/>
      <c r="FVA38" s="794"/>
      <c r="FVB38" s="794"/>
      <c r="FVC38" s="794"/>
      <c r="FVD38" s="794"/>
      <c r="FVE38" s="794"/>
      <c r="FVF38" s="794"/>
      <c r="FVG38" s="794"/>
      <c r="FVH38" s="794"/>
      <c r="FVI38" s="794"/>
      <c r="FVJ38" s="794"/>
      <c r="FVK38" s="794"/>
      <c r="FVL38" s="794"/>
      <c r="FVM38" s="794"/>
      <c r="FVN38" s="794"/>
      <c r="FVO38" s="794"/>
      <c r="FVP38" s="794"/>
      <c r="FVQ38" s="794"/>
      <c r="FVR38" s="794"/>
      <c r="FVS38" s="794"/>
      <c r="FVT38" s="794"/>
      <c r="FVU38" s="794"/>
      <c r="FVV38" s="794"/>
      <c r="FVW38" s="794"/>
      <c r="FVX38" s="794"/>
      <c r="FVY38" s="794"/>
      <c r="FVZ38" s="794"/>
      <c r="FWA38" s="794"/>
      <c r="FWB38" s="794"/>
      <c r="FWC38" s="794"/>
      <c r="FWD38" s="794"/>
      <c r="FWE38" s="794"/>
      <c r="FWF38" s="794"/>
      <c r="FWG38" s="794"/>
      <c r="FWH38" s="794"/>
      <c r="FWI38" s="794"/>
      <c r="FWJ38" s="794"/>
      <c r="FWK38" s="794"/>
      <c r="FWL38" s="794"/>
      <c r="FWM38" s="794"/>
      <c r="FWN38" s="794"/>
      <c r="FWO38" s="794"/>
      <c r="FWP38" s="794"/>
      <c r="FWQ38" s="794"/>
      <c r="FWR38" s="794"/>
      <c r="FWS38" s="794"/>
      <c r="FWT38" s="794"/>
      <c r="FWU38" s="794"/>
      <c r="FWV38" s="794"/>
      <c r="FWW38" s="794"/>
      <c r="FWX38" s="794"/>
      <c r="FWY38" s="794"/>
      <c r="FWZ38" s="794"/>
      <c r="FXA38" s="794"/>
      <c r="FXB38" s="794"/>
      <c r="FXC38" s="794"/>
      <c r="FXD38" s="794"/>
      <c r="FXE38" s="794"/>
      <c r="FXF38" s="794"/>
      <c r="FXG38" s="794"/>
      <c r="FXH38" s="794"/>
      <c r="FXI38" s="794"/>
      <c r="FXJ38" s="794"/>
      <c r="FXK38" s="794"/>
      <c r="FXL38" s="794"/>
      <c r="FXM38" s="794"/>
      <c r="FXN38" s="794"/>
      <c r="FXO38" s="794"/>
      <c r="FXP38" s="794"/>
      <c r="FXQ38" s="794"/>
      <c r="FXR38" s="794"/>
      <c r="FXS38" s="794"/>
      <c r="FXT38" s="794"/>
      <c r="FXU38" s="794"/>
      <c r="FXV38" s="794"/>
      <c r="FXW38" s="794"/>
      <c r="FXX38" s="794"/>
      <c r="FXY38" s="794"/>
      <c r="FXZ38" s="794"/>
      <c r="FYA38" s="794"/>
      <c r="FYB38" s="794"/>
      <c r="FYC38" s="794"/>
      <c r="FYD38" s="794"/>
      <c r="FYE38" s="794"/>
      <c r="FYF38" s="794"/>
      <c r="FYG38" s="794"/>
      <c r="FYH38" s="794"/>
      <c r="FYI38" s="794"/>
      <c r="FYJ38" s="794"/>
      <c r="FYK38" s="794"/>
      <c r="FYL38" s="794"/>
      <c r="FYM38" s="794"/>
      <c r="FYN38" s="794"/>
      <c r="FYO38" s="794"/>
      <c r="FYP38" s="794"/>
      <c r="FYQ38" s="794"/>
      <c r="FYR38" s="794"/>
      <c r="FYS38" s="794"/>
      <c r="FYT38" s="794"/>
      <c r="FYU38" s="794"/>
      <c r="FYV38" s="794"/>
      <c r="FYW38" s="794"/>
      <c r="FYX38" s="794"/>
      <c r="FYY38" s="794"/>
      <c r="FYZ38" s="794"/>
      <c r="FZA38" s="794"/>
      <c r="FZB38" s="794"/>
      <c r="FZC38" s="794"/>
      <c r="FZD38" s="794"/>
      <c r="FZE38" s="794"/>
      <c r="FZF38" s="794"/>
      <c r="FZG38" s="794"/>
      <c r="FZH38" s="794"/>
      <c r="FZI38" s="794"/>
      <c r="FZJ38" s="794"/>
      <c r="FZK38" s="794"/>
      <c r="FZL38" s="794"/>
      <c r="FZM38" s="794"/>
      <c r="FZN38" s="794"/>
      <c r="FZO38" s="794"/>
      <c r="FZP38" s="794"/>
      <c r="FZQ38" s="794"/>
      <c r="FZR38" s="794"/>
      <c r="FZS38" s="794"/>
      <c r="FZT38" s="794"/>
      <c r="FZU38" s="794"/>
      <c r="FZV38" s="794"/>
      <c r="FZW38" s="794"/>
      <c r="FZX38" s="794"/>
      <c r="FZY38" s="794"/>
      <c r="FZZ38" s="794"/>
      <c r="GAA38" s="794"/>
      <c r="GAB38" s="794"/>
      <c r="GAC38" s="794"/>
      <c r="GAD38" s="794"/>
      <c r="GAE38" s="794"/>
      <c r="GAF38" s="794"/>
      <c r="GAG38" s="794"/>
      <c r="GAH38" s="794"/>
      <c r="GAI38" s="794"/>
      <c r="GAJ38" s="794"/>
      <c r="GAK38" s="794"/>
      <c r="GAL38" s="794"/>
      <c r="GAM38" s="794"/>
      <c r="GAN38" s="794"/>
      <c r="GAO38" s="794"/>
      <c r="GAP38" s="794"/>
      <c r="GAQ38" s="794"/>
      <c r="GAR38" s="794"/>
      <c r="GAS38" s="794"/>
      <c r="GAT38" s="794"/>
      <c r="GAU38" s="794"/>
      <c r="GAV38" s="794"/>
      <c r="GAW38" s="794"/>
      <c r="GAX38" s="794"/>
      <c r="GAY38" s="794"/>
      <c r="GAZ38" s="794"/>
      <c r="GBA38" s="794"/>
      <c r="GBB38" s="794"/>
      <c r="GBC38" s="794"/>
      <c r="GBD38" s="794"/>
      <c r="GBE38" s="794"/>
      <c r="GBF38" s="794"/>
      <c r="GBG38" s="794"/>
      <c r="GBH38" s="794"/>
      <c r="GBI38" s="794"/>
      <c r="GBJ38" s="794"/>
      <c r="GBK38" s="794"/>
      <c r="GBL38" s="794"/>
      <c r="GBM38" s="794"/>
      <c r="GBN38" s="794"/>
      <c r="GBO38" s="794"/>
      <c r="GBP38" s="794"/>
      <c r="GBQ38" s="794"/>
      <c r="GBR38" s="794"/>
      <c r="GBS38" s="794"/>
      <c r="GBT38" s="794"/>
      <c r="GBU38" s="794"/>
      <c r="GBV38" s="794"/>
      <c r="GBW38" s="794"/>
      <c r="GBX38" s="794"/>
      <c r="GBY38" s="794"/>
      <c r="GBZ38" s="794"/>
      <c r="GCA38" s="794"/>
      <c r="GCB38" s="794"/>
      <c r="GCC38" s="794"/>
      <c r="GCD38" s="794"/>
      <c r="GCE38" s="794"/>
      <c r="GCF38" s="794"/>
      <c r="GCG38" s="794"/>
      <c r="GCH38" s="794"/>
      <c r="GCI38" s="794"/>
      <c r="GCJ38" s="794"/>
      <c r="GCK38" s="794"/>
      <c r="GCL38" s="794"/>
      <c r="GCM38" s="794"/>
      <c r="GCN38" s="794"/>
      <c r="GCO38" s="794"/>
      <c r="GCP38" s="794"/>
      <c r="GCQ38" s="794"/>
      <c r="GCR38" s="794"/>
      <c r="GCS38" s="794"/>
      <c r="GCT38" s="794"/>
      <c r="GCU38" s="794"/>
      <c r="GCV38" s="794"/>
      <c r="GCW38" s="794"/>
      <c r="GCX38" s="794"/>
      <c r="GCY38" s="794"/>
      <c r="GCZ38" s="794"/>
      <c r="GDA38" s="794"/>
      <c r="GDB38" s="794"/>
      <c r="GDC38" s="794"/>
      <c r="GDD38" s="794"/>
      <c r="GDE38" s="794"/>
      <c r="GDF38" s="794"/>
      <c r="GDG38" s="794"/>
      <c r="GDH38" s="794"/>
      <c r="GDI38" s="794"/>
      <c r="GDJ38" s="794"/>
      <c r="GDK38" s="794"/>
      <c r="GDL38" s="794"/>
      <c r="GDM38" s="794"/>
      <c r="GDN38" s="794"/>
      <c r="GDO38" s="794"/>
      <c r="GDP38" s="794"/>
      <c r="GDQ38" s="794"/>
      <c r="GDR38" s="794"/>
      <c r="GDS38" s="794"/>
      <c r="GDT38" s="794"/>
      <c r="GDU38" s="794"/>
      <c r="GDV38" s="794"/>
      <c r="GDW38" s="794"/>
      <c r="GDX38" s="794"/>
      <c r="GDY38" s="794"/>
      <c r="GDZ38" s="794"/>
      <c r="GEA38" s="794"/>
      <c r="GEB38" s="794"/>
      <c r="GEC38" s="794"/>
      <c r="GED38" s="794"/>
      <c r="GEE38" s="794"/>
      <c r="GEF38" s="794"/>
      <c r="GEG38" s="794"/>
      <c r="GEH38" s="794"/>
      <c r="GEI38" s="794"/>
      <c r="GEJ38" s="794"/>
      <c r="GEK38" s="794"/>
      <c r="GEL38" s="794"/>
      <c r="GEM38" s="794"/>
      <c r="GEN38" s="794"/>
      <c r="GEO38" s="794"/>
      <c r="GEP38" s="794"/>
      <c r="GEQ38" s="794"/>
      <c r="GER38" s="794"/>
      <c r="GES38" s="794"/>
      <c r="GET38" s="794"/>
      <c r="GEU38" s="794"/>
      <c r="GEV38" s="794"/>
      <c r="GEW38" s="794"/>
      <c r="GEX38" s="794"/>
      <c r="GEY38" s="794"/>
      <c r="GEZ38" s="794"/>
      <c r="GFA38" s="794"/>
      <c r="GFB38" s="794"/>
      <c r="GFC38" s="794"/>
      <c r="GFD38" s="794"/>
      <c r="GFE38" s="794"/>
      <c r="GFF38" s="794"/>
      <c r="GFG38" s="794"/>
      <c r="GFH38" s="794"/>
      <c r="GFI38" s="794"/>
      <c r="GFJ38" s="794"/>
      <c r="GFK38" s="794"/>
      <c r="GFL38" s="794"/>
      <c r="GFM38" s="794"/>
      <c r="GFN38" s="794"/>
      <c r="GFO38" s="794"/>
      <c r="GFP38" s="794"/>
      <c r="GFQ38" s="794"/>
      <c r="GFR38" s="794"/>
      <c r="GFS38" s="794"/>
      <c r="GFT38" s="794"/>
      <c r="GFU38" s="794"/>
      <c r="GFV38" s="794"/>
      <c r="GFW38" s="794"/>
      <c r="GFX38" s="794"/>
      <c r="GFY38" s="794"/>
      <c r="GFZ38" s="794"/>
      <c r="GGA38" s="794"/>
      <c r="GGB38" s="794"/>
      <c r="GGC38" s="794"/>
      <c r="GGD38" s="794"/>
      <c r="GGE38" s="794"/>
      <c r="GGF38" s="794"/>
      <c r="GGG38" s="794"/>
      <c r="GGH38" s="794"/>
      <c r="GGI38" s="794"/>
      <c r="GGJ38" s="794"/>
      <c r="GGK38" s="794"/>
      <c r="GGL38" s="794"/>
      <c r="GGM38" s="794"/>
      <c r="GGN38" s="794"/>
      <c r="GGO38" s="794"/>
      <c r="GGP38" s="794"/>
      <c r="GGQ38" s="794"/>
      <c r="GGR38" s="794"/>
      <c r="GGS38" s="794"/>
      <c r="GGT38" s="794"/>
      <c r="GGU38" s="794"/>
      <c r="GGV38" s="794"/>
      <c r="GGW38" s="794"/>
      <c r="GGX38" s="794"/>
      <c r="GGY38" s="794"/>
      <c r="GGZ38" s="794"/>
      <c r="GHA38" s="794"/>
      <c r="GHB38" s="794"/>
      <c r="GHC38" s="794"/>
      <c r="GHD38" s="794"/>
      <c r="GHE38" s="794"/>
      <c r="GHF38" s="794"/>
      <c r="GHG38" s="794"/>
      <c r="GHH38" s="794"/>
      <c r="GHI38" s="794"/>
      <c r="GHJ38" s="794"/>
      <c r="GHK38" s="794"/>
      <c r="GHL38" s="794"/>
      <c r="GHM38" s="794"/>
      <c r="GHN38" s="794"/>
      <c r="GHO38" s="794"/>
      <c r="GHP38" s="794"/>
      <c r="GHQ38" s="794"/>
      <c r="GHR38" s="794"/>
      <c r="GHS38" s="794"/>
      <c r="GHT38" s="794"/>
      <c r="GHU38" s="794"/>
      <c r="GHV38" s="794"/>
      <c r="GHW38" s="794"/>
      <c r="GHX38" s="794"/>
      <c r="GHY38" s="794"/>
      <c r="GHZ38" s="794"/>
      <c r="GIA38" s="794"/>
      <c r="GIB38" s="794"/>
      <c r="GIC38" s="794"/>
      <c r="GID38" s="794"/>
      <c r="GIE38" s="794"/>
      <c r="GIF38" s="794"/>
      <c r="GIG38" s="794"/>
      <c r="GIH38" s="794"/>
      <c r="GII38" s="794"/>
      <c r="GIJ38" s="794"/>
      <c r="GIK38" s="794"/>
      <c r="GIL38" s="794"/>
      <c r="GIM38" s="794"/>
      <c r="GIN38" s="794"/>
      <c r="GIO38" s="794"/>
      <c r="GIP38" s="794"/>
      <c r="GIQ38" s="794"/>
      <c r="GIR38" s="794"/>
      <c r="GIS38" s="794"/>
      <c r="GIT38" s="794"/>
      <c r="GIU38" s="794"/>
      <c r="GIV38" s="794"/>
      <c r="GIW38" s="794"/>
      <c r="GIX38" s="794"/>
      <c r="GIY38" s="794"/>
      <c r="GIZ38" s="794"/>
      <c r="GJA38" s="794"/>
      <c r="GJB38" s="794"/>
      <c r="GJC38" s="794"/>
      <c r="GJD38" s="794"/>
      <c r="GJE38" s="794"/>
      <c r="GJF38" s="794"/>
      <c r="GJG38" s="794"/>
      <c r="GJH38" s="794"/>
      <c r="GJI38" s="794"/>
      <c r="GJJ38" s="794"/>
      <c r="GJK38" s="794"/>
      <c r="GJL38" s="794"/>
      <c r="GJM38" s="794"/>
      <c r="GJN38" s="794"/>
      <c r="GJO38" s="794"/>
      <c r="GJP38" s="794"/>
      <c r="GJQ38" s="794"/>
      <c r="GJR38" s="794"/>
      <c r="GJS38" s="794"/>
      <c r="GJT38" s="794"/>
      <c r="GJU38" s="794"/>
      <c r="GJV38" s="794"/>
      <c r="GJW38" s="794"/>
      <c r="GJX38" s="794"/>
      <c r="GJY38" s="794"/>
      <c r="GJZ38" s="794"/>
      <c r="GKA38" s="794"/>
      <c r="GKB38" s="794"/>
      <c r="GKC38" s="794"/>
      <c r="GKD38" s="794"/>
      <c r="GKE38" s="794"/>
      <c r="GKF38" s="794"/>
      <c r="GKG38" s="794"/>
      <c r="GKH38" s="794"/>
      <c r="GKI38" s="794"/>
      <c r="GKJ38" s="794"/>
      <c r="GKK38" s="794"/>
      <c r="GKL38" s="794"/>
      <c r="GKM38" s="794"/>
      <c r="GKN38" s="794"/>
      <c r="GKO38" s="794"/>
      <c r="GKP38" s="794"/>
      <c r="GKQ38" s="794"/>
      <c r="GKR38" s="794"/>
      <c r="GKS38" s="794"/>
      <c r="GKT38" s="794"/>
      <c r="GKU38" s="794"/>
      <c r="GKV38" s="794"/>
      <c r="GKW38" s="794"/>
      <c r="GKX38" s="794"/>
      <c r="GKY38" s="794"/>
      <c r="GKZ38" s="794"/>
      <c r="GLA38" s="794"/>
      <c r="GLB38" s="794"/>
      <c r="GLC38" s="794"/>
      <c r="GLD38" s="794"/>
      <c r="GLE38" s="794"/>
      <c r="GLF38" s="794"/>
      <c r="GLG38" s="794"/>
      <c r="GLH38" s="794"/>
      <c r="GLI38" s="794"/>
      <c r="GLJ38" s="794"/>
      <c r="GLK38" s="794"/>
      <c r="GLL38" s="794"/>
      <c r="GLM38" s="794"/>
      <c r="GLN38" s="794"/>
      <c r="GLO38" s="794"/>
      <c r="GLP38" s="794"/>
      <c r="GLQ38" s="794"/>
      <c r="GLR38" s="794"/>
      <c r="GLS38" s="794"/>
      <c r="GLT38" s="794"/>
      <c r="GLU38" s="794"/>
      <c r="GLV38" s="794"/>
      <c r="GLW38" s="794"/>
      <c r="GLX38" s="794"/>
      <c r="GLY38" s="794"/>
      <c r="GLZ38" s="794"/>
      <c r="GMA38" s="794"/>
      <c r="GMB38" s="794"/>
      <c r="GMC38" s="794"/>
      <c r="GMD38" s="794"/>
      <c r="GME38" s="794"/>
      <c r="GMF38" s="794"/>
      <c r="GMG38" s="794"/>
      <c r="GMH38" s="794"/>
      <c r="GMI38" s="794"/>
      <c r="GMJ38" s="794"/>
      <c r="GMK38" s="794"/>
      <c r="GML38" s="794"/>
      <c r="GMM38" s="794"/>
      <c r="GMN38" s="794"/>
      <c r="GMO38" s="794"/>
      <c r="GMP38" s="794"/>
      <c r="GMQ38" s="794"/>
      <c r="GMR38" s="794"/>
      <c r="GMS38" s="794"/>
      <c r="GMT38" s="794"/>
      <c r="GMU38" s="794"/>
      <c r="GMV38" s="794"/>
      <c r="GMW38" s="794"/>
      <c r="GMX38" s="794"/>
      <c r="GMY38" s="794"/>
      <c r="GMZ38" s="794"/>
      <c r="GNA38" s="794"/>
      <c r="GNB38" s="794"/>
      <c r="GNC38" s="794"/>
      <c r="GND38" s="794"/>
      <c r="GNE38" s="794"/>
      <c r="GNF38" s="794"/>
      <c r="GNG38" s="794"/>
      <c r="GNH38" s="794"/>
      <c r="GNI38" s="794"/>
      <c r="GNJ38" s="794"/>
      <c r="GNK38" s="794"/>
      <c r="GNL38" s="794"/>
      <c r="GNM38" s="794"/>
      <c r="GNN38" s="794"/>
      <c r="GNO38" s="794"/>
      <c r="GNP38" s="794"/>
      <c r="GNQ38" s="794"/>
      <c r="GNR38" s="794"/>
      <c r="GNS38" s="794"/>
      <c r="GNT38" s="794"/>
      <c r="GNU38" s="794"/>
      <c r="GNV38" s="794"/>
      <c r="GNW38" s="794"/>
      <c r="GNX38" s="794"/>
      <c r="GNY38" s="794"/>
      <c r="GNZ38" s="794"/>
      <c r="GOA38" s="794"/>
      <c r="GOB38" s="794"/>
      <c r="GOC38" s="794"/>
      <c r="GOD38" s="794"/>
      <c r="GOE38" s="794"/>
      <c r="GOF38" s="794"/>
      <c r="GOG38" s="794"/>
      <c r="GOH38" s="794"/>
      <c r="GOI38" s="794"/>
      <c r="GOJ38" s="794"/>
      <c r="GOK38" s="794"/>
      <c r="GOL38" s="794"/>
      <c r="GOM38" s="794"/>
      <c r="GON38" s="794"/>
      <c r="GOO38" s="794"/>
      <c r="GOP38" s="794"/>
      <c r="GOQ38" s="794"/>
      <c r="GOR38" s="794"/>
      <c r="GOS38" s="794"/>
      <c r="GOT38" s="794"/>
      <c r="GOU38" s="794"/>
      <c r="GOV38" s="794"/>
      <c r="GOW38" s="794"/>
      <c r="GOX38" s="794"/>
      <c r="GOY38" s="794"/>
      <c r="GOZ38" s="794"/>
      <c r="GPA38" s="794"/>
      <c r="GPB38" s="794"/>
      <c r="GPC38" s="794"/>
      <c r="GPD38" s="794"/>
      <c r="GPE38" s="794"/>
      <c r="GPF38" s="794"/>
      <c r="GPG38" s="794"/>
      <c r="GPH38" s="794"/>
      <c r="GPI38" s="794"/>
      <c r="GPJ38" s="794"/>
      <c r="GPK38" s="794"/>
      <c r="GPL38" s="794"/>
      <c r="GPM38" s="794"/>
      <c r="GPN38" s="794"/>
      <c r="GPO38" s="794"/>
      <c r="GPP38" s="794"/>
      <c r="GPQ38" s="794"/>
      <c r="GPR38" s="794"/>
      <c r="GPS38" s="794"/>
      <c r="GPT38" s="794"/>
      <c r="GPU38" s="794"/>
      <c r="GPV38" s="794"/>
      <c r="GPW38" s="794"/>
      <c r="GPX38" s="794"/>
      <c r="GPY38" s="794"/>
      <c r="GPZ38" s="794"/>
      <c r="GQA38" s="794"/>
      <c r="GQB38" s="794"/>
      <c r="GQC38" s="794"/>
      <c r="GQD38" s="794"/>
      <c r="GQE38" s="794"/>
      <c r="GQF38" s="794"/>
      <c r="GQG38" s="794"/>
      <c r="GQH38" s="794"/>
      <c r="GQI38" s="794"/>
      <c r="GQJ38" s="794"/>
      <c r="GQK38" s="794"/>
      <c r="GQL38" s="794"/>
      <c r="GQM38" s="794"/>
      <c r="GQN38" s="794"/>
      <c r="GQO38" s="794"/>
      <c r="GQP38" s="794"/>
      <c r="GQQ38" s="794"/>
      <c r="GQR38" s="794"/>
      <c r="GQS38" s="794"/>
      <c r="GQT38" s="794"/>
      <c r="GQU38" s="794"/>
      <c r="GQV38" s="794"/>
      <c r="GQW38" s="794"/>
      <c r="GQX38" s="794"/>
      <c r="GQY38" s="794"/>
      <c r="GQZ38" s="794"/>
      <c r="GRA38" s="794"/>
      <c r="GRB38" s="794"/>
      <c r="GRC38" s="794"/>
      <c r="GRD38" s="794"/>
      <c r="GRE38" s="794"/>
      <c r="GRF38" s="794"/>
      <c r="GRG38" s="794"/>
      <c r="GRH38" s="794"/>
      <c r="GRI38" s="794"/>
      <c r="GRJ38" s="794"/>
      <c r="GRK38" s="794"/>
      <c r="GRL38" s="794"/>
      <c r="GRM38" s="794"/>
      <c r="GRN38" s="794"/>
      <c r="GRO38" s="794"/>
      <c r="GRP38" s="794"/>
      <c r="GRQ38" s="794"/>
      <c r="GRR38" s="794"/>
      <c r="GRS38" s="794"/>
      <c r="GRT38" s="794"/>
      <c r="GRU38" s="794"/>
      <c r="GRV38" s="794"/>
      <c r="GRW38" s="794"/>
      <c r="GRX38" s="794"/>
      <c r="GRY38" s="794"/>
      <c r="GRZ38" s="794"/>
      <c r="GSA38" s="794"/>
      <c r="GSB38" s="794"/>
      <c r="GSC38" s="794"/>
      <c r="GSD38" s="794"/>
      <c r="GSE38" s="794"/>
      <c r="GSF38" s="794"/>
      <c r="GSG38" s="794"/>
      <c r="GSH38" s="794"/>
      <c r="GSI38" s="794"/>
      <c r="GSJ38" s="794"/>
      <c r="GSK38" s="794"/>
      <c r="GSL38" s="794"/>
      <c r="GSM38" s="794"/>
      <c r="GSN38" s="794"/>
      <c r="GSO38" s="794"/>
      <c r="GSP38" s="794"/>
      <c r="GSQ38" s="794"/>
      <c r="GSR38" s="794"/>
      <c r="GSS38" s="794"/>
      <c r="GST38" s="794"/>
      <c r="GSU38" s="794"/>
      <c r="GSV38" s="794"/>
      <c r="GSW38" s="794"/>
      <c r="GSX38" s="794"/>
      <c r="GSY38" s="794"/>
      <c r="GSZ38" s="794"/>
      <c r="GTA38" s="794"/>
      <c r="GTB38" s="794"/>
      <c r="GTC38" s="794"/>
      <c r="GTD38" s="794"/>
      <c r="GTE38" s="794"/>
      <c r="GTF38" s="794"/>
      <c r="GTG38" s="794"/>
      <c r="GTH38" s="794"/>
      <c r="GTI38" s="794"/>
      <c r="GTJ38" s="794"/>
      <c r="GTK38" s="794"/>
      <c r="GTL38" s="794"/>
      <c r="GTM38" s="794"/>
      <c r="GTN38" s="794"/>
      <c r="GTO38" s="794"/>
      <c r="GTP38" s="794"/>
      <c r="GTQ38" s="794"/>
      <c r="GTR38" s="794"/>
      <c r="GTS38" s="794"/>
      <c r="GTT38" s="794"/>
      <c r="GTU38" s="794"/>
      <c r="GTV38" s="794"/>
      <c r="GTW38" s="794"/>
      <c r="GTX38" s="794"/>
      <c r="GTY38" s="794"/>
      <c r="GTZ38" s="794"/>
      <c r="GUA38" s="794"/>
      <c r="GUB38" s="794"/>
      <c r="GUC38" s="794"/>
      <c r="GUD38" s="794"/>
      <c r="GUE38" s="794"/>
      <c r="GUF38" s="794"/>
      <c r="GUG38" s="794"/>
      <c r="GUH38" s="794"/>
      <c r="GUI38" s="794"/>
      <c r="GUJ38" s="794"/>
      <c r="GUK38" s="794"/>
      <c r="GUL38" s="794"/>
      <c r="GUM38" s="794"/>
      <c r="GUN38" s="794"/>
      <c r="GUO38" s="794"/>
      <c r="GUP38" s="794"/>
      <c r="GUQ38" s="794"/>
      <c r="GUR38" s="794"/>
      <c r="GUS38" s="794"/>
      <c r="GUT38" s="794"/>
      <c r="GUU38" s="794"/>
      <c r="GUV38" s="794"/>
      <c r="GUW38" s="794"/>
      <c r="GUX38" s="794"/>
      <c r="GUY38" s="794"/>
      <c r="GUZ38" s="794"/>
      <c r="GVA38" s="794"/>
      <c r="GVB38" s="794"/>
      <c r="GVC38" s="794"/>
      <c r="GVD38" s="794"/>
      <c r="GVE38" s="794"/>
      <c r="GVF38" s="794"/>
      <c r="GVG38" s="794"/>
      <c r="GVH38" s="794"/>
      <c r="GVI38" s="794"/>
      <c r="GVJ38" s="794"/>
      <c r="GVK38" s="794"/>
      <c r="GVL38" s="794"/>
      <c r="GVM38" s="794"/>
      <c r="GVN38" s="794"/>
      <c r="GVO38" s="794"/>
      <c r="GVP38" s="794"/>
      <c r="GVQ38" s="794"/>
      <c r="GVR38" s="794"/>
      <c r="GVS38" s="794"/>
      <c r="GVT38" s="794"/>
      <c r="GVU38" s="794"/>
      <c r="GVV38" s="794"/>
      <c r="GVW38" s="794"/>
      <c r="GVX38" s="794"/>
      <c r="GVY38" s="794"/>
      <c r="GVZ38" s="794"/>
      <c r="GWA38" s="794"/>
      <c r="GWB38" s="794"/>
      <c r="GWC38" s="794"/>
      <c r="GWD38" s="794"/>
      <c r="GWE38" s="794"/>
      <c r="GWF38" s="794"/>
      <c r="GWG38" s="794"/>
      <c r="GWH38" s="794"/>
      <c r="GWI38" s="794"/>
      <c r="GWJ38" s="794"/>
      <c r="GWK38" s="794"/>
      <c r="GWL38" s="794"/>
      <c r="GWM38" s="794"/>
      <c r="GWN38" s="794"/>
      <c r="GWO38" s="794"/>
      <c r="GWP38" s="794"/>
      <c r="GWQ38" s="794"/>
      <c r="GWR38" s="794"/>
      <c r="GWS38" s="794"/>
      <c r="GWT38" s="794"/>
      <c r="GWU38" s="794"/>
      <c r="GWV38" s="794"/>
      <c r="GWW38" s="794"/>
      <c r="GWX38" s="794"/>
      <c r="GWY38" s="794"/>
      <c r="GWZ38" s="794"/>
      <c r="GXA38" s="794"/>
      <c r="GXB38" s="794"/>
      <c r="GXC38" s="794"/>
      <c r="GXD38" s="794"/>
      <c r="GXE38" s="794"/>
      <c r="GXF38" s="794"/>
      <c r="GXG38" s="794"/>
      <c r="GXH38" s="794"/>
      <c r="GXI38" s="794"/>
      <c r="GXJ38" s="794"/>
      <c r="GXK38" s="794"/>
      <c r="GXL38" s="794"/>
      <c r="GXM38" s="794"/>
      <c r="GXN38" s="794"/>
      <c r="GXO38" s="794"/>
      <c r="GXP38" s="794"/>
      <c r="GXQ38" s="794"/>
      <c r="GXR38" s="794"/>
      <c r="GXS38" s="794"/>
      <c r="GXT38" s="794"/>
      <c r="GXU38" s="794"/>
      <c r="GXV38" s="794"/>
      <c r="GXW38" s="794"/>
      <c r="GXX38" s="794"/>
      <c r="GXY38" s="794"/>
      <c r="GXZ38" s="794"/>
      <c r="GYA38" s="794"/>
      <c r="GYB38" s="794"/>
      <c r="GYC38" s="794"/>
      <c r="GYD38" s="794"/>
      <c r="GYE38" s="794"/>
      <c r="GYF38" s="794"/>
      <c r="GYG38" s="794"/>
      <c r="GYH38" s="794"/>
      <c r="GYI38" s="794"/>
      <c r="GYJ38" s="794"/>
      <c r="GYK38" s="794"/>
      <c r="GYL38" s="794"/>
      <c r="GYM38" s="794"/>
      <c r="GYN38" s="794"/>
      <c r="GYO38" s="794"/>
      <c r="GYP38" s="794"/>
      <c r="GYQ38" s="794"/>
      <c r="GYR38" s="794"/>
      <c r="GYS38" s="794"/>
      <c r="GYT38" s="794"/>
      <c r="GYU38" s="794"/>
      <c r="GYV38" s="794"/>
      <c r="GYW38" s="794"/>
      <c r="GYX38" s="794"/>
      <c r="GYY38" s="794"/>
      <c r="GYZ38" s="794"/>
      <c r="GZA38" s="794"/>
      <c r="GZB38" s="794"/>
      <c r="GZC38" s="794"/>
      <c r="GZD38" s="794"/>
      <c r="GZE38" s="794"/>
      <c r="GZF38" s="794"/>
      <c r="GZG38" s="794"/>
      <c r="GZH38" s="794"/>
      <c r="GZI38" s="794"/>
      <c r="GZJ38" s="794"/>
      <c r="GZK38" s="794"/>
      <c r="GZL38" s="794"/>
      <c r="GZM38" s="794"/>
      <c r="GZN38" s="794"/>
      <c r="GZO38" s="794"/>
      <c r="GZP38" s="794"/>
      <c r="GZQ38" s="794"/>
      <c r="GZR38" s="794"/>
      <c r="GZS38" s="794"/>
      <c r="GZT38" s="794"/>
      <c r="GZU38" s="794"/>
      <c r="GZV38" s="794"/>
      <c r="GZW38" s="794"/>
      <c r="GZX38" s="794"/>
      <c r="GZY38" s="794"/>
      <c r="GZZ38" s="794"/>
      <c r="HAA38" s="794"/>
      <c r="HAB38" s="794"/>
      <c r="HAC38" s="794"/>
      <c r="HAD38" s="794"/>
      <c r="HAE38" s="794"/>
      <c r="HAF38" s="794"/>
      <c r="HAG38" s="794"/>
      <c r="HAH38" s="794"/>
      <c r="HAI38" s="794"/>
      <c r="HAJ38" s="794"/>
      <c r="HAK38" s="794"/>
      <c r="HAL38" s="794"/>
      <c r="HAM38" s="794"/>
      <c r="HAN38" s="794"/>
      <c r="HAO38" s="794"/>
      <c r="HAP38" s="794"/>
      <c r="HAQ38" s="794"/>
      <c r="HAR38" s="794"/>
      <c r="HAS38" s="794"/>
      <c r="HAT38" s="794"/>
      <c r="HAU38" s="794"/>
      <c r="HAV38" s="794"/>
      <c r="HAW38" s="794"/>
      <c r="HAX38" s="794"/>
      <c r="HAY38" s="794"/>
      <c r="HAZ38" s="794"/>
      <c r="HBA38" s="794"/>
      <c r="HBB38" s="794"/>
      <c r="HBC38" s="794"/>
      <c r="HBD38" s="794"/>
      <c r="HBE38" s="794"/>
      <c r="HBF38" s="794"/>
      <c r="HBG38" s="794"/>
      <c r="HBH38" s="794"/>
      <c r="HBI38" s="794"/>
      <c r="HBJ38" s="794"/>
      <c r="HBK38" s="794"/>
      <c r="HBL38" s="794"/>
      <c r="HBM38" s="794"/>
      <c r="HBN38" s="794"/>
      <c r="HBO38" s="794"/>
      <c r="HBP38" s="794"/>
      <c r="HBQ38" s="794"/>
      <c r="HBR38" s="794"/>
      <c r="HBS38" s="794"/>
      <c r="HBT38" s="794"/>
      <c r="HBU38" s="794"/>
      <c r="HBV38" s="794"/>
      <c r="HBW38" s="794"/>
      <c r="HBX38" s="794"/>
      <c r="HBY38" s="794"/>
      <c r="HBZ38" s="794"/>
      <c r="HCA38" s="794"/>
      <c r="HCB38" s="794"/>
      <c r="HCC38" s="794"/>
      <c r="HCD38" s="794"/>
      <c r="HCE38" s="794"/>
      <c r="HCF38" s="794"/>
      <c r="HCG38" s="794"/>
      <c r="HCH38" s="794"/>
      <c r="HCI38" s="794"/>
      <c r="HCJ38" s="794"/>
      <c r="HCK38" s="794"/>
      <c r="HCL38" s="794"/>
      <c r="HCM38" s="794"/>
      <c r="HCN38" s="794"/>
      <c r="HCO38" s="794"/>
      <c r="HCP38" s="794"/>
      <c r="HCQ38" s="794"/>
      <c r="HCR38" s="794"/>
      <c r="HCS38" s="794"/>
      <c r="HCT38" s="794"/>
      <c r="HCU38" s="794"/>
      <c r="HCV38" s="794"/>
      <c r="HCW38" s="794"/>
      <c r="HCX38" s="794"/>
      <c r="HCY38" s="794"/>
      <c r="HCZ38" s="794"/>
      <c r="HDA38" s="794"/>
      <c r="HDB38" s="794"/>
      <c r="HDC38" s="794"/>
      <c r="HDD38" s="794"/>
      <c r="HDE38" s="794"/>
      <c r="HDF38" s="794"/>
      <c r="HDG38" s="794"/>
      <c r="HDH38" s="794"/>
      <c r="HDI38" s="794"/>
      <c r="HDJ38" s="794"/>
      <c r="HDK38" s="794"/>
      <c r="HDL38" s="794"/>
      <c r="HDM38" s="794"/>
      <c r="HDN38" s="794"/>
      <c r="HDO38" s="794"/>
      <c r="HDP38" s="794"/>
      <c r="HDQ38" s="794"/>
      <c r="HDR38" s="794"/>
      <c r="HDS38" s="794"/>
      <c r="HDT38" s="794"/>
      <c r="HDU38" s="794"/>
      <c r="HDV38" s="794"/>
      <c r="HDW38" s="794"/>
      <c r="HDX38" s="794"/>
      <c r="HDY38" s="794"/>
      <c r="HDZ38" s="794"/>
      <c r="HEA38" s="794"/>
      <c r="HEB38" s="794"/>
      <c r="HEC38" s="794"/>
      <c r="HED38" s="794"/>
      <c r="HEE38" s="794"/>
      <c r="HEF38" s="794"/>
      <c r="HEG38" s="794"/>
      <c r="HEH38" s="794"/>
      <c r="HEI38" s="794"/>
      <c r="HEJ38" s="794"/>
      <c r="HEK38" s="794"/>
      <c r="HEL38" s="794"/>
      <c r="HEM38" s="794"/>
      <c r="HEN38" s="794"/>
      <c r="HEO38" s="794"/>
      <c r="HEP38" s="794"/>
      <c r="HEQ38" s="794"/>
      <c r="HER38" s="794"/>
      <c r="HES38" s="794"/>
      <c r="HET38" s="794"/>
      <c r="HEU38" s="794"/>
      <c r="HEV38" s="794"/>
      <c r="HEW38" s="794"/>
      <c r="HEX38" s="794"/>
      <c r="HEY38" s="794"/>
      <c r="HEZ38" s="794"/>
      <c r="HFA38" s="794"/>
      <c r="HFB38" s="794"/>
      <c r="HFC38" s="794"/>
      <c r="HFD38" s="794"/>
      <c r="HFE38" s="794"/>
      <c r="HFF38" s="794"/>
      <c r="HFG38" s="794"/>
      <c r="HFH38" s="794"/>
      <c r="HFI38" s="794"/>
      <c r="HFJ38" s="794"/>
      <c r="HFK38" s="794"/>
      <c r="HFL38" s="794"/>
      <c r="HFM38" s="794"/>
      <c r="HFN38" s="794"/>
      <c r="HFO38" s="794"/>
      <c r="HFP38" s="794"/>
      <c r="HFQ38" s="794"/>
      <c r="HFR38" s="794"/>
      <c r="HFS38" s="794"/>
      <c r="HFT38" s="794"/>
      <c r="HFU38" s="794"/>
      <c r="HFV38" s="794"/>
      <c r="HFW38" s="794"/>
      <c r="HFX38" s="794"/>
      <c r="HFY38" s="794"/>
      <c r="HFZ38" s="794"/>
      <c r="HGA38" s="794"/>
      <c r="HGB38" s="794"/>
      <c r="HGC38" s="794"/>
      <c r="HGD38" s="794"/>
      <c r="HGE38" s="794"/>
      <c r="HGF38" s="794"/>
      <c r="HGG38" s="794"/>
      <c r="HGH38" s="794"/>
      <c r="HGI38" s="794"/>
      <c r="HGJ38" s="794"/>
      <c r="HGK38" s="794"/>
      <c r="HGL38" s="794"/>
      <c r="HGM38" s="794"/>
      <c r="HGN38" s="794"/>
      <c r="HGO38" s="794"/>
      <c r="HGP38" s="794"/>
      <c r="HGQ38" s="794"/>
      <c r="HGR38" s="794"/>
      <c r="HGS38" s="794"/>
      <c r="HGT38" s="794"/>
      <c r="HGU38" s="794"/>
      <c r="HGV38" s="794"/>
      <c r="HGW38" s="794"/>
      <c r="HGX38" s="794"/>
      <c r="HGY38" s="794"/>
      <c r="HGZ38" s="794"/>
      <c r="HHA38" s="794"/>
      <c r="HHB38" s="794"/>
      <c r="HHC38" s="794"/>
      <c r="HHD38" s="794"/>
      <c r="HHE38" s="794"/>
      <c r="HHF38" s="794"/>
      <c r="HHG38" s="794"/>
      <c r="HHH38" s="794"/>
      <c r="HHI38" s="794"/>
      <c r="HHJ38" s="794"/>
      <c r="HHK38" s="794"/>
      <c r="HHL38" s="794"/>
      <c r="HHM38" s="794"/>
      <c r="HHN38" s="794"/>
      <c r="HHO38" s="794"/>
      <c r="HHP38" s="794"/>
      <c r="HHQ38" s="794"/>
      <c r="HHR38" s="794"/>
      <c r="HHS38" s="794"/>
      <c r="HHT38" s="794"/>
      <c r="HHU38" s="794"/>
      <c r="HHV38" s="794"/>
      <c r="HHW38" s="794"/>
      <c r="HHX38" s="794"/>
      <c r="HHY38" s="794"/>
      <c r="HHZ38" s="794"/>
      <c r="HIA38" s="794"/>
      <c r="HIB38" s="794"/>
      <c r="HIC38" s="794"/>
      <c r="HID38" s="794"/>
      <c r="HIE38" s="794"/>
      <c r="HIF38" s="794"/>
      <c r="HIG38" s="794"/>
      <c r="HIH38" s="794"/>
      <c r="HII38" s="794"/>
      <c r="HIJ38" s="794"/>
      <c r="HIK38" s="794"/>
      <c r="HIL38" s="794"/>
      <c r="HIM38" s="794"/>
      <c r="HIN38" s="794"/>
      <c r="HIO38" s="794"/>
      <c r="HIP38" s="794"/>
      <c r="HIQ38" s="794"/>
      <c r="HIR38" s="794"/>
      <c r="HIS38" s="794"/>
      <c r="HIT38" s="794"/>
      <c r="HIU38" s="794"/>
      <c r="HIV38" s="794"/>
      <c r="HIW38" s="794"/>
      <c r="HIX38" s="794"/>
      <c r="HIY38" s="794"/>
      <c r="HIZ38" s="794"/>
      <c r="HJA38" s="794"/>
      <c r="HJB38" s="794"/>
      <c r="HJC38" s="794"/>
      <c r="HJD38" s="794"/>
      <c r="HJE38" s="794"/>
      <c r="HJF38" s="794"/>
      <c r="HJG38" s="794"/>
      <c r="HJH38" s="794"/>
      <c r="HJI38" s="794"/>
      <c r="HJJ38" s="794"/>
      <c r="HJK38" s="794"/>
      <c r="HJL38" s="794"/>
      <c r="HJM38" s="794"/>
      <c r="HJN38" s="794"/>
      <c r="HJO38" s="794"/>
      <c r="HJP38" s="794"/>
      <c r="HJQ38" s="794"/>
      <c r="HJR38" s="794"/>
      <c r="HJS38" s="794"/>
      <c r="HJT38" s="794"/>
      <c r="HJU38" s="794"/>
      <c r="HJV38" s="794"/>
      <c r="HJW38" s="794"/>
      <c r="HJX38" s="794"/>
      <c r="HJY38" s="794"/>
      <c r="HJZ38" s="794"/>
      <c r="HKA38" s="794"/>
      <c r="HKB38" s="794"/>
      <c r="HKC38" s="794"/>
      <c r="HKD38" s="794"/>
      <c r="HKE38" s="794"/>
      <c r="HKF38" s="794"/>
      <c r="HKG38" s="794"/>
      <c r="HKH38" s="794"/>
      <c r="HKI38" s="794"/>
      <c r="HKJ38" s="794"/>
      <c r="HKK38" s="794"/>
      <c r="HKL38" s="794"/>
      <c r="HKM38" s="794"/>
      <c r="HKN38" s="794"/>
      <c r="HKO38" s="794"/>
      <c r="HKP38" s="794"/>
      <c r="HKQ38" s="794"/>
      <c r="HKR38" s="794"/>
      <c r="HKS38" s="794"/>
      <c r="HKT38" s="794"/>
      <c r="HKU38" s="794"/>
      <c r="HKV38" s="794"/>
      <c r="HKW38" s="794"/>
      <c r="HKX38" s="794"/>
      <c r="HKY38" s="794"/>
      <c r="HKZ38" s="794"/>
      <c r="HLA38" s="794"/>
      <c r="HLB38" s="794"/>
      <c r="HLC38" s="794"/>
      <c r="HLD38" s="794"/>
      <c r="HLE38" s="794"/>
      <c r="HLF38" s="794"/>
      <c r="HLG38" s="794"/>
      <c r="HLH38" s="794"/>
      <c r="HLI38" s="794"/>
      <c r="HLJ38" s="794"/>
      <c r="HLK38" s="794"/>
      <c r="HLL38" s="794"/>
      <c r="HLM38" s="794"/>
      <c r="HLN38" s="794"/>
      <c r="HLO38" s="794"/>
      <c r="HLP38" s="794"/>
      <c r="HLQ38" s="794"/>
      <c r="HLR38" s="794"/>
      <c r="HLS38" s="794"/>
      <c r="HLT38" s="794"/>
      <c r="HLU38" s="794"/>
      <c r="HLV38" s="794"/>
      <c r="HLW38" s="794"/>
      <c r="HLX38" s="794"/>
      <c r="HLY38" s="794"/>
      <c r="HLZ38" s="794"/>
      <c r="HMA38" s="794"/>
      <c r="HMB38" s="794"/>
      <c r="HMC38" s="794"/>
      <c r="HMD38" s="794"/>
      <c r="HME38" s="794"/>
      <c r="HMF38" s="794"/>
      <c r="HMG38" s="794"/>
      <c r="HMH38" s="794"/>
      <c r="HMI38" s="794"/>
      <c r="HMJ38" s="794"/>
      <c r="HMK38" s="794"/>
      <c r="HML38" s="794"/>
      <c r="HMM38" s="794"/>
      <c r="HMN38" s="794"/>
      <c r="HMO38" s="794"/>
      <c r="HMP38" s="794"/>
      <c r="HMQ38" s="794"/>
      <c r="HMR38" s="794"/>
      <c r="HMS38" s="794"/>
      <c r="HMT38" s="794"/>
      <c r="HMU38" s="794"/>
      <c r="HMV38" s="794"/>
      <c r="HMW38" s="794"/>
      <c r="HMX38" s="794"/>
      <c r="HMY38" s="794"/>
      <c r="HMZ38" s="794"/>
      <c r="HNA38" s="794"/>
      <c r="HNB38" s="794"/>
      <c r="HNC38" s="794"/>
      <c r="HND38" s="794"/>
      <c r="HNE38" s="794"/>
      <c r="HNF38" s="794"/>
      <c r="HNG38" s="794"/>
      <c r="HNH38" s="794"/>
      <c r="HNI38" s="794"/>
      <c r="HNJ38" s="794"/>
      <c r="HNK38" s="794"/>
      <c r="HNL38" s="794"/>
      <c r="HNM38" s="794"/>
      <c r="HNN38" s="794"/>
      <c r="HNO38" s="794"/>
      <c r="HNP38" s="794"/>
      <c r="HNQ38" s="794"/>
      <c r="HNR38" s="794"/>
      <c r="HNS38" s="794"/>
      <c r="HNT38" s="794"/>
      <c r="HNU38" s="794"/>
      <c r="HNV38" s="794"/>
      <c r="HNW38" s="794"/>
      <c r="HNX38" s="794"/>
      <c r="HNY38" s="794"/>
      <c r="HNZ38" s="794"/>
      <c r="HOA38" s="794"/>
      <c r="HOB38" s="794"/>
      <c r="HOC38" s="794"/>
      <c r="HOD38" s="794"/>
      <c r="HOE38" s="794"/>
      <c r="HOF38" s="794"/>
      <c r="HOG38" s="794"/>
      <c r="HOH38" s="794"/>
      <c r="HOI38" s="794"/>
      <c r="HOJ38" s="794"/>
      <c r="HOK38" s="794"/>
      <c r="HOL38" s="794"/>
      <c r="HOM38" s="794"/>
      <c r="HON38" s="794"/>
      <c r="HOO38" s="794"/>
      <c r="HOP38" s="794"/>
      <c r="HOQ38" s="794"/>
      <c r="HOR38" s="794"/>
      <c r="HOS38" s="794"/>
      <c r="HOT38" s="794"/>
      <c r="HOU38" s="794"/>
      <c r="HOV38" s="794"/>
      <c r="HOW38" s="794"/>
      <c r="HOX38" s="794"/>
      <c r="HOY38" s="794"/>
      <c r="HOZ38" s="794"/>
      <c r="HPA38" s="794"/>
      <c r="HPB38" s="794"/>
      <c r="HPC38" s="794"/>
      <c r="HPD38" s="794"/>
      <c r="HPE38" s="794"/>
      <c r="HPF38" s="794"/>
      <c r="HPG38" s="794"/>
      <c r="HPH38" s="794"/>
      <c r="HPI38" s="794"/>
      <c r="HPJ38" s="794"/>
      <c r="HPK38" s="794"/>
      <c r="HPL38" s="794"/>
      <c r="HPM38" s="794"/>
      <c r="HPN38" s="794"/>
      <c r="HPO38" s="794"/>
      <c r="HPP38" s="794"/>
      <c r="HPQ38" s="794"/>
      <c r="HPR38" s="794"/>
      <c r="HPS38" s="794"/>
      <c r="HPT38" s="794"/>
      <c r="HPU38" s="794"/>
      <c r="HPV38" s="794"/>
      <c r="HPW38" s="794"/>
      <c r="HPX38" s="794"/>
      <c r="HPY38" s="794"/>
      <c r="HPZ38" s="794"/>
      <c r="HQA38" s="794"/>
      <c r="HQB38" s="794"/>
      <c r="HQC38" s="794"/>
      <c r="HQD38" s="794"/>
      <c r="HQE38" s="794"/>
      <c r="HQF38" s="794"/>
      <c r="HQG38" s="794"/>
      <c r="HQH38" s="794"/>
      <c r="HQI38" s="794"/>
      <c r="HQJ38" s="794"/>
      <c r="HQK38" s="794"/>
      <c r="HQL38" s="794"/>
      <c r="HQM38" s="794"/>
      <c r="HQN38" s="794"/>
      <c r="HQO38" s="794"/>
      <c r="HQP38" s="794"/>
      <c r="HQQ38" s="794"/>
      <c r="HQR38" s="794"/>
      <c r="HQS38" s="794"/>
      <c r="HQT38" s="794"/>
      <c r="HQU38" s="794"/>
      <c r="HQV38" s="794"/>
      <c r="HQW38" s="794"/>
      <c r="HQX38" s="794"/>
      <c r="HQY38" s="794"/>
      <c r="HQZ38" s="794"/>
      <c r="HRA38" s="794"/>
      <c r="HRB38" s="794"/>
      <c r="HRC38" s="794"/>
      <c r="HRD38" s="794"/>
      <c r="HRE38" s="794"/>
      <c r="HRF38" s="794"/>
      <c r="HRG38" s="794"/>
      <c r="HRH38" s="794"/>
      <c r="HRI38" s="794"/>
      <c r="HRJ38" s="794"/>
      <c r="HRK38" s="794"/>
      <c r="HRL38" s="794"/>
      <c r="HRM38" s="794"/>
      <c r="HRN38" s="794"/>
      <c r="HRO38" s="794"/>
      <c r="HRP38" s="794"/>
      <c r="HRQ38" s="794"/>
      <c r="HRR38" s="794"/>
      <c r="HRS38" s="794"/>
      <c r="HRT38" s="794"/>
      <c r="HRU38" s="794"/>
      <c r="HRV38" s="794"/>
      <c r="HRW38" s="794"/>
      <c r="HRX38" s="794"/>
      <c r="HRY38" s="794"/>
      <c r="HRZ38" s="794"/>
      <c r="HSA38" s="794"/>
      <c r="HSB38" s="794"/>
      <c r="HSC38" s="794"/>
      <c r="HSD38" s="794"/>
      <c r="HSE38" s="794"/>
      <c r="HSF38" s="794"/>
      <c r="HSG38" s="794"/>
      <c r="HSH38" s="794"/>
      <c r="HSI38" s="794"/>
      <c r="HSJ38" s="794"/>
      <c r="HSK38" s="794"/>
      <c r="HSL38" s="794"/>
      <c r="HSM38" s="794"/>
      <c r="HSN38" s="794"/>
      <c r="HSO38" s="794"/>
      <c r="HSP38" s="794"/>
      <c r="HSQ38" s="794"/>
      <c r="HSR38" s="794"/>
      <c r="HSS38" s="794"/>
      <c r="HST38" s="794"/>
      <c r="HSU38" s="794"/>
      <c r="HSV38" s="794"/>
      <c r="HSW38" s="794"/>
      <c r="HSX38" s="794"/>
      <c r="HSY38" s="794"/>
      <c r="HSZ38" s="794"/>
      <c r="HTA38" s="794"/>
      <c r="HTB38" s="794"/>
      <c r="HTC38" s="794"/>
      <c r="HTD38" s="794"/>
      <c r="HTE38" s="794"/>
      <c r="HTF38" s="794"/>
      <c r="HTG38" s="794"/>
      <c r="HTH38" s="794"/>
      <c r="HTI38" s="794"/>
      <c r="HTJ38" s="794"/>
      <c r="HTK38" s="794"/>
      <c r="HTL38" s="794"/>
      <c r="HTM38" s="794"/>
      <c r="HTN38" s="794"/>
      <c r="HTO38" s="794"/>
      <c r="HTP38" s="794"/>
      <c r="HTQ38" s="794"/>
      <c r="HTR38" s="794"/>
      <c r="HTS38" s="794"/>
      <c r="HTT38" s="794"/>
      <c r="HTU38" s="794"/>
      <c r="HTV38" s="794"/>
      <c r="HTW38" s="794"/>
      <c r="HTX38" s="794"/>
      <c r="HTY38" s="794"/>
      <c r="HTZ38" s="794"/>
      <c r="HUA38" s="794"/>
      <c r="HUB38" s="794"/>
      <c r="HUC38" s="794"/>
      <c r="HUD38" s="794"/>
      <c r="HUE38" s="794"/>
      <c r="HUF38" s="794"/>
      <c r="HUG38" s="794"/>
      <c r="HUH38" s="794"/>
      <c r="HUI38" s="794"/>
      <c r="HUJ38" s="794"/>
      <c r="HUK38" s="794"/>
      <c r="HUL38" s="794"/>
      <c r="HUM38" s="794"/>
      <c r="HUN38" s="794"/>
      <c r="HUO38" s="794"/>
      <c r="HUP38" s="794"/>
      <c r="HUQ38" s="794"/>
      <c r="HUR38" s="794"/>
      <c r="HUS38" s="794"/>
      <c r="HUT38" s="794"/>
      <c r="HUU38" s="794"/>
      <c r="HUV38" s="794"/>
      <c r="HUW38" s="794"/>
      <c r="HUX38" s="794"/>
      <c r="HUY38" s="794"/>
      <c r="HUZ38" s="794"/>
      <c r="HVA38" s="794"/>
      <c r="HVB38" s="794"/>
      <c r="HVC38" s="794"/>
      <c r="HVD38" s="794"/>
      <c r="HVE38" s="794"/>
      <c r="HVF38" s="794"/>
      <c r="HVG38" s="794"/>
      <c r="HVH38" s="794"/>
      <c r="HVI38" s="794"/>
      <c r="HVJ38" s="794"/>
      <c r="HVK38" s="794"/>
      <c r="HVL38" s="794"/>
      <c r="HVM38" s="794"/>
      <c r="HVN38" s="794"/>
      <c r="HVO38" s="794"/>
      <c r="HVP38" s="794"/>
      <c r="HVQ38" s="794"/>
      <c r="HVR38" s="794"/>
      <c r="HVS38" s="794"/>
      <c r="HVT38" s="794"/>
      <c r="HVU38" s="794"/>
      <c r="HVV38" s="794"/>
      <c r="HVW38" s="794"/>
      <c r="HVX38" s="794"/>
      <c r="HVY38" s="794"/>
      <c r="HVZ38" s="794"/>
      <c r="HWA38" s="794"/>
      <c r="HWB38" s="794"/>
      <c r="HWC38" s="794"/>
      <c r="HWD38" s="794"/>
      <c r="HWE38" s="794"/>
      <c r="HWF38" s="794"/>
      <c r="HWG38" s="794"/>
      <c r="HWH38" s="794"/>
      <c r="HWI38" s="794"/>
      <c r="HWJ38" s="794"/>
      <c r="HWK38" s="794"/>
      <c r="HWL38" s="794"/>
      <c r="HWM38" s="794"/>
      <c r="HWN38" s="794"/>
      <c r="HWO38" s="794"/>
      <c r="HWP38" s="794"/>
      <c r="HWQ38" s="794"/>
      <c r="HWR38" s="794"/>
      <c r="HWS38" s="794"/>
      <c r="HWT38" s="794"/>
      <c r="HWU38" s="794"/>
      <c r="HWV38" s="794"/>
      <c r="HWW38" s="794"/>
      <c r="HWX38" s="794"/>
      <c r="HWY38" s="794"/>
      <c r="HWZ38" s="794"/>
      <c r="HXA38" s="794"/>
      <c r="HXB38" s="794"/>
      <c r="HXC38" s="794"/>
      <c r="HXD38" s="794"/>
      <c r="HXE38" s="794"/>
      <c r="HXF38" s="794"/>
      <c r="HXG38" s="794"/>
      <c r="HXH38" s="794"/>
      <c r="HXI38" s="794"/>
      <c r="HXJ38" s="794"/>
      <c r="HXK38" s="794"/>
      <c r="HXL38" s="794"/>
      <c r="HXM38" s="794"/>
      <c r="HXN38" s="794"/>
      <c r="HXO38" s="794"/>
      <c r="HXP38" s="794"/>
      <c r="HXQ38" s="794"/>
      <c r="HXR38" s="794"/>
      <c r="HXS38" s="794"/>
      <c r="HXT38" s="794"/>
      <c r="HXU38" s="794"/>
      <c r="HXV38" s="794"/>
      <c r="HXW38" s="794"/>
      <c r="HXX38" s="794"/>
      <c r="HXY38" s="794"/>
      <c r="HXZ38" s="794"/>
      <c r="HYA38" s="794"/>
      <c r="HYB38" s="794"/>
      <c r="HYC38" s="794"/>
      <c r="HYD38" s="794"/>
      <c r="HYE38" s="794"/>
      <c r="HYF38" s="794"/>
      <c r="HYG38" s="794"/>
      <c r="HYH38" s="794"/>
      <c r="HYI38" s="794"/>
      <c r="HYJ38" s="794"/>
      <c r="HYK38" s="794"/>
      <c r="HYL38" s="794"/>
      <c r="HYM38" s="794"/>
      <c r="HYN38" s="794"/>
      <c r="HYO38" s="794"/>
      <c r="HYP38" s="794"/>
      <c r="HYQ38" s="794"/>
      <c r="HYR38" s="794"/>
      <c r="HYS38" s="794"/>
      <c r="HYT38" s="794"/>
      <c r="HYU38" s="794"/>
      <c r="HYV38" s="794"/>
      <c r="HYW38" s="794"/>
      <c r="HYX38" s="794"/>
      <c r="HYY38" s="794"/>
      <c r="HYZ38" s="794"/>
      <c r="HZA38" s="794"/>
      <c r="HZB38" s="794"/>
      <c r="HZC38" s="794"/>
      <c r="HZD38" s="794"/>
      <c r="HZE38" s="794"/>
      <c r="HZF38" s="794"/>
      <c r="HZG38" s="794"/>
      <c r="HZH38" s="794"/>
      <c r="HZI38" s="794"/>
      <c r="HZJ38" s="794"/>
      <c r="HZK38" s="794"/>
      <c r="HZL38" s="794"/>
      <c r="HZM38" s="794"/>
      <c r="HZN38" s="794"/>
      <c r="HZO38" s="794"/>
      <c r="HZP38" s="794"/>
      <c r="HZQ38" s="794"/>
      <c r="HZR38" s="794"/>
      <c r="HZS38" s="794"/>
      <c r="HZT38" s="794"/>
      <c r="HZU38" s="794"/>
      <c r="HZV38" s="794"/>
      <c r="HZW38" s="794"/>
      <c r="HZX38" s="794"/>
      <c r="HZY38" s="794"/>
      <c r="HZZ38" s="794"/>
      <c r="IAA38" s="794"/>
      <c r="IAB38" s="794"/>
      <c r="IAC38" s="794"/>
      <c r="IAD38" s="794"/>
      <c r="IAE38" s="794"/>
      <c r="IAF38" s="794"/>
      <c r="IAG38" s="794"/>
      <c r="IAH38" s="794"/>
      <c r="IAI38" s="794"/>
      <c r="IAJ38" s="794"/>
      <c r="IAK38" s="794"/>
      <c r="IAL38" s="794"/>
      <c r="IAM38" s="794"/>
      <c r="IAN38" s="794"/>
      <c r="IAO38" s="794"/>
      <c r="IAP38" s="794"/>
      <c r="IAQ38" s="794"/>
      <c r="IAR38" s="794"/>
      <c r="IAS38" s="794"/>
      <c r="IAT38" s="794"/>
      <c r="IAU38" s="794"/>
      <c r="IAV38" s="794"/>
      <c r="IAW38" s="794"/>
      <c r="IAX38" s="794"/>
      <c r="IAY38" s="794"/>
      <c r="IAZ38" s="794"/>
      <c r="IBA38" s="794"/>
      <c r="IBB38" s="794"/>
      <c r="IBC38" s="794"/>
      <c r="IBD38" s="794"/>
      <c r="IBE38" s="794"/>
      <c r="IBF38" s="794"/>
      <c r="IBG38" s="794"/>
      <c r="IBH38" s="794"/>
      <c r="IBI38" s="794"/>
      <c r="IBJ38" s="794"/>
      <c r="IBK38" s="794"/>
      <c r="IBL38" s="794"/>
      <c r="IBM38" s="794"/>
      <c r="IBN38" s="794"/>
      <c r="IBO38" s="794"/>
      <c r="IBP38" s="794"/>
      <c r="IBQ38" s="794"/>
      <c r="IBR38" s="794"/>
      <c r="IBS38" s="794"/>
      <c r="IBT38" s="794"/>
      <c r="IBU38" s="794"/>
      <c r="IBV38" s="794"/>
      <c r="IBW38" s="794"/>
      <c r="IBX38" s="794"/>
      <c r="IBY38" s="794"/>
      <c r="IBZ38" s="794"/>
      <c r="ICA38" s="794"/>
      <c r="ICB38" s="794"/>
      <c r="ICC38" s="794"/>
      <c r="ICD38" s="794"/>
      <c r="ICE38" s="794"/>
      <c r="ICF38" s="794"/>
      <c r="ICG38" s="794"/>
      <c r="ICH38" s="794"/>
      <c r="ICI38" s="794"/>
      <c r="ICJ38" s="794"/>
      <c r="ICK38" s="794"/>
      <c r="ICL38" s="794"/>
      <c r="ICM38" s="794"/>
      <c r="ICN38" s="794"/>
      <c r="ICO38" s="794"/>
      <c r="ICP38" s="794"/>
      <c r="ICQ38" s="794"/>
      <c r="ICR38" s="794"/>
      <c r="ICS38" s="794"/>
      <c r="ICT38" s="794"/>
      <c r="ICU38" s="794"/>
      <c r="ICV38" s="794"/>
      <c r="ICW38" s="794"/>
      <c r="ICX38" s="794"/>
      <c r="ICY38" s="794"/>
      <c r="ICZ38" s="794"/>
      <c r="IDA38" s="794"/>
      <c r="IDB38" s="794"/>
      <c r="IDC38" s="794"/>
      <c r="IDD38" s="794"/>
      <c r="IDE38" s="794"/>
      <c r="IDF38" s="794"/>
      <c r="IDG38" s="794"/>
      <c r="IDH38" s="794"/>
      <c r="IDI38" s="794"/>
      <c r="IDJ38" s="794"/>
      <c r="IDK38" s="794"/>
      <c r="IDL38" s="794"/>
      <c r="IDM38" s="794"/>
      <c r="IDN38" s="794"/>
      <c r="IDO38" s="794"/>
      <c r="IDP38" s="794"/>
      <c r="IDQ38" s="794"/>
      <c r="IDR38" s="794"/>
      <c r="IDS38" s="794"/>
      <c r="IDT38" s="794"/>
      <c r="IDU38" s="794"/>
      <c r="IDV38" s="794"/>
      <c r="IDW38" s="794"/>
      <c r="IDX38" s="794"/>
      <c r="IDY38" s="794"/>
      <c r="IDZ38" s="794"/>
      <c r="IEA38" s="794"/>
      <c r="IEB38" s="794"/>
      <c r="IEC38" s="794"/>
      <c r="IED38" s="794"/>
      <c r="IEE38" s="794"/>
      <c r="IEF38" s="794"/>
      <c r="IEG38" s="794"/>
      <c r="IEH38" s="794"/>
      <c r="IEI38" s="794"/>
      <c r="IEJ38" s="794"/>
      <c r="IEK38" s="794"/>
      <c r="IEL38" s="794"/>
      <c r="IEM38" s="794"/>
      <c r="IEN38" s="794"/>
      <c r="IEO38" s="794"/>
      <c r="IEP38" s="794"/>
      <c r="IEQ38" s="794"/>
      <c r="IER38" s="794"/>
      <c r="IES38" s="794"/>
      <c r="IET38" s="794"/>
      <c r="IEU38" s="794"/>
      <c r="IEV38" s="794"/>
      <c r="IEW38" s="794"/>
      <c r="IEX38" s="794"/>
      <c r="IEY38" s="794"/>
      <c r="IEZ38" s="794"/>
      <c r="IFA38" s="794"/>
      <c r="IFB38" s="794"/>
      <c r="IFC38" s="794"/>
      <c r="IFD38" s="794"/>
      <c r="IFE38" s="794"/>
      <c r="IFF38" s="794"/>
      <c r="IFG38" s="794"/>
      <c r="IFH38" s="794"/>
      <c r="IFI38" s="794"/>
      <c r="IFJ38" s="794"/>
      <c r="IFK38" s="794"/>
      <c r="IFL38" s="794"/>
      <c r="IFM38" s="794"/>
      <c r="IFN38" s="794"/>
      <c r="IFO38" s="794"/>
      <c r="IFP38" s="794"/>
      <c r="IFQ38" s="794"/>
      <c r="IFR38" s="794"/>
      <c r="IFS38" s="794"/>
      <c r="IFT38" s="794"/>
      <c r="IFU38" s="794"/>
      <c r="IFV38" s="794"/>
      <c r="IFW38" s="794"/>
      <c r="IFX38" s="794"/>
      <c r="IFY38" s="794"/>
      <c r="IFZ38" s="794"/>
      <c r="IGA38" s="794"/>
      <c r="IGB38" s="794"/>
      <c r="IGC38" s="794"/>
      <c r="IGD38" s="794"/>
      <c r="IGE38" s="794"/>
      <c r="IGF38" s="794"/>
      <c r="IGG38" s="794"/>
      <c r="IGH38" s="794"/>
      <c r="IGI38" s="794"/>
      <c r="IGJ38" s="794"/>
      <c r="IGK38" s="794"/>
      <c r="IGL38" s="794"/>
      <c r="IGM38" s="794"/>
      <c r="IGN38" s="794"/>
      <c r="IGO38" s="794"/>
      <c r="IGP38" s="794"/>
      <c r="IGQ38" s="794"/>
      <c r="IGR38" s="794"/>
      <c r="IGS38" s="794"/>
      <c r="IGT38" s="794"/>
      <c r="IGU38" s="794"/>
      <c r="IGV38" s="794"/>
      <c r="IGW38" s="794"/>
      <c r="IGX38" s="794"/>
      <c r="IGY38" s="794"/>
      <c r="IGZ38" s="794"/>
      <c r="IHA38" s="794"/>
      <c r="IHB38" s="794"/>
      <c r="IHC38" s="794"/>
      <c r="IHD38" s="794"/>
      <c r="IHE38" s="794"/>
      <c r="IHF38" s="794"/>
      <c r="IHG38" s="794"/>
      <c r="IHH38" s="794"/>
      <c r="IHI38" s="794"/>
      <c r="IHJ38" s="794"/>
      <c r="IHK38" s="794"/>
      <c r="IHL38" s="794"/>
      <c r="IHM38" s="794"/>
      <c r="IHN38" s="794"/>
      <c r="IHO38" s="794"/>
      <c r="IHP38" s="794"/>
      <c r="IHQ38" s="794"/>
      <c r="IHR38" s="794"/>
      <c r="IHS38" s="794"/>
      <c r="IHT38" s="794"/>
      <c r="IHU38" s="794"/>
      <c r="IHV38" s="794"/>
      <c r="IHW38" s="794"/>
      <c r="IHX38" s="794"/>
      <c r="IHY38" s="794"/>
      <c r="IHZ38" s="794"/>
      <c r="IIA38" s="794"/>
      <c r="IIB38" s="794"/>
      <c r="IIC38" s="794"/>
      <c r="IID38" s="794"/>
      <c r="IIE38" s="794"/>
      <c r="IIF38" s="794"/>
      <c r="IIG38" s="794"/>
      <c r="IIH38" s="794"/>
      <c r="III38" s="794"/>
      <c r="IIJ38" s="794"/>
      <c r="IIK38" s="794"/>
      <c r="IIL38" s="794"/>
      <c r="IIM38" s="794"/>
      <c r="IIN38" s="794"/>
      <c r="IIO38" s="794"/>
      <c r="IIP38" s="794"/>
      <c r="IIQ38" s="794"/>
      <c r="IIR38" s="794"/>
      <c r="IIS38" s="794"/>
      <c r="IIT38" s="794"/>
      <c r="IIU38" s="794"/>
      <c r="IIV38" s="794"/>
      <c r="IIW38" s="794"/>
      <c r="IIX38" s="794"/>
      <c r="IIY38" s="794"/>
      <c r="IIZ38" s="794"/>
      <c r="IJA38" s="794"/>
      <c r="IJB38" s="794"/>
      <c r="IJC38" s="794"/>
      <c r="IJD38" s="794"/>
      <c r="IJE38" s="794"/>
      <c r="IJF38" s="794"/>
      <c r="IJG38" s="794"/>
      <c r="IJH38" s="794"/>
      <c r="IJI38" s="794"/>
      <c r="IJJ38" s="794"/>
      <c r="IJK38" s="794"/>
      <c r="IJL38" s="794"/>
      <c r="IJM38" s="794"/>
      <c r="IJN38" s="794"/>
      <c r="IJO38" s="794"/>
      <c r="IJP38" s="794"/>
      <c r="IJQ38" s="794"/>
      <c r="IJR38" s="794"/>
      <c r="IJS38" s="794"/>
      <c r="IJT38" s="794"/>
      <c r="IJU38" s="794"/>
      <c r="IJV38" s="794"/>
      <c r="IJW38" s="794"/>
      <c r="IJX38" s="794"/>
      <c r="IJY38" s="794"/>
      <c r="IJZ38" s="794"/>
      <c r="IKA38" s="794"/>
      <c r="IKB38" s="794"/>
      <c r="IKC38" s="794"/>
      <c r="IKD38" s="794"/>
      <c r="IKE38" s="794"/>
      <c r="IKF38" s="794"/>
      <c r="IKG38" s="794"/>
      <c r="IKH38" s="794"/>
      <c r="IKI38" s="794"/>
      <c r="IKJ38" s="794"/>
      <c r="IKK38" s="794"/>
      <c r="IKL38" s="794"/>
      <c r="IKM38" s="794"/>
      <c r="IKN38" s="794"/>
      <c r="IKO38" s="794"/>
      <c r="IKP38" s="794"/>
      <c r="IKQ38" s="794"/>
      <c r="IKR38" s="794"/>
      <c r="IKS38" s="794"/>
      <c r="IKT38" s="794"/>
      <c r="IKU38" s="794"/>
      <c r="IKV38" s="794"/>
      <c r="IKW38" s="794"/>
      <c r="IKX38" s="794"/>
      <c r="IKY38" s="794"/>
      <c r="IKZ38" s="794"/>
      <c r="ILA38" s="794"/>
      <c r="ILB38" s="794"/>
      <c r="ILC38" s="794"/>
      <c r="ILD38" s="794"/>
      <c r="ILE38" s="794"/>
      <c r="ILF38" s="794"/>
      <c r="ILG38" s="794"/>
      <c r="ILH38" s="794"/>
      <c r="ILI38" s="794"/>
      <c r="ILJ38" s="794"/>
      <c r="ILK38" s="794"/>
      <c r="ILL38" s="794"/>
      <c r="ILM38" s="794"/>
      <c r="ILN38" s="794"/>
      <c r="ILO38" s="794"/>
      <c r="ILP38" s="794"/>
      <c r="ILQ38" s="794"/>
      <c r="ILR38" s="794"/>
      <c r="ILS38" s="794"/>
      <c r="ILT38" s="794"/>
      <c r="ILU38" s="794"/>
      <c r="ILV38" s="794"/>
      <c r="ILW38" s="794"/>
      <c r="ILX38" s="794"/>
      <c r="ILY38" s="794"/>
      <c r="ILZ38" s="794"/>
      <c r="IMA38" s="794"/>
      <c r="IMB38" s="794"/>
      <c r="IMC38" s="794"/>
      <c r="IMD38" s="794"/>
      <c r="IME38" s="794"/>
      <c r="IMF38" s="794"/>
      <c r="IMG38" s="794"/>
      <c r="IMH38" s="794"/>
      <c r="IMI38" s="794"/>
      <c r="IMJ38" s="794"/>
      <c r="IMK38" s="794"/>
      <c r="IML38" s="794"/>
      <c r="IMM38" s="794"/>
      <c r="IMN38" s="794"/>
      <c r="IMO38" s="794"/>
      <c r="IMP38" s="794"/>
      <c r="IMQ38" s="794"/>
      <c r="IMR38" s="794"/>
      <c r="IMS38" s="794"/>
      <c r="IMT38" s="794"/>
      <c r="IMU38" s="794"/>
      <c r="IMV38" s="794"/>
      <c r="IMW38" s="794"/>
      <c r="IMX38" s="794"/>
      <c r="IMY38" s="794"/>
      <c r="IMZ38" s="794"/>
      <c r="INA38" s="794"/>
      <c r="INB38" s="794"/>
      <c r="INC38" s="794"/>
      <c r="IND38" s="794"/>
      <c r="INE38" s="794"/>
      <c r="INF38" s="794"/>
      <c r="ING38" s="794"/>
      <c r="INH38" s="794"/>
      <c r="INI38" s="794"/>
      <c r="INJ38" s="794"/>
      <c r="INK38" s="794"/>
      <c r="INL38" s="794"/>
      <c r="INM38" s="794"/>
      <c r="INN38" s="794"/>
      <c r="INO38" s="794"/>
      <c r="INP38" s="794"/>
      <c r="INQ38" s="794"/>
      <c r="INR38" s="794"/>
      <c r="INS38" s="794"/>
      <c r="INT38" s="794"/>
      <c r="INU38" s="794"/>
      <c r="INV38" s="794"/>
      <c r="INW38" s="794"/>
      <c r="INX38" s="794"/>
      <c r="INY38" s="794"/>
      <c r="INZ38" s="794"/>
      <c r="IOA38" s="794"/>
      <c r="IOB38" s="794"/>
      <c r="IOC38" s="794"/>
      <c r="IOD38" s="794"/>
      <c r="IOE38" s="794"/>
      <c r="IOF38" s="794"/>
      <c r="IOG38" s="794"/>
      <c r="IOH38" s="794"/>
      <c r="IOI38" s="794"/>
      <c r="IOJ38" s="794"/>
      <c r="IOK38" s="794"/>
      <c r="IOL38" s="794"/>
      <c r="IOM38" s="794"/>
      <c r="ION38" s="794"/>
      <c r="IOO38" s="794"/>
      <c r="IOP38" s="794"/>
      <c r="IOQ38" s="794"/>
      <c r="IOR38" s="794"/>
      <c r="IOS38" s="794"/>
      <c r="IOT38" s="794"/>
      <c r="IOU38" s="794"/>
      <c r="IOV38" s="794"/>
      <c r="IOW38" s="794"/>
      <c r="IOX38" s="794"/>
      <c r="IOY38" s="794"/>
      <c r="IOZ38" s="794"/>
      <c r="IPA38" s="794"/>
      <c r="IPB38" s="794"/>
      <c r="IPC38" s="794"/>
      <c r="IPD38" s="794"/>
      <c r="IPE38" s="794"/>
      <c r="IPF38" s="794"/>
      <c r="IPG38" s="794"/>
      <c r="IPH38" s="794"/>
      <c r="IPI38" s="794"/>
      <c r="IPJ38" s="794"/>
      <c r="IPK38" s="794"/>
      <c r="IPL38" s="794"/>
      <c r="IPM38" s="794"/>
      <c r="IPN38" s="794"/>
      <c r="IPO38" s="794"/>
      <c r="IPP38" s="794"/>
      <c r="IPQ38" s="794"/>
      <c r="IPR38" s="794"/>
      <c r="IPS38" s="794"/>
      <c r="IPT38" s="794"/>
      <c r="IPU38" s="794"/>
      <c r="IPV38" s="794"/>
      <c r="IPW38" s="794"/>
      <c r="IPX38" s="794"/>
      <c r="IPY38" s="794"/>
      <c r="IPZ38" s="794"/>
      <c r="IQA38" s="794"/>
      <c r="IQB38" s="794"/>
      <c r="IQC38" s="794"/>
      <c r="IQD38" s="794"/>
      <c r="IQE38" s="794"/>
      <c r="IQF38" s="794"/>
      <c r="IQG38" s="794"/>
      <c r="IQH38" s="794"/>
      <c r="IQI38" s="794"/>
      <c r="IQJ38" s="794"/>
      <c r="IQK38" s="794"/>
      <c r="IQL38" s="794"/>
      <c r="IQM38" s="794"/>
      <c r="IQN38" s="794"/>
      <c r="IQO38" s="794"/>
      <c r="IQP38" s="794"/>
      <c r="IQQ38" s="794"/>
      <c r="IQR38" s="794"/>
      <c r="IQS38" s="794"/>
      <c r="IQT38" s="794"/>
      <c r="IQU38" s="794"/>
      <c r="IQV38" s="794"/>
      <c r="IQW38" s="794"/>
      <c r="IQX38" s="794"/>
      <c r="IQY38" s="794"/>
      <c r="IQZ38" s="794"/>
      <c r="IRA38" s="794"/>
      <c r="IRB38" s="794"/>
      <c r="IRC38" s="794"/>
      <c r="IRD38" s="794"/>
      <c r="IRE38" s="794"/>
      <c r="IRF38" s="794"/>
      <c r="IRG38" s="794"/>
      <c r="IRH38" s="794"/>
      <c r="IRI38" s="794"/>
      <c r="IRJ38" s="794"/>
      <c r="IRK38" s="794"/>
      <c r="IRL38" s="794"/>
      <c r="IRM38" s="794"/>
      <c r="IRN38" s="794"/>
      <c r="IRO38" s="794"/>
      <c r="IRP38" s="794"/>
      <c r="IRQ38" s="794"/>
      <c r="IRR38" s="794"/>
      <c r="IRS38" s="794"/>
      <c r="IRT38" s="794"/>
      <c r="IRU38" s="794"/>
      <c r="IRV38" s="794"/>
      <c r="IRW38" s="794"/>
      <c r="IRX38" s="794"/>
      <c r="IRY38" s="794"/>
      <c r="IRZ38" s="794"/>
      <c r="ISA38" s="794"/>
      <c r="ISB38" s="794"/>
      <c r="ISC38" s="794"/>
      <c r="ISD38" s="794"/>
      <c r="ISE38" s="794"/>
      <c r="ISF38" s="794"/>
      <c r="ISG38" s="794"/>
      <c r="ISH38" s="794"/>
      <c r="ISI38" s="794"/>
      <c r="ISJ38" s="794"/>
      <c r="ISK38" s="794"/>
      <c r="ISL38" s="794"/>
      <c r="ISM38" s="794"/>
      <c r="ISN38" s="794"/>
      <c r="ISO38" s="794"/>
      <c r="ISP38" s="794"/>
      <c r="ISQ38" s="794"/>
      <c r="ISR38" s="794"/>
      <c r="ISS38" s="794"/>
      <c r="IST38" s="794"/>
      <c r="ISU38" s="794"/>
      <c r="ISV38" s="794"/>
      <c r="ISW38" s="794"/>
      <c r="ISX38" s="794"/>
      <c r="ISY38" s="794"/>
      <c r="ISZ38" s="794"/>
      <c r="ITA38" s="794"/>
      <c r="ITB38" s="794"/>
      <c r="ITC38" s="794"/>
      <c r="ITD38" s="794"/>
      <c r="ITE38" s="794"/>
      <c r="ITF38" s="794"/>
      <c r="ITG38" s="794"/>
      <c r="ITH38" s="794"/>
      <c r="ITI38" s="794"/>
      <c r="ITJ38" s="794"/>
      <c r="ITK38" s="794"/>
      <c r="ITL38" s="794"/>
      <c r="ITM38" s="794"/>
      <c r="ITN38" s="794"/>
      <c r="ITO38" s="794"/>
      <c r="ITP38" s="794"/>
      <c r="ITQ38" s="794"/>
      <c r="ITR38" s="794"/>
      <c r="ITS38" s="794"/>
      <c r="ITT38" s="794"/>
      <c r="ITU38" s="794"/>
      <c r="ITV38" s="794"/>
      <c r="ITW38" s="794"/>
      <c r="ITX38" s="794"/>
      <c r="ITY38" s="794"/>
      <c r="ITZ38" s="794"/>
      <c r="IUA38" s="794"/>
      <c r="IUB38" s="794"/>
      <c r="IUC38" s="794"/>
      <c r="IUD38" s="794"/>
      <c r="IUE38" s="794"/>
      <c r="IUF38" s="794"/>
      <c r="IUG38" s="794"/>
      <c r="IUH38" s="794"/>
      <c r="IUI38" s="794"/>
      <c r="IUJ38" s="794"/>
      <c r="IUK38" s="794"/>
      <c r="IUL38" s="794"/>
      <c r="IUM38" s="794"/>
      <c r="IUN38" s="794"/>
      <c r="IUO38" s="794"/>
      <c r="IUP38" s="794"/>
      <c r="IUQ38" s="794"/>
      <c r="IUR38" s="794"/>
      <c r="IUS38" s="794"/>
      <c r="IUT38" s="794"/>
      <c r="IUU38" s="794"/>
      <c r="IUV38" s="794"/>
      <c r="IUW38" s="794"/>
      <c r="IUX38" s="794"/>
      <c r="IUY38" s="794"/>
      <c r="IUZ38" s="794"/>
      <c r="IVA38" s="794"/>
      <c r="IVB38" s="794"/>
      <c r="IVC38" s="794"/>
      <c r="IVD38" s="794"/>
      <c r="IVE38" s="794"/>
      <c r="IVF38" s="794"/>
      <c r="IVG38" s="794"/>
      <c r="IVH38" s="794"/>
      <c r="IVI38" s="794"/>
      <c r="IVJ38" s="794"/>
      <c r="IVK38" s="794"/>
      <c r="IVL38" s="794"/>
      <c r="IVM38" s="794"/>
      <c r="IVN38" s="794"/>
      <c r="IVO38" s="794"/>
      <c r="IVP38" s="794"/>
      <c r="IVQ38" s="794"/>
      <c r="IVR38" s="794"/>
      <c r="IVS38" s="794"/>
      <c r="IVT38" s="794"/>
      <c r="IVU38" s="794"/>
      <c r="IVV38" s="794"/>
      <c r="IVW38" s="794"/>
      <c r="IVX38" s="794"/>
      <c r="IVY38" s="794"/>
      <c r="IVZ38" s="794"/>
      <c r="IWA38" s="794"/>
      <c r="IWB38" s="794"/>
      <c r="IWC38" s="794"/>
      <c r="IWD38" s="794"/>
      <c r="IWE38" s="794"/>
      <c r="IWF38" s="794"/>
      <c r="IWG38" s="794"/>
      <c r="IWH38" s="794"/>
      <c r="IWI38" s="794"/>
      <c r="IWJ38" s="794"/>
      <c r="IWK38" s="794"/>
      <c r="IWL38" s="794"/>
      <c r="IWM38" s="794"/>
      <c r="IWN38" s="794"/>
      <c r="IWO38" s="794"/>
      <c r="IWP38" s="794"/>
      <c r="IWQ38" s="794"/>
      <c r="IWR38" s="794"/>
      <c r="IWS38" s="794"/>
      <c r="IWT38" s="794"/>
      <c r="IWU38" s="794"/>
      <c r="IWV38" s="794"/>
      <c r="IWW38" s="794"/>
      <c r="IWX38" s="794"/>
      <c r="IWY38" s="794"/>
      <c r="IWZ38" s="794"/>
      <c r="IXA38" s="794"/>
      <c r="IXB38" s="794"/>
      <c r="IXC38" s="794"/>
      <c r="IXD38" s="794"/>
      <c r="IXE38" s="794"/>
      <c r="IXF38" s="794"/>
      <c r="IXG38" s="794"/>
      <c r="IXH38" s="794"/>
      <c r="IXI38" s="794"/>
      <c r="IXJ38" s="794"/>
      <c r="IXK38" s="794"/>
      <c r="IXL38" s="794"/>
      <c r="IXM38" s="794"/>
      <c r="IXN38" s="794"/>
      <c r="IXO38" s="794"/>
      <c r="IXP38" s="794"/>
      <c r="IXQ38" s="794"/>
      <c r="IXR38" s="794"/>
      <c r="IXS38" s="794"/>
      <c r="IXT38" s="794"/>
      <c r="IXU38" s="794"/>
      <c r="IXV38" s="794"/>
      <c r="IXW38" s="794"/>
      <c r="IXX38" s="794"/>
      <c r="IXY38" s="794"/>
      <c r="IXZ38" s="794"/>
      <c r="IYA38" s="794"/>
      <c r="IYB38" s="794"/>
      <c r="IYC38" s="794"/>
      <c r="IYD38" s="794"/>
      <c r="IYE38" s="794"/>
      <c r="IYF38" s="794"/>
      <c r="IYG38" s="794"/>
      <c r="IYH38" s="794"/>
      <c r="IYI38" s="794"/>
      <c r="IYJ38" s="794"/>
      <c r="IYK38" s="794"/>
      <c r="IYL38" s="794"/>
      <c r="IYM38" s="794"/>
      <c r="IYN38" s="794"/>
      <c r="IYO38" s="794"/>
      <c r="IYP38" s="794"/>
      <c r="IYQ38" s="794"/>
      <c r="IYR38" s="794"/>
      <c r="IYS38" s="794"/>
      <c r="IYT38" s="794"/>
      <c r="IYU38" s="794"/>
      <c r="IYV38" s="794"/>
      <c r="IYW38" s="794"/>
      <c r="IYX38" s="794"/>
      <c r="IYY38" s="794"/>
      <c r="IYZ38" s="794"/>
      <c r="IZA38" s="794"/>
      <c r="IZB38" s="794"/>
      <c r="IZC38" s="794"/>
      <c r="IZD38" s="794"/>
      <c r="IZE38" s="794"/>
      <c r="IZF38" s="794"/>
      <c r="IZG38" s="794"/>
      <c r="IZH38" s="794"/>
      <c r="IZI38" s="794"/>
      <c r="IZJ38" s="794"/>
      <c r="IZK38" s="794"/>
      <c r="IZL38" s="794"/>
      <c r="IZM38" s="794"/>
      <c r="IZN38" s="794"/>
      <c r="IZO38" s="794"/>
      <c r="IZP38" s="794"/>
      <c r="IZQ38" s="794"/>
      <c r="IZR38" s="794"/>
      <c r="IZS38" s="794"/>
      <c r="IZT38" s="794"/>
      <c r="IZU38" s="794"/>
      <c r="IZV38" s="794"/>
      <c r="IZW38" s="794"/>
      <c r="IZX38" s="794"/>
      <c r="IZY38" s="794"/>
      <c r="IZZ38" s="794"/>
      <c r="JAA38" s="794"/>
      <c r="JAB38" s="794"/>
      <c r="JAC38" s="794"/>
      <c r="JAD38" s="794"/>
      <c r="JAE38" s="794"/>
      <c r="JAF38" s="794"/>
      <c r="JAG38" s="794"/>
      <c r="JAH38" s="794"/>
      <c r="JAI38" s="794"/>
      <c r="JAJ38" s="794"/>
      <c r="JAK38" s="794"/>
      <c r="JAL38" s="794"/>
      <c r="JAM38" s="794"/>
      <c r="JAN38" s="794"/>
      <c r="JAO38" s="794"/>
      <c r="JAP38" s="794"/>
      <c r="JAQ38" s="794"/>
      <c r="JAR38" s="794"/>
      <c r="JAS38" s="794"/>
      <c r="JAT38" s="794"/>
      <c r="JAU38" s="794"/>
      <c r="JAV38" s="794"/>
      <c r="JAW38" s="794"/>
      <c r="JAX38" s="794"/>
      <c r="JAY38" s="794"/>
      <c r="JAZ38" s="794"/>
      <c r="JBA38" s="794"/>
      <c r="JBB38" s="794"/>
      <c r="JBC38" s="794"/>
      <c r="JBD38" s="794"/>
      <c r="JBE38" s="794"/>
      <c r="JBF38" s="794"/>
      <c r="JBG38" s="794"/>
      <c r="JBH38" s="794"/>
      <c r="JBI38" s="794"/>
      <c r="JBJ38" s="794"/>
      <c r="JBK38" s="794"/>
      <c r="JBL38" s="794"/>
      <c r="JBM38" s="794"/>
      <c r="JBN38" s="794"/>
      <c r="JBO38" s="794"/>
      <c r="JBP38" s="794"/>
      <c r="JBQ38" s="794"/>
      <c r="JBR38" s="794"/>
      <c r="JBS38" s="794"/>
      <c r="JBT38" s="794"/>
      <c r="JBU38" s="794"/>
      <c r="JBV38" s="794"/>
      <c r="JBW38" s="794"/>
      <c r="JBX38" s="794"/>
      <c r="JBY38" s="794"/>
      <c r="JBZ38" s="794"/>
      <c r="JCA38" s="794"/>
      <c r="JCB38" s="794"/>
      <c r="JCC38" s="794"/>
      <c r="JCD38" s="794"/>
      <c r="JCE38" s="794"/>
      <c r="JCF38" s="794"/>
      <c r="JCG38" s="794"/>
      <c r="JCH38" s="794"/>
      <c r="JCI38" s="794"/>
      <c r="JCJ38" s="794"/>
      <c r="JCK38" s="794"/>
      <c r="JCL38" s="794"/>
      <c r="JCM38" s="794"/>
      <c r="JCN38" s="794"/>
      <c r="JCO38" s="794"/>
      <c r="JCP38" s="794"/>
      <c r="JCQ38" s="794"/>
      <c r="JCR38" s="794"/>
      <c r="JCS38" s="794"/>
      <c r="JCT38" s="794"/>
      <c r="JCU38" s="794"/>
      <c r="JCV38" s="794"/>
      <c r="JCW38" s="794"/>
      <c r="JCX38" s="794"/>
      <c r="JCY38" s="794"/>
      <c r="JCZ38" s="794"/>
      <c r="JDA38" s="794"/>
      <c r="JDB38" s="794"/>
      <c r="JDC38" s="794"/>
      <c r="JDD38" s="794"/>
      <c r="JDE38" s="794"/>
      <c r="JDF38" s="794"/>
      <c r="JDG38" s="794"/>
      <c r="JDH38" s="794"/>
      <c r="JDI38" s="794"/>
      <c r="JDJ38" s="794"/>
      <c r="JDK38" s="794"/>
      <c r="JDL38" s="794"/>
      <c r="JDM38" s="794"/>
      <c r="JDN38" s="794"/>
      <c r="JDO38" s="794"/>
      <c r="JDP38" s="794"/>
      <c r="JDQ38" s="794"/>
      <c r="JDR38" s="794"/>
      <c r="JDS38" s="794"/>
      <c r="JDT38" s="794"/>
      <c r="JDU38" s="794"/>
      <c r="JDV38" s="794"/>
      <c r="JDW38" s="794"/>
      <c r="JDX38" s="794"/>
      <c r="JDY38" s="794"/>
      <c r="JDZ38" s="794"/>
      <c r="JEA38" s="794"/>
      <c r="JEB38" s="794"/>
      <c r="JEC38" s="794"/>
      <c r="JED38" s="794"/>
      <c r="JEE38" s="794"/>
      <c r="JEF38" s="794"/>
      <c r="JEG38" s="794"/>
      <c r="JEH38" s="794"/>
      <c r="JEI38" s="794"/>
      <c r="JEJ38" s="794"/>
      <c r="JEK38" s="794"/>
      <c r="JEL38" s="794"/>
      <c r="JEM38" s="794"/>
      <c r="JEN38" s="794"/>
      <c r="JEO38" s="794"/>
      <c r="JEP38" s="794"/>
      <c r="JEQ38" s="794"/>
      <c r="JER38" s="794"/>
      <c r="JES38" s="794"/>
      <c r="JET38" s="794"/>
      <c r="JEU38" s="794"/>
      <c r="JEV38" s="794"/>
      <c r="JEW38" s="794"/>
      <c r="JEX38" s="794"/>
      <c r="JEY38" s="794"/>
      <c r="JEZ38" s="794"/>
      <c r="JFA38" s="794"/>
      <c r="JFB38" s="794"/>
      <c r="JFC38" s="794"/>
      <c r="JFD38" s="794"/>
      <c r="JFE38" s="794"/>
      <c r="JFF38" s="794"/>
      <c r="JFG38" s="794"/>
      <c r="JFH38" s="794"/>
      <c r="JFI38" s="794"/>
      <c r="JFJ38" s="794"/>
      <c r="JFK38" s="794"/>
      <c r="JFL38" s="794"/>
      <c r="JFM38" s="794"/>
      <c r="JFN38" s="794"/>
      <c r="JFO38" s="794"/>
      <c r="JFP38" s="794"/>
      <c r="JFQ38" s="794"/>
      <c r="JFR38" s="794"/>
      <c r="JFS38" s="794"/>
      <c r="JFT38" s="794"/>
      <c r="JFU38" s="794"/>
      <c r="JFV38" s="794"/>
      <c r="JFW38" s="794"/>
      <c r="JFX38" s="794"/>
      <c r="JFY38" s="794"/>
      <c r="JFZ38" s="794"/>
      <c r="JGA38" s="794"/>
      <c r="JGB38" s="794"/>
      <c r="JGC38" s="794"/>
      <c r="JGD38" s="794"/>
      <c r="JGE38" s="794"/>
      <c r="JGF38" s="794"/>
      <c r="JGG38" s="794"/>
      <c r="JGH38" s="794"/>
      <c r="JGI38" s="794"/>
      <c r="JGJ38" s="794"/>
      <c r="JGK38" s="794"/>
      <c r="JGL38" s="794"/>
      <c r="JGM38" s="794"/>
      <c r="JGN38" s="794"/>
      <c r="JGO38" s="794"/>
      <c r="JGP38" s="794"/>
      <c r="JGQ38" s="794"/>
      <c r="JGR38" s="794"/>
      <c r="JGS38" s="794"/>
      <c r="JGT38" s="794"/>
      <c r="JGU38" s="794"/>
      <c r="JGV38" s="794"/>
      <c r="JGW38" s="794"/>
      <c r="JGX38" s="794"/>
      <c r="JGY38" s="794"/>
      <c r="JGZ38" s="794"/>
      <c r="JHA38" s="794"/>
      <c r="JHB38" s="794"/>
      <c r="JHC38" s="794"/>
      <c r="JHD38" s="794"/>
      <c r="JHE38" s="794"/>
      <c r="JHF38" s="794"/>
      <c r="JHG38" s="794"/>
      <c r="JHH38" s="794"/>
      <c r="JHI38" s="794"/>
      <c r="JHJ38" s="794"/>
      <c r="JHK38" s="794"/>
      <c r="JHL38" s="794"/>
      <c r="JHM38" s="794"/>
      <c r="JHN38" s="794"/>
      <c r="JHO38" s="794"/>
      <c r="JHP38" s="794"/>
      <c r="JHQ38" s="794"/>
      <c r="JHR38" s="794"/>
      <c r="JHS38" s="794"/>
      <c r="JHT38" s="794"/>
      <c r="JHU38" s="794"/>
      <c r="JHV38" s="794"/>
      <c r="JHW38" s="794"/>
      <c r="JHX38" s="794"/>
      <c r="JHY38" s="794"/>
      <c r="JHZ38" s="794"/>
      <c r="JIA38" s="794"/>
      <c r="JIB38" s="794"/>
      <c r="JIC38" s="794"/>
      <c r="JID38" s="794"/>
      <c r="JIE38" s="794"/>
      <c r="JIF38" s="794"/>
      <c r="JIG38" s="794"/>
      <c r="JIH38" s="794"/>
      <c r="JII38" s="794"/>
      <c r="JIJ38" s="794"/>
      <c r="JIK38" s="794"/>
      <c r="JIL38" s="794"/>
      <c r="JIM38" s="794"/>
      <c r="JIN38" s="794"/>
      <c r="JIO38" s="794"/>
      <c r="JIP38" s="794"/>
      <c r="JIQ38" s="794"/>
      <c r="JIR38" s="794"/>
      <c r="JIS38" s="794"/>
      <c r="JIT38" s="794"/>
      <c r="JIU38" s="794"/>
      <c r="JIV38" s="794"/>
      <c r="JIW38" s="794"/>
      <c r="JIX38" s="794"/>
      <c r="JIY38" s="794"/>
      <c r="JIZ38" s="794"/>
      <c r="JJA38" s="794"/>
      <c r="JJB38" s="794"/>
      <c r="JJC38" s="794"/>
      <c r="JJD38" s="794"/>
      <c r="JJE38" s="794"/>
      <c r="JJF38" s="794"/>
      <c r="JJG38" s="794"/>
      <c r="JJH38" s="794"/>
      <c r="JJI38" s="794"/>
      <c r="JJJ38" s="794"/>
      <c r="JJK38" s="794"/>
      <c r="JJL38" s="794"/>
      <c r="JJM38" s="794"/>
      <c r="JJN38" s="794"/>
      <c r="JJO38" s="794"/>
      <c r="JJP38" s="794"/>
      <c r="JJQ38" s="794"/>
      <c r="JJR38" s="794"/>
      <c r="JJS38" s="794"/>
      <c r="JJT38" s="794"/>
      <c r="JJU38" s="794"/>
      <c r="JJV38" s="794"/>
      <c r="JJW38" s="794"/>
      <c r="JJX38" s="794"/>
      <c r="JJY38" s="794"/>
      <c r="JJZ38" s="794"/>
      <c r="JKA38" s="794"/>
      <c r="JKB38" s="794"/>
      <c r="JKC38" s="794"/>
      <c r="JKD38" s="794"/>
      <c r="JKE38" s="794"/>
      <c r="JKF38" s="794"/>
      <c r="JKG38" s="794"/>
      <c r="JKH38" s="794"/>
      <c r="JKI38" s="794"/>
      <c r="JKJ38" s="794"/>
      <c r="JKK38" s="794"/>
      <c r="JKL38" s="794"/>
      <c r="JKM38" s="794"/>
      <c r="JKN38" s="794"/>
      <c r="JKO38" s="794"/>
      <c r="JKP38" s="794"/>
      <c r="JKQ38" s="794"/>
      <c r="JKR38" s="794"/>
      <c r="JKS38" s="794"/>
      <c r="JKT38" s="794"/>
      <c r="JKU38" s="794"/>
      <c r="JKV38" s="794"/>
      <c r="JKW38" s="794"/>
      <c r="JKX38" s="794"/>
      <c r="JKY38" s="794"/>
      <c r="JKZ38" s="794"/>
      <c r="JLA38" s="794"/>
      <c r="JLB38" s="794"/>
      <c r="JLC38" s="794"/>
      <c r="JLD38" s="794"/>
      <c r="JLE38" s="794"/>
      <c r="JLF38" s="794"/>
      <c r="JLG38" s="794"/>
      <c r="JLH38" s="794"/>
      <c r="JLI38" s="794"/>
      <c r="JLJ38" s="794"/>
      <c r="JLK38" s="794"/>
      <c r="JLL38" s="794"/>
      <c r="JLM38" s="794"/>
      <c r="JLN38" s="794"/>
      <c r="JLO38" s="794"/>
      <c r="JLP38" s="794"/>
      <c r="JLQ38" s="794"/>
      <c r="JLR38" s="794"/>
      <c r="JLS38" s="794"/>
      <c r="JLT38" s="794"/>
      <c r="JLU38" s="794"/>
      <c r="JLV38" s="794"/>
      <c r="JLW38" s="794"/>
      <c r="JLX38" s="794"/>
      <c r="JLY38" s="794"/>
      <c r="JLZ38" s="794"/>
      <c r="JMA38" s="794"/>
      <c r="JMB38" s="794"/>
      <c r="JMC38" s="794"/>
      <c r="JMD38" s="794"/>
      <c r="JME38" s="794"/>
      <c r="JMF38" s="794"/>
      <c r="JMG38" s="794"/>
      <c r="JMH38" s="794"/>
      <c r="JMI38" s="794"/>
      <c r="JMJ38" s="794"/>
      <c r="JMK38" s="794"/>
      <c r="JML38" s="794"/>
      <c r="JMM38" s="794"/>
      <c r="JMN38" s="794"/>
      <c r="JMO38" s="794"/>
      <c r="JMP38" s="794"/>
      <c r="JMQ38" s="794"/>
      <c r="JMR38" s="794"/>
      <c r="JMS38" s="794"/>
      <c r="JMT38" s="794"/>
      <c r="JMU38" s="794"/>
      <c r="JMV38" s="794"/>
      <c r="JMW38" s="794"/>
      <c r="JMX38" s="794"/>
      <c r="JMY38" s="794"/>
      <c r="JMZ38" s="794"/>
      <c r="JNA38" s="794"/>
      <c r="JNB38" s="794"/>
      <c r="JNC38" s="794"/>
      <c r="JND38" s="794"/>
      <c r="JNE38" s="794"/>
      <c r="JNF38" s="794"/>
      <c r="JNG38" s="794"/>
      <c r="JNH38" s="794"/>
      <c r="JNI38" s="794"/>
      <c r="JNJ38" s="794"/>
      <c r="JNK38" s="794"/>
      <c r="JNL38" s="794"/>
      <c r="JNM38" s="794"/>
      <c r="JNN38" s="794"/>
      <c r="JNO38" s="794"/>
      <c r="JNP38" s="794"/>
      <c r="JNQ38" s="794"/>
      <c r="JNR38" s="794"/>
      <c r="JNS38" s="794"/>
      <c r="JNT38" s="794"/>
      <c r="JNU38" s="794"/>
      <c r="JNV38" s="794"/>
      <c r="JNW38" s="794"/>
      <c r="JNX38" s="794"/>
      <c r="JNY38" s="794"/>
      <c r="JNZ38" s="794"/>
      <c r="JOA38" s="794"/>
      <c r="JOB38" s="794"/>
      <c r="JOC38" s="794"/>
      <c r="JOD38" s="794"/>
      <c r="JOE38" s="794"/>
      <c r="JOF38" s="794"/>
      <c r="JOG38" s="794"/>
      <c r="JOH38" s="794"/>
      <c r="JOI38" s="794"/>
      <c r="JOJ38" s="794"/>
      <c r="JOK38" s="794"/>
      <c r="JOL38" s="794"/>
      <c r="JOM38" s="794"/>
      <c r="JON38" s="794"/>
      <c r="JOO38" s="794"/>
      <c r="JOP38" s="794"/>
      <c r="JOQ38" s="794"/>
      <c r="JOR38" s="794"/>
      <c r="JOS38" s="794"/>
      <c r="JOT38" s="794"/>
      <c r="JOU38" s="794"/>
      <c r="JOV38" s="794"/>
      <c r="JOW38" s="794"/>
      <c r="JOX38" s="794"/>
      <c r="JOY38" s="794"/>
      <c r="JOZ38" s="794"/>
      <c r="JPA38" s="794"/>
      <c r="JPB38" s="794"/>
      <c r="JPC38" s="794"/>
      <c r="JPD38" s="794"/>
      <c r="JPE38" s="794"/>
      <c r="JPF38" s="794"/>
      <c r="JPG38" s="794"/>
      <c r="JPH38" s="794"/>
      <c r="JPI38" s="794"/>
      <c r="JPJ38" s="794"/>
      <c r="JPK38" s="794"/>
      <c r="JPL38" s="794"/>
      <c r="JPM38" s="794"/>
      <c r="JPN38" s="794"/>
      <c r="JPO38" s="794"/>
      <c r="JPP38" s="794"/>
      <c r="JPQ38" s="794"/>
      <c r="JPR38" s="794"/>
      <c r="JPS38" s="794"/>
      <c r="JPT38" s="794"/>
      <c r="JPU38" s="794"/>
      <c r="JPV38" s="794"/>
      <c r="JPW38" s="794"/>
      <c r="JPX38" s="794"/>
      <c r="JPY38" s="794"/>
      <c r="JPZ38" s="794"/>
      <c r="JQA38" s="794"/>
      <c r="JQB38" s="794"/>
      <c r="JQC38" s="794"/>
      <c r="JQD38" s="794"/>
      <c r="JQE38" s="794"/>
      <c r="JQF38" s="794"/>
      <c r="JQG38" s="794"/>
      <c r="JQH38" s="794"/>
      <c r="JQI38" s="794"/>
      <c r="JQJ38" s="794"/>
      <c r="JQK38" s="794"/>
      <c r="JQL38" s="794"/>
      <c r="JQM38" s="794"/>
      <c r="JQN38" s="794"/>
      <c r="JQO38" s="794"/>
      <c r="JQP38" s="794"/>
      <c r="JQQ38" s="794"/>
      <c r="JQR38" s="794"/>
      <c r="JQS38" s="794"/>
      <c r="JQT38" s="794"/>
      <c r="JQU38" s="794"/>
      <c r="JQV38" s="794"/>
      <c r="JQW38" s="794"/>
      <c r="JQX38" s="794"/>
      <c r="JQY38" s="794"/>
      <c r="JQZ38" s="794"/>
      <c r="JRA38" s="794"/>
      <c r="JRB38" s="794"/>
      <c r="JRC38" s="794"/>
      <c r="JRD38" s="794"/>
      <c r="JRE38" s="794"/>
      <c r="JRF38" s="794"/>
      <c r="JRG38" s="794"/>
      <c r="JRH38" s="794"/>
      <c r="JRI38" s="794"/>
      <c r="JRJ38" s="794"/>
      <c r="JRK38" s="794"/>
      <c r="JRL38" s="794"/>
      <c r="JRM38" s="794"/>
      <c r="JRN38" s="794"/>
      <c r="JRO38" s="794"/>
      <c r="JRP38" s="794"/>
      <c r="JRQ38" s="794"/>
      <c r="JRR38" s="794"/>
      <c r="JRS38" s="794"/>
      <c r="JRT38" s="794"/>
      <c r="JRU38" s="794"/>
      <c r="JRV38" s="794"/>
      <c r="JRW38" s="794"/>
      <c r="JRX38" s="794"/>
      <c r="JRY38" s="794"/>
      <c r="JRZ38" s="794"/>
      <c r="JSA38" s="794"/>
      <c r="JSB38" s="794"/>
      <c r="JSC38" s="794"/>
      <c r="JSD38" s="794"/>
      <c r="JSE38" s="794"/>
      <c r="JSF38" s="794"/>
      <c r="JSG38" s="794"/>
      <c r="JSH38" s="794"/>
      <c r="JSI38" s="794"/>
      <c r="JSJ38" s="794"/>
      <c r="JSK38" s="794"/>
      <c r="JSL38" s="794"/>
      <c r="JSM38" s="794"/>
      <c r="JSN38" s="794"/>
      <c r="JSO38" s="794"/>
      <c r="JSP38" s="794"/>
      <c r="JSQ38" s="794"/>
      <c r="JSR38" s="794"/>
      <c r="JSS38" s="794"/>
      <c r="JST38" s="794"/>
      <c r="JSU38" s="794"/>
      <c r="JSV38" s="794"/>
      <c r="JSW38" s="794"/>
      <c r="JSX38" s="794"/>
      <c r="JSY38" s="794"/>
      <c r="JSZ38" s="794"/>
      <c r="JTA38" s="794"/>
      <c r="JTB38" s="794"/>
      <c r="JTC38" s="794"/>
      <c r="JTD38" s="794"/>
      <c r="JTE38" s="794"/>
      <c r="JTF38" s="794"/>
      <c r="JTG38" s="794"/>
      <c r="JTH38" s="794"/>
      <c r="JTI38" s="794"/>
      <c r="JTJ38" s="794"/>
      <c r="JTK38" s="794"/>
      <c r="JTL38" s="794"/>
      <c r="JTM38" s="794"/>
      <c r="JTN38" s="794"/>
      <c r="JTO38" s="794"/>
      <c r="JTP38" s="794"/>
      <c r="JTQ38" s="794"/>
      <c r="JTR38" s="794"/>
      <c r="JTS38" s="794"/>
      <c r="JTT38" s="794"/>
      <c r="JTU38" s="794"/>
      <c r="JTV38" s="794"/>
      <c r="JTW38" s="794"/>
      <c r="JTX38" s="794"/>
      <c r="JTY38" s="794"/>
      <c r="JTZ38" s="794"/>
      <c r="JUA38" s="794"/>
      <c r="JUB38" s="794"/>
      <c r="JUC38" s="794"/>
      <c r="JUD38" s="794"/>
      <c r="JUE38" s="794"/>
      <c r="JUF38" s="794"/>
      <c r="JUG38" s="794"/>
      <c r="JUH38" s="794"/>
      <c r="JUI38" s="794"/>
      <c r="JUJ38" s="794"/>
      <c r="JUK38" s="794"/>
      <c r="JUL38" s="794"/>
      <c r="JUM38" s="794"/>
      <c r="JUN38" s="794"/>
      <c r="JUO38" s="794"/>
      <c r="JUP38" s="794"/>
      <c r="JUQ38" s="794"/>
      <c r="JUR38" s="794"/>
      <c r="JUS38" s="794"/>
      <c r="JUT38" s="794"/>
      <c r="JUU38" s="794"/>
      <c r="JUV38" s="794"/>
      <c r="JUW38" s="794"/>
      <c r="JUX38" s="794"/>
      <c r="JUY38" s="794"/>
      <c r="JUZ38" s="794"/>
      <c r="JVA38" s="794"/>
      <c r="JVB38" s="794"/>
      <c r="JVC38" s="794"/>
      <c r="JVD38" s="794"/>
      <c r="JVE38" s="794"/>
      <c r="JVF38" s="794"/>
      <c r="JVG38" s="794"/>
      <c r="JVH38" s="794"/>
      <c r="JVI38" s="794"/>
      <c r="JVJ38" s="794"/>
      <c r="JVK38" s="794"/>
      <c r="JVL38" s="794"/>
      <c r="JVM38" s="794"/>
      <c r="JVN38" s="794"/>
      <c r="JVO38" s="794"/>
      <c r="JVP38" s="794"/>
      <c r="JVQ38" s="794"/>
      <c r="JVR38" s="794"/>
      <c r="JVS38" s="794"/>
      <c r="JVT38" s="794"/>
      <c r="JVU38" s="794"/>
      <c r="JVV38" s="794"/>
      <c r="JVW38" s="794"/>
      <c r="JVX38" s="794"/>
      <c r="JVY38" s="794"/>
      <c r="JVZ38" s="794"/>
      <c r="JWA38" s="794"/>
      <c r="JWB38" s="794"/>
      <c r="JWC38" s="794"/>
      <c r="JWD38" s="794"/>
      <c r="JWE38" s="794"/>
      <c r="JWF38" s="794"/>
      <c r="JWG38" s="794"/>
      <c r="JWH38" s="794"/>
      <c r="JWI38" s="794"/>
      <c r="JWJ38" s="794"/>
      <c r="JWK38" s="794"/>
      <c r="JWL38" s="794"/>
      <c r="JWM38" s="794"/>
      <c r="JWN38" s="794"/>
      <c r="JWO38" s="794"/>
      <c r="JWP38" s="794"/>
      <c r="JWQ38" s="794"/>
      <c r="JWR38" s="794"/>
      <c r="JWS38" s="794"/>
      <c r="JWT38" s="794"/>
      <c r="JWU38" s="794"/>
      <c r="JWV38" s="794"/>
      <c r="JWW38" s="794"/>
      <c r="JWX38" s="794"/>
      <c r="JWY38" s="794"/>
      <c r="JWZ38" s="794"/>
      <c r="JXA38" s="794"/>
      <c r="JXB38" s="794"/>
      <c r="JXC38" s="794"/>
      <c r="JXD38" s="794"/>
      <c r="JXE38" s="794"/>
      <c r="JXF38" s="794"/>
      <c r="JXG38" s="794"/>
      <c r="JXH38" s="794"/>
      <c r="JXI38" s="794"/>
      <c r="JXJ38" s="794"/>
      <c r="JXK38" s="794"/>
      <c r="JXL38" s="794"/>
      <c r="JXM38" s="794"/>
      <c r="JXN38" s="794"/>
      <c r="JXO38" s="794"/>
      <c r="JXP38" s="794"/>
      <c r="JXQ38" s="794"/>
      <c r="JXR38" s="794"/>
      <c r="JXS38" s="794"/>
      <c r="JXT38" s="794"/>
      <c r="JXU38" s="794"/>
      <c r="JXV38" s="794"/>
      <c r="JXW38" s="794"/>
      <c r="JXX38" s="794"/>
      <c r="JXY38" s="794"/>
      <c r="JXZ38" s="794"/>
      <c r="JYA38" s="794"/>
      <c r="JYB38" s="794"/>
      <c r="JYC38" s="794"/>
      <c r="JYD38" s="794"/>
      <c r="JYE38" s="794"/>
      <c r="JYF38" s="794"/>
      <c r="JYG38" s="794"/>
      <c r="JYH38" s="794"/>
      <c r="JYI38" s="794"/>
      <c r="JYJ38" s="794"/>
      <c r="JYK38" s="794"/>
      <c r="JYL38" s="794"/>
      <c r="JYM38" s="794"/>
      <c r="JYN38" s="794"/>
      <c r="JYO38" s="794"/>
      <c r="JYP38" s="794"/>
      <c r="JYQ38" s="794"/>
      <c r="JYR38" s="794"/>
      <c r="JYS38" s="794"/>
      <c r="JYT38" s="794"/>
      <c r="JYU38" s="794"/>
      <c r="JYV38" s="794"/>
      <c r="JYW38" s="794"/>
      <c r="JYX38" s="794"/>
      <c r="JYY38" s="794"/>
      <c r="JYZ38" s="794"/>
      <c r="JZA38" s="794"/>
      <c r="JZB38" s="794"/>
      <c r="JZC38" s="794"/>
      <c r="JZD38" s="794"/>
      <c r="JZE38" s="794"/>
      <c r="JZF38" s="794"/>
      <c r="JZG38" s="794"/>
      <c r="JZH38" s="794"/>
      <c r="JZI38" s="794"/>
      <c r="JZJ38" s="794"/>
      <c r="JZK38" s="794"/>
      <c r="JZL38" s="794"/>
      <c r="JZM38" s="794"/>
      <c r="JZN38" s="794"/>
      <c r="JZO38" s="794"/>
      <c r="JZP38" s="794"/>
      <c r="JZQ38" s="794"/>
      <c r="JZR38" s="794"/>
      <c r="JZS38" s="794"/>
      <c r="JZT38" s="794"/>
      <c r="JZU38" s="794"/>
      <c r="JZV38" s="794"/>
      <c r="JZW38" s="794"/>
      <c r="JZX38" s="794"/>
      <c r="JZY38" s="794"/>
      <c r="JZZ38" s="794"/>
      <c r="KAA38" s="794"/>
      <c r="KAB38" s="794"/>
      <c r="KAC38" s="794"/>
      <c r="KAD38" s="794"/>
      <c r="KAE38" s="794"/>
      <c r="KAF38" s="794"/>
      <c r="KAG38" s="794"/>
      <c r="KAH38" s="794"/>
      <c r="KAI38" s="794"/>
      <c r="KAJ38" s="794"/>
      <c r="KAK38" s="794"/>
      <c r="KAL38" s="794"/>
      <c r="KAM38" s="794"/>
      <c r="KAN38" s="794"/>
      <c r="KAO38" s="794"/>
      <c r="KAP38" s="794"/>
      <c r="KAQ38" s="794"/>
      <c r="KAR38" s="794"/>
      <c r="KAS38" s="794"/>
      <c r="KAT38" s="794"/>
      <c r="KAU38" s="794"/>
      <c r="KAV38" s="794"/>
      <c r="KAW38" s="794"/>
      <c r="KAX38" s="794"/>
      <c r="KAY38" s="794"/>
      <c r="KAZ38" s="794"/>
      <c r="KBA38" s="794"/>
      <c r="KBB38" s="794"/>
      <c r="KBC38" s="794"/>
      <c r="KBD38" s="794"/>
      <c r="KBE38" s="794"/>
      <c r="KBF38" s="794"/>
      <c r="KBG38" s="794"/>
      <c r="KBH38" s="794"/>
      <c r="KBI38" s="794"/>
      <c r="KBJ38" s="794"/>
      <c r="KBK38" s="794"/>
      <c r="KBL38" s="794"/>
      <c r="KBM38" s="794"/>
      <c r="KBN38" s="794"/>
      <c r="KBO38" s="794"/>
      <c r="KBP38" s="794"/>
      <c r="KBQ38" s="794"/>
      <c r="KBR38" s="794"/>
      <c r="KBS38" s="794"/>
      <c r="KBT38" s="794"/>
      <c r="KBU38" s="794"/>
      <c r="KBV38" s="794"/>
      <c r="KBW38" s="794"/>
      <c r="KBX38" s="794"/>
      <c r="KBY38" s="794"/>
      <c r="KBZ38" s="794"/>
      <c r="KCA38" s="794"/>
      <c r="KCB38" s="794"/>
      <c r="KCC38" s="794"/>
      <c r="KCD38" s="794"/>
      <c r="KCE38" s="794"/>
      <c r="KCF38" s="794"/>
      <c r="KCG38" s="794"/>
      <c r="KCH38" s="794"/>
      <c r="KCI38" s="794"/>
      <c r="KCJ38" s="794"/>
      <c r="KCK38" s="794"/>
      <c r="KCL38" s="794"/>
      <c r="KCM38" s="794"/>
      <c r="KCN38" s="794"/>
      <c r="KCO38" s="794"/>
      <c r="KCP38" s="794"/>
      <c r="KCQ38" s="794"/>
      <c r="KCR38" s="794"/>
      <c r="KCS38" s="794"/>
      <c r="KCT38" s="794"/>
      <c r="KCU38" s="794"/>
      <c r="KCV38" s="794"/>
      <c r="KCW38" s="794"/>
      <c r="KCX38" s="794"/>
      <c r="KCY38" s="794"/>
      <c r="KCZ38" s="794"/>
      <c r="KDA38" s="794"/>
      <c r="KDB38" s="794"/>
      <c r="KDC38" s="794"/>
      <c r="KDD38" s="794"/>
      <c r="KDE38" s="794"/>
      <c r="KDF38" s="794"/>
      <c r="KDG38" s="794"/>
      <c r="KDH38" s="794"/>
      <c r="KDI38" s="794"/>
      <c r="KDJ38" s="794"/>
      <c r="KDK38" s="794"/>
      <c r="KDL38" s="794"/>
      <c r="KDM38" s="794"/>
      <c r="KDN38" s="794"/>
      <c r="KDO38" s="794"/>
      <c r="KDP38" s="794"/>
      <c r="KDQ38" s="794"/>
      <c r="KDR38" s="794"/>
      <c r="KDS38" s="794"/>
      <c r="KDT38" s="794"/>
      <c r="KDU38" s="794"/>
      <c r="KDV38" s="794"/>
      <c r="KDW38" s="794"/>
      <c r="KDX38" s="794"/>
      <c r="KDY38" s="794"/>
      <c r="KDZ38" s="794"/>
      <c r="KEA38" s="794"/>
      <c r="KEB38" s="794"/>
      <c r="KEC38" s="794"/>
      <c r="KED38" s="794"/>
      <c r="KEE38" s="794"/>
      <c r="KEF38" s="794"/>
      <c r="KEG38" s="794"/>
      <c r="KEH38" s="794"/>
      <c r="KEI38" s="794"/>
      <c r="KEJ38" s="794"/>
      <c r="KEK38" s="794"/>
      <c r="KEL38" s="794"/>
      <c r="KEM38" s="794"/>
      <c r="KEN38" s="794"/>
      <c r="KEO38" s="794"/>
      <c r="KEP38" s="794"/>
      <c r="KEQ38" s="794"/>
      <c r="KER38" s="794"/>
      <c r="KES38" s="794"/>
      <c r="KET38" s="794"/>
      <c r="KEU38" s="794"/>
      <c r="KEV38" s="794"/>
      <c r="KEW38" s="794"/>
      <c r="KEX38" s="794"/>
      <c r="KEY38" s="794"/>
      <c r="KEZ38" s="794"/>
      <c r="KFA38" s="794"/>
      <c r="KFB38" s="794"/>
      <c r="KFC38" s="794"/>
      <c r="KFD38" s="794"/>
      <c r="KFE38" s="794"/>
      <c r="KFF38" s="794"/>
      <c r="KFG38" s="794"/>
      <c r="KFH38" s="794"/>
      <c r="KFI38" s="794"/>
      <c r="KFJ38" s="794"/>
      <c r="KFK38" s="794"/>
      <c r="KFL38" s="794"/>
      <c r="KFM38" s="794"/>
      <c r="KFN38" s="794"/>
      <c r="KFO38" s="794"/>
      <c r="KFP38" s="794"/>
      <c r="KFQ38" s="794"/>
      <c r="KFR38" s="794"/>
      <c r="KFS38" s="794"/>
      <c r="KFT38" s="794"/>
      <c r="KFU38" s="794"/>
      <c r="KFV38" s="794"/>
      <c r="KFW38" s="794"/>
      <c r="KFX38" s="794"/>
      <c r="KFY38" s="794"/>
      <c r="KFZ38" s="794"/>
      <c r="KGA38" s="794"/>
      <c r="KGB38" s="794"/>
      <c r="KGC38" s="794"/>
      <c r="KGD38" s="794"/>
      <c r="KGE38" s="794"/>
      <c r="KGF38" s="794"/>
      <c r="KGG38" s="794"/>
      <c r="KGH38" s="794"/>
      <c r="KGI38" s="794"/>
      <c r="KGJ38" s="794"/>
      <c r="KGK38" s="794"/>
      <c r="KGL38" s="794"/>
      <c r="KGM38" s="794"/>
      <c r="KGN38" s="794"/>
      <c r="KGO38" s="794"/>
      <c r="KGP38" s="794"/>
      <c r="KGQ38" s="794"/>
      <c r="KGR38" s="794"/>
      <c r="KGS38" s="794"/>
      <c r="KGT38" s="794"/>
      <c r="KGU38" s="794"/>
      <c r="KGV38" s="794"/>
      <c r="KGW38" s="794"/>
      <c r="KGX38" s="794"/>
      <c r="KGY38" s="794"/>
      <c r="KGZ38" s="794"/>
      <c r="KHA38" s="794"/>
      <c r="KHB38" s="794"/>
      <c r="KHC38" s="794"/>
      <c r="KHD38" s="794"/>
      <c r="KHE38" s="794"/>
      <c r="KHF38" s="794"/>
      <c r="KHG38" s="794"/>
      <c r="KHH38" s="794"/>
      <c r="KHI38" s="794"/>
      <c r="KHJ38" s="794"/>
      <c r="KHK38" s="794"/>
      <c r="KHL38" s="794"/>
      <c r="KHM38" s="794"/>
      <c r="KHN38" s="794"/>
      <c r="KHO38" s="794"/>
      <c r="KHP38" s="794"/>
      <c r="KHQ38" s="794"/>
      <c r="KHR38" s="794"/>
      <c r="KHS38" s="794"/>
      <c r="KHT38" s="794"/>
      <c r="KHU38" s="794"/>
      <c r="KHV38" s="794"/>
      <c r="KHW38" s="794"/>
      <c r="KHX38" s="794"/>
      <c r="KHY38" s="794"/>
      <c r="KHZ38" s="794"/>
      <c r="KIA38" s="794"/>
      <c r="KIB38" s="794"/>
      <c r="KIC38" s="794"/>
      <c r="KID38" s="794"/>
      <c r="KIE38" s="794"/>
      <c r="KIF38" s="794"/>
      <c r="KIG38" s="794"/>
      <c r="KIH38" s="794"/>
      <c r="KII38" s="794"/>
      <c r="KIJ38" s="794"/>
      <c r="KIK38" s="794"/>
      <c r="KIL38" s="794"/>
      <c r="KIM38" s="794"/>
      <c r="KIN38" s="794"/>
      <c r="KIO38" s="794"/>
      <c r="KIP38" s="794"/>
      <c r="KIQ38" s="794"/>
      <c r="KIR38" s="794"/>
      <c r="KIS38" s="794"/>
      <c r="KIT38" s="794"/>
      <c r="KIU38" s="794"/>
      <c r="KIV38" s="794"/>
      <c r="KIW38" s="794"/>
      <c r="KIX38" s="794"/>
      <c r="KIY38" s="794"/>
      <c r="KIZ38" s="794"/>
      <c r="KJA38" s="794"/>
      <c r="KJB38" s="794"/>
      <c r="KJC38" s="794"/>
      <c r="KJD38" s="794"/>
      <c r="KJE38" s="794"/>
      <c r="KJF38" s="794"/>
      <c r="KJG38" s="794"/>
      <c r="KJH38" s="794"/>
      <c r="KJI38" s="794"/>
      <c r="KJJ38" s="794"/>
      <c r="KJK38" s="794"/>
      <c r="KJL38" s="794"/>
      <c r="KJM38" s="794"/>
      <c r="KJN38" s="794"/>
      <c r="KJO38" s="794"/>
      <c r="KJP38" s="794"/>
      <c r="KJQ38" s="794"/>
      <c r="KJR38" s="794"/>
      <c r="KJS38" s="794"/>
      <c r="KJT38" s="794"/>
      <c r="KJU38" s="794"/>
      <c r="KJV38" s="794"/>
      <c r="KJW38" s="794"/>
      <c r="KJX38" s="794"/>
      <c r="KJY38" s="794"/>
      <c r="KJZ38" s="794"/>
      <c r="KKA38" s="794"/>
      <c r="KKB38" s="794"/>
      <c r="KKC38" s="794"/>
      <c r="KKD38" s="794"/>
      <c r="KKE38" s="794"/>
      <c r="KKF38" s="794"/>
      <c r="KKG38" s="794"/>
      <c r="KKH38" s="794"/>
      <c r="KKI38" s="794"/>
      <c r="KKJ38" s="794"/>
      <c r="KKK38" s="794"/>
      <c r="KKL38" s="794"/>
      <c r="KKM38" s="794"/>
      <c r="KKN38" s="794"/>
      <c r="KKO38" s="794"/>
      <c r="KKP38" s="794"/>
      <c r="KKQ38" s="794"/>
      <c r="KKR38" s="794"/>
      <c r="KKS38" s="794"/>
      <c r="KKT38" s="794"/>
      <c r="KKU38" s="794"/>
      <c r="KKV38" s="794"/>
      <c r="KKW38" s="794"/>
      <c r="KKX38" s="794"/>
      <c r="KKY38" s="794"/>
      <c r="KKZ38" s="794"/>
      <c r="KLA38" s="794"/>
      <c r="KLB38" s="794"/>
      <c r="KLC38" s="794"/>
      <c r="KLD38" s="794"/>
      <c r="KLE38" s="794"/>
      <c r="KLF38" s="794"/>
      <c r="KLG38" s="794"/>
      <c r="KLH38" s="794"/>
      <c r="KLI38" s="794"/>
      <c r="KLJ38" s="794"/>
      <c r="KLK38" s="794"/>
      <c r="KLL38" s="794"/>
      <c r="KLM38" s="794"/>
      <c r="KLN38" s="794"/>
      <c r="KLO38" s="794"/>
      <c r="KLP38" s="794"/>
      <c r="KLQ38" s="794"/>
      <c r="KLR38" s="794"/>
      <c r="KLS38" s="794"/>
      <c r="KLT38" s="794"/>
      <c r="KLU38" s="794"/>
      <c r="KLV38" s="794"/>
      <c r="KLW38" s="794"/>
      <c r="KLX38" s="794"/>
      <c r="KLY38" s="794"/>
      <c r="KLZ38" s="794"/>
      <c r="KMA38" s="794"/>
      <c r="KMB38" s="794"/>
      <c r="KMC38" s="794"/>
      <c r="KMD38" s="794"/>
      <c r="KME38" s="794"/>
      <c r="KMF38" s="794"/>
      <c r="KMG38" s="794"/>
      <c r="KMH38" s="794"/>
      <c r="KMI38" s="794"/>
      <c r="KMJ38" s="794"/>
      <c r="KMK38" s="794"/>
      <c r="KML38" s="794"/>
      <c r="KMM38" s="794"/>
      <c r="KMN38" s="794"/>
      <c r="KMO38" s="794"/>
      <c r="KMP38" s="794"/>
      <c r="KMQ38" s="794"/>
      <c r="KMR38" s="794"/>
      <c r="KMS38" s="794"/>
      <c r="KMT38" s="794"/>
      <c r="KMU38" s="794"/>
      <c r="KMV38" s="794"/>
      <c r="KMW38" s="794"/>
      <c r="KMX38" s="794"/>
      <c r="KMY38" s="794"/>
      <c r="KMZ38" s="794"/>
      <c r="KNA38" s="794"/>
      <c r="KNB38" s="794"/>
      <c r="KNC38" s="794"/>
      <c r="KND38" s="794"/>
      <c r="KNE38" s="794"/>
      <c r="KNF38" s="794"/>
      <c r="KNG38" s="794"/>
      <c r="KNH38" s="794"/>
      <c r="KNI38" s="794"/>
      <c r="KNJ38" s="794"/>
      <c r="KNK38" s="794"/>
      <c r="KNL38" s="794"/>
      <c r="KNM38" s="794"/>
      <c r="KNN38" s="794"/>
      <c r="KNO38" s="794"/>
      <c r="KNP38" s="794"/>
      <c r="KNQ38" s="794"/>
      <c r="KNR38" s="794"/>
      <c r="KNS38" s="794"/>
      <c r="KNT38" s="794"/>
      <c r="KNU38" s="794"/>
      <c r="KNV38" s="794"/>
      <c r="KNW38" s="794"/>
      <c r="KNX38" s="794"/>
      <c r="KNY38" s="794"/>
      <c r="KNZ38" s="794"/>
      <c r="KOA38" s="794"/>
      <c r="KOB38" s="794"/>
      <c r="KOC38" s="794"/>
      <c r="KOD38" s="794"/>
      <c r="KOE38" s="794"/>
      <c r="KOF38" s="794"/>
      <c r="KOG38" s="794"/>
      <c r="KOH38" s="794"/>
      <c r="KOI38" s="794"/>
      <c r="KOJ38" s="794"/>
      <c r="KOK38" s="794"/>
      <c r="KOL38" s="794"/>
      <c r="KOM38" s="794"/>
      <c r="KON38" s="794"/>
      <c r="KOO38" s="794"/>
      <c r="KOP38" s="794"/>
      <c r="KOQ38" s="794"/>
      <c r="KOR38" s="794"/>
      <c r="KOS38" s="794"/>
      <c r="KOT38" s="794"/>
      <c r="KOU38" s="794"/>
      <c r="KOV38" s="794"/>
      <c r="KOW38" s="794"/>
      <c r="KOX38" s="794"/>
      <c r="KOY38" s="794"/>
      <c r="KOZ38" s="794"/>
      <c r="KPA38" s="794"/>
      <c r="KPB38" s="794"/>
      <c r="KPC38" s="794"/>
      <c r="KPD38" s="794"/>
      <c r="KPE38" s="794"/>
      <c r="KPF38" s="794"/>
      <c r="KPG38" s="794"/>
      <c r="KPH38" s="794"/>
      <c r="KPI38" s="794"/>
      <c r="KPJ38" s="794"/>
      <c r="KPK38" s="794"/>
      <c r="KPL38" s="794"/>
      <c r="KPM38" s="794"/>
      <c r="KPN38" s="794"/>
      <c r="KPO38" s="794"/>
      <c r="KPP38" s="794"/>
      <c r="KPQ38" s="794"/>
      <c r="KPR38" s="794"/>
      <c r="KPS38" s="794"/>
      <c r="KPT38" s="794"/>
      <c r="KPU38" s="794"/>
      <c r="KPV38" s="794"/>
      <c r="KPW38" s="794"/>
      <c r="KPX38" s="794"/>
      <c r="KPY38" s="794"/>
      <c r="KPZ38" s="794"/>
      <c r="KQA38" s="794"/>
      <c r="KQB38" s="794"/>
      <c r="KQC38" s="794"/>
      <c r="KQD38" s="794"/>
      <c r="KQE38" s="794"/>
      <c r="KQF38" s="794"/>
      <c r="KQG38" s="794"/>
      <c r="KQH38" s="794"/>
      <c r="KQI38" s="794"/>
      <c r="KQJ38" s="794"/>
      <c r="KQK38" s="794"/>
      <c r="KQL38" s="794"/>
      <c r="KQM38" s="794"/>
      <c r="KQN38" s="794"/>
      <c r="KQO38" s="794"/>
      <c r="KQP38" s="794"/>
      <c r="KQQ38" s="794"/>
      <c r="KQR38" s="794"/>
      <c r="KQS38" s="794"/>
      <c r="KQT38" s="794"/>
      <c r="KQU38" s="794"/>
      <c r="KQV38" s="794"/>
      <c r="KQW38" s="794"/>
      <c r="KQX38" s="794"/>
      <c r="KQY38" s="794"/>
      <c r="KQZ38" s="794"/>
      <c r="KRA38" s="794"/>
      <c r="KRB38" s="794"/>
      <c r="KRC38" s="794"/>
      <c r="KRD38" s="794"/>
      <c r="KRE38" s="794"/>
      <c r="KRF38" s="794"/>
      <c r="KRG38" s="794"/>
      <c r="KRH38" s="794"/>
      <c r="KRI38" s="794"/>
      <c r="KRJ38" s="794"/>
      <c r="KRK38" s="794"/>
      <c r="KRL38" s="794"/>
      <c r="KRM38" s="794"/>
      <c r="KRN38" s="794"/>
      <c r="KRO38" s="794"/>
      <c r="KRP38" s="794"/>
      <c r="KRQ38" s="794"/>
      <c r="KRR38" s="794"/>
      <c r="KRS38" s="794"/>
      <c r="KRT38" s="794"/>
      <c r="KRU38" s="794"/>
      <c r="KRV38" s="794"/>
      <c r="KRW38" s="794"/>
      <c r="KRX38" s="794"/>
      <c r="KRY38" s="794"/>
      <c r="KRZ38" s="794"/>
      <c r="KSA38" s="794"/>
      <c r="KSB38" s="794"/>
      <c r="KSC38" s="794"/>
      <c r="KSD38" s="794"/>
      <c r="KSE38" s="794"/>
      <c r="KSF38" s="794"/>
      <c r="KSG38" s="794"/>
      <c r="KSH38" s="794"/>
      <c r="KSI38" s="794"/>
      <c r="KSJ38" s="794"/>
      <c r="KSK38" s="794"/>
      <c r="KSL38" s="794"/>
      <c r="KSM38" s="794"/>
      <c r="KSN38" s="794"/>
      <c r="KSO38" s="794"/>
      <c r="KSP38" s="794"/>
      <c r="KSQ38" s="794"/>
      <c r="KSR38" s="794"/>
      <c r="KSS38" s="794"/>
      <c r="KST38" s="794"/>
      <c r="KSU38" s="794"/>
      <c r="KSV38" s="794"/>
      <c r="KSW38" s="794"/>
      <c r="KSX38" s="794"/>
      <c r="KSY38" s="794"/>
      <c r="KSZ38" s="794"/>
      <c r="KTA38" s="794"/>
      <c r="KTB38" s="794"/>
      <c r="KTC38" s="794"/>
      <c r="KTD38" s="794"/>
      <c r="KTE38" s="794"/>
      <c r="KTF38" s="794"/>
      <c r="KTG38" s="794"/>
      <c r="KTH38" s="794"/>
      <c r="KTI38" s="794"/>
      <c r="KTJ38" s="794"/>
      <c r="KTK38" s="794"/>
      <c r="KTL38" s="794"/>
      <c r="KTM38" s="794"/>
      <c r="KTN38" s="794"/>
      <c r="KTO38" s="794"/>
      <c r="KTP38" s="794"/>
      <c r="KTQ38" s="794"/>
      <c r="KTR38" s="794"/>
      <c r="KTS38" s="794"/>
      <c r="KTT38" s="794"/>
      <c r="KTU38" s="794"/>
      <c r="KTV38" s="794"/>
      <c r="KTW38" s="794"/>
      <c r="KTX38" s="794"/>
      <c r="KTY38" s="794"/>
      <c r="KTZ38" s="794"/>
      <c r="KUA38" s="794"/>
      <c r="KUB38" s="794"/>
      <c r="KUC38" s="794"/>
      <c r="KUD38" s="794"/>
      <c r="KUE38" s="794"/>
      <c r="KUF38" s="794"/>
      <c r="KUG38" s="794"/>
      <c r="KUH38" s="794"/>
      <c r="KUI38" s="794"/>
      <c r="KUJ38" s="794"/>
      <c r="KUK38" s="794"/>
      <c r="KUL38" s="794"/>
      <c r="KUM38" s="794"/>
      <c r="KUN38" s="794"/>
      <c r="KUO38" s="794"/>
      <c r="KUP38" s="794"/>
      <c r="KUQ38" s="794"/>
      <c r="KUR38" s="794"/>
      <c r="KUS38" s="794"/>
      <c r="KUT38" s="794"/>
      <c r="KUU38" s="794"/>
      <c r="KUV38" s="794"/>
      <c r="KUW38" s="794"/>
      <c r="KUX38" s="794"/>
      <c r="KUY38" s="794"/>
      <c r="KUZ38" s="794"/>
      <c r="KVA38" s="794"/>
      <c r="KVB38" s="794"/>
      <c r="KVC38" s="794"/>
      <c r="KVD38" s="794"/>
      <c r="KVE38" s="794"/>
      <c r="KVF38" s="794"/>
      <c r="KVG38" s="794"/>
      <c r="KVH38" s="794"/>
      <c r="KVI38" s="794"/>
      <c r="KVJ38" s="794"/>
      <c r="KVK38" s="794"/>
      <c r="KVL38" s="794"/>
      <c r="KVM38" s="794"/>
      <c r="KVN38" s="794"/>
      <c r="KVO38" s="794"/>
      <c r="KVP38" s="794"/>
      <c r="KVQ38" s="794"/>
      <c r="KVR38" s="794"/>
      <c r="KVS38" s="794"/>
      <c r="KVT38" s="794"/>
      <c r="KVU38" s="794"/>
      <c r="KVV38" s="794"/>
      <c r="KVW38" s="794"/>
      <c r="KVX38" s="794"/>
      <c r="KVY38" s="794"/>
      <c r="KVZ38" s="794"/>
      <c r="KWA38" s="794"/>
      <c r="KWB38" s="794"/>
      <c r="KWC38" s="794"/>
      <c r="KWD38" s="794"/>
      <c r="KWE38" s="794"/>
      <c r="KWF38" s="794"/>
      <c r="KWG38" s="794"/>
      <c r="KWH38" s="794"/>
      <c r="KWI38" s="794"/>
      <c r="KWJ38" s="794"/>
      <c r="KWK38" s="794"/>
      <c r="KWL38" s="794"/>
      <c r="KWM38" s="794"/>
      <c r="KWN38" s="794"/>
      <c r="KWO38" s="794"/>
      <c r="KWP38" s="794"/>
      <c r="KWQ38" s="794"/>
      <c r="KWR38" s="794"/>
      <c r="KWS38" s="794"/>
      <c r="KWT38" s="794"/>
      <c r="KWU38" s="794"/>
      <c r="KWV38" s="794"/>
      <c r="KWW38" s="794"/>
      <c r="KWX38" s="794"/>
      <c r="KWY38" s="794"/>
      <c r="KWZ38" s="794"/>
      <c r="KXA38" s="794"/>
      <c r="KXB38" s="794"/>
      <c r="KXC38" s="794"/>
      <c r="KXD38" s="794"/>
      <c r="KXE38" s="794"/>
      <c r="KXF38" s="794"/>
      <c r="KXG38" s="794"/>
      <c r="KXH38" s="794"/>
      <c r="KXI38" s="794"/>
      <c r="KXJ38" s="794"/>
      <c r="KXK38" s="794"/>
      <c r="KXL38" s="794"/>
      <c r="KXM38" s="794"/>
      <c r="KXN38" s="794"/>
      <c r="KXO38" s="794"/>
      <c r="KXP38" s="794"/>
      <c r="KXQ38" s="794"/>
      <c r="KXR38" s="794"/>
      <c r="KXS38" s="794"/>
      <c r="KXT38" s="794"/>
      <c r="KXU38" s="794"/>
      <c r="KXV38" s="794"/>
      <c r="KXW38" s="794"/>
      <c r="KXX38" s="794"/>
      <c r="KXY38" s="794"/>
      <c r="KXZ38" s="794"/>
      <c r="KYA38" s="794"/>
      <c r="KYB38" s="794"/>
      <c r="KYC38" s="794"/>
      <c r="KYD38" s="794"/>
      <c r="KYE38" s="794"/>
      <c r="KYF38" s="794"/>
      <c r="KYG38" s="794"/>
      <c r="KYH38" s="794"/>
      <c r="KYI38" s="794"/>
      <c r="KYJ38" s="794"/>
      <c r="KYK38" s="794"/>
      <c r="KYL38" s="794"/>
      <c r="KYM38" s="794"/>
      <c r="KYN38" s="794"/>
      <c r="KYO38" s="794"/>
      <c r="KYP38" s="794"/>
      <c r="KYQ38" s="794"/>
      <c r="KYR38" s="794"/>
      <c r="KYS38" s="794"/>
      <c r="KYT38" s="794"/>
      <c r="KYU38" s="794"/>
      <c r="KYV38" s="794"/>
      <c r="KYW38" s="794"/>
      <c r="KYX38" s="794"/>
      <c r="KYY38" s="794"/>
      <c r="KYZ38" s="794"/>
      <c r="KZA38" s="794"/>
      <c r="KZB38" s="794"/>
      <c r="KZC38" s="794"/>
      <c r="KZD38" s="794"/>
      <c r="KZE38" s="794"/>
      <c r="KZF38" s="794"/>
      <c r="KZG38" s="794"/>
      <c r="KZH38" s="794"/>
      <c r="KZI38" s="794"/>
      <c r="KZJ38" s="794"/>
      <c r="KZK38" s="794"/>
      <c r="KZL38" s="794"/>
      <c r="KZM38" s="794"/>
      <c r="KZN38" s="794"/>
      <c r="KZO38" s="794"/>
      <c r="KZP38" s="794"/>
      <c r="KZQ38" s="794"/>
      <c r="KZR38" s="794"/>
      <c r="KZS38" s="794"/>
      <c r="KZT38" s="794"/>
      <c r="KZU38" s="794"/>
      <c r="KZV38" s="794"/>
      <c r="KZW38" s="794"/>
      <c r="KZX38" s="794"/>
      <c r="KZY38" s="794"/>
      <c r="KZZ38" s="794"/>
      <c r="LAA38" s="794"/>
      <c r="LAB38" s="794"/>
      <c r="LAC38" s="794"/>
      <c r="LAD38" s="794"/>
      <c r="LAE38" s="794"/>
      <c r="LAF38" s="794"/>
      <c r="LAG38" s="794"/>
      <c r="LAH38" s="794"/>
      <c r="LAI38" s="794"/>
      <c r="LAJ38" s="794"/>
      <c r="LAK38" s="794"/>
      <c r="LAL38" s="794"/>
      <c r="LAM38" s="794"/>
      <c r="LAN38" s="794"/>
      <c r="LAO38" s="794"/>
      <c r="LAP38" s="794"/>
      <c r="LAQ38" s="794"/>
      <c r="LAR38" s="794"/>
      <c r="LAS38" s="794"/>
      <c r="LAT38" s="794"/>
      <c r="LAU38" s="794"/>
      <c r="LAV38" s="794"/>
      <c r="LAW38" s="794"/>
      <c r="LAX38" s="794"/>
      <c r="LAY38" s="794"/>
      <c r="LAZ38" s="794"/>
      <c r="LBA38" s="794"/>
      <c r="LBB38" s="794"/>
      <c r="LBC38" s="794"/>
      <c r="LBD38" s="794"/>
      <c r="LBE38" s="794"/>
      <c r="LBF38" s="794"/>
      <c r="LBG38" s="794"/>
      <c r="LBH38" s="794"/>
      <c r="LBI38" s="794"/>
      <c r="LBJ38" s="794"/>
      <c r="LBK38" s="794"/>
      <c r="LBL38" s="794"/>
      <c r="LBM38" s="794"/>
      <c r="LBN38" s="794"/>
      <c r="LBO38" s="794"/>
      <c r="LBP38" s="794"/>
      <c r="LBQ38" s="794"/>
      <c r="LBR38" s="794"/>
      <c r="LBS38" s="794"/>
      <c r="LBT38" s="794"/>
      <c r="LBU38" s="794"/>
      <c r="LBV38" s="794"/>
      <c r="LBW38" s="794"/>
      <c r="LBX38" s="794"/>
      <c r="LBY38" s="794"/>
      <c r="LBZ38" s="794"/>
      <c r="LCA38" s="794"/>
      <c r="LCB38" s="794"/>
      <c r="LCC38" s="794"/>
      <c r="LCD38" s="794"/>
      <c r="LCE38" s="794"/>
      <c r="LCF38" s="794"/>
      <c r="LCG38" s="794"/>
      <c r="LCH38" s="794"/>
      <c r="LCI38" s="794"/>
      <c r="LCJ38" s="794"/>
      <c r="LCK38" s="794"/>
      <c r="LCL38" s="794"/>
      <c r="LCM38" s="794"/>
      <c r="LCN38" s="794"/>
      <c r="LCO38" s="794"/>
      <c r="LCP38" s="794"/>
      <c r="LCQ38" s="794"/>
      <c r="LCR38" s="794"/>
      <c r="LCS38" s="794"/>
      <c r="LCT38" s="794"/>
      <c r="LCU38" s="794"/>
      <c r="LCV38" s="794"/>
      <c r="LCW38" s="794"/>
      <c r="LCX38" s="794"/>
      <c r="LCY38" s="794"/>
      <c r="LCZ38" s="794"/>
      <c r="LDA38" s="794"/>
      <c r="LDB38" s="794"/>
      <c r="LDC38" s="794"/>
      <c r="LDD38" s="794"/>
      <c r="LDE38" s="794"/>
      <c r="LDF38" s="794"/>
      <c r="LDG38" s="794"/>
      <c r="LDH38" s="794"/>
      <c r="LDI38" s="794"/>
      <c r="LDJ38" s="794"/>
      <c r="LDK38" s="794"/>
      <c r="LDL38" s="794"/>
      <c r="LDM38" s="794"/>
      <c r="LDN38" s="794"/>
      <c r="LDO38" s="794"/>
      <c r="LDP38" s="794"/>
      <c r="LDQ38" s="794"/>
      <c r="LDR38" s="794"/>
      <c r="LDS38" s="794"/>
      <c r="LDT38" s="794"/>
      <c r="LDU38" s="794"/>
      <c r="LDV38" s="794"/>
      <c r="LDW38" s="794"/>
      <c r="LDX38" s="794"/>
      <c r="LDY38" s="794"/>
      <c r="LDZ38" s="794"/>
      <c r="LEA38" s="794"/>
      <c r="LEB38" s="794"/>
      <c r="LEC38" s="794"/>
      <c r="LED38" s="794"/>
      <c r="LEE38" s="794"/>
      <c r="LEF38" s="794"/>
      <c r="LEG38" s="794"/>
      <c r="LEH38" s="794"/>
      <c r="LEI38" s="794"/>
      <c r="LEJ38" s="794"/>
      <c r="LEK38" s="794"/>
      <c r="LEL38" s="794"/>
      <c r="LEM38" s="794"/>
      <c r="LEN38" s="794"/>
      <c r="LEO38" s="794"/>
      <c r="LEP38" s="794"/>
      <c r="LEQ38" s="794"/>
      <c r="LER38" s="794"/>
      <c r="LES38" s="794"/>
      <c r="LET38" s="794"/>
      <c r="LEU38" s="794"/>
      <c r="LEV38" s="794"/>
      <c r="LEW38" s="794"/>
      <c r="LEX38" s="794"/>
      <c r="LEY38" s="794"/>
      <c r="LEZ38" s="794"/>
      <c r="LFA38" s="794"/>
      <c r="LFB38" s="794"/>
      <c r="LFC38" s="794"/>
      <c r="LFD38" s="794"/>
      <c r="LFE38" s="794"/>
      <c r="LFF38" s="794"/>
      <c r="LFG38" s="794"/>
      <c r="LFH38" s="794"/>
      <c r="LFI38" s="794"/>
      <c r="LFJ38" s="794"/>
      <c r="LFK38" s="794"/>
      <c r="LFL38" s="794"/>
      <c r="LFM38" s="794"/>
      <c r="LFN38" s="794"/>
      <c r="LFO38" s="794"/>
      <c r="LFP38" s="794"/>
      <c r="LFQ38" s="794"/>
      <c r="LFR38" s="794"/>
      <c r="LFS38" s="794"/>
      <c r="LFT38" s="794"/>
      <c r="LFU38" s="794"/>
      <c r="LFV38" s="794"/>
      <c r="LFW38" s="794"/>
      <c r="LFX38" s="794"/>
      <c r="LFY38" s="794"/>
      <c r="LFZ38" s="794"/>
      <c r="LGA38" s="794"/>
      <c r="LGB38" s="794"/>
      <c r="LGC38" s="794"/>
      <c r="LGD38" s="794"/>
      <c r="LGE38" s="794"/>
      <c r="LGF38" s="794"/>
      <c r="LGG38" s="794"/>
      <c r="LGH38" s="794"/>
      <c r="LGI38" s="794"/>
      <c r="LGJ38" s="794"/>
      <c r="LGK38" s="794"/>
      <c r="LGL38" s="794"/>
      <c r="LGM38" s="794"/>
      <c r="LGN38" s="794"/>
      <c r="LGO38" s="794"/>
      <c r="LGP38" s="794"/>
      <c r="LGQ38" s="794"/>
      <c r="LGR38" s="794"/>
      <c r="LGS38" s="794"/>
      <c r="LGT38" s="794"/>
      <c r="LGU38" s="794"/>
      <c r="LGV38" s="794"/>
      <c r="LGW38" s="794"/>
      <c r="LGX38" s="794"/>
      <c r="LGY38" s="794"/>
      <c r="LGZ38" s="794"/>
      <c r="LHA38" s="794"/>
      <c r="LHB38" s="794"/>
      <c r="LHC38" s="794"/>
      <c r="LHD38" s="794"/>
      <c r="LHE38" s="794"/>
      <c r="LHF38" s="794"/>
      <c r="LHG38" s="794"/>
      <c r="LHH38" s="794"/>
      <c r="LHI38" s="794"/>
      <c r="LHJ38" s="794"/>
      <c r="LHK38" s="794"/>
      <c r="LHL38" s="794"/>
      <c r="LHM38" s="794"/>
      <c r="LHN38" s="794"/>
      <c r="LHO38" s="794"/>
      <c r="LHP38" s="794"/>
      <c r="LHQ38" s="794"/>
      <c r="LHR38" s="794"/>
      <c r="LHS38" s="794"/>
      <c r="LHT38" s="794"/>
      <c r="LHU38" s="794"/>
      <c r="LHV38" s="794"/>
      <c r="LHW38" s="794"/>
      <c r="LHX38" s="794"/>
      <c r="LHY38" s="794"/>
      <c r="LHZ38" s="794"/>
      <c r="LIA38" s="794"/>
      <c r="LIB38" s="794"/>
      <c r="LIC38" s="794"/>
      <c r="LID38" s="794"/>
      <c r="LIE38" s="794"/>
      <c r="LIF38" s="794"/>
      <c r="LIG38" s="794"/>
      <c r="LIH38" s="794"/>
      <c r="LII38" s="794"/>
      <c r="LIJ38" s="794"/>
      <c r="LIK38" s="794"/>
      <c r="LIL38" s="794"/>
      <c r="LIM38" s="794"/>
      <c r="LIN38" s="794"/>
      <c r="LIO38" s="794"/>
      <c r="LIP38" s="794"/>
      <c r="LIQ38" s="794"/>
      <c r="LIR38" s="794"/>
      <c r="LIS38" s="794"/>
      <c r="LIT38" s="794"/>
      <c r="LIU38" s="794"/>
      <c r="LIV38" s="794"/>
      <c r="LIW38" s="794"/>
      <c r="LIX38" s="794"/>
      <c r="LIY38" s="794"/>
      <c r="LIZ38" s="794"/>
      <c r="LJA38" s="794"/>
      <c r="LJB38" s="794"/>
      <c r="LJC38" s="794"/>
      <c r="LJD38" s="794"/>
      <c r="LJE38" s="794"/>
      <c r="LJF38" s="794"/>
      <c r="LJG38" s="794"/>
      <c r="LJH38" s="794"/>
      <c r="LJI38" s="794"/>
      <c r="LJJ38" s="794"/>
      <c r="LJK38" s="794"/>
      <c r="LJL38" s="794"/>
      <c r="LJM38" s="794"/>
      <c r="LJN38" s="794"/>
      <c r="LJO38" s="794"/>
      <c r="LJP38" s="794"/>
      <c r="LJQ38" s="794"/>
      <c r="LJR38" s="794"/>
      <c r="LJS38" s="794"/>
      <c r="LJT38" s="794"/>
      <c r="LJU38" s="794"/>
      <c r="LJV38" s="794"/>
      <c r="LJW38" s="794"/>
      <c r="LJX38" s="794"/>
      <c r="LJY38" s="794"/>
      <c r="LJZ38" s="794"/>
      <c r="LKA38" s="794"/>
      <c r="LKB38" s="794"/>
      <c r="LKC38" s="794"/>
      <c r="LKD38" s="794"/>
      <c r="LKE38" s="794"/>
      <c r="LKF38" s="794"/>
      <c r="LKG38" s="794"/>
      <c r="LKH38" s="794"/>
      <c r="LKI38" s="794"/>
      <c r="LKJ38" s="794"/>
      <c r="LKK38" s="794"/>
      <c r="LKL38" s="794"/>
      <c r="LKM38" s="794"/>
      <c r="LKN38" s="794"/>
      <c r="LKO38" s="794"/>
      <c r="LKP38" s="794"/>
      <c r="LKQ38" s="794"/>
      <c r="LKR38" s="794"/>
      <c r="LKS38" s="794"/>
      <c r="LKT38" s="794"/>
      <c r="LKU38" s="794"/>
      <c r="LKV38" s="794"/>
      <c r="LKW38" s="794"/>
      <c r="LKX38" s="794"/>
      <c r="LKY38" s="794"/>
      <c r="LKZ38" s="794"/>
      <c r="LLA38" s="794"/>
      <c r="LLB38" s="794"/>
      <c r="LLC38" s="794"/>
      <c r="LLD38" s="794"/>
      <c r="LLE38" s="794"/>
      <c r="LLF38" s="794"/>
      <c r="LLG38" s="794"/>
      <c r="LLH38" s="794"/>
      <c r="LLI38" s="794"/>
      <c r="LLJ38" s="794"/>
      <c r="LLK38" s="794"/>
      <c r="LLL38" s="794"/>
      <c r="LLM38" s="794"/>
      <c r="LLN38" s="794"/>
      <c r="LLO38" s="794"/>
      <c r="LLP38" s="794"/>
      <c r="LLQ38" s="794"/>
      <c r="LLR38" s="794"/>
      <c r="LLS38" s="794"/>
      <c r="LLT38" s="794"/>
      <c r="LLU38" s="794"/>
      <c r="LLV38" s="794"/>
      <c r="LLW38" s="794"/>
      <c r="LLX38" s="794"/>
      <c r="LLY38" s="794"/>
      <c r="LLZ38" s="794"/>
      <c r="LMA38" s="794"/>
      <c r="LMB38" s="794"/>
      <c r="LMC38" s="794"/>
      <c r="LMD38" s="794"/>
      <c r="LME38" s="794"/>
      <c r="LMF38" s="794"/>
      <c r="LMG38" s="794"/>
      <c r="LMH38" s="794"/>
      <c r="LMI38" s="794"/>
      <c r="LMJ38" s="794"/>
      <c r="LMK38" s="794"/>
      <c r="LML38" s="794"/>
      <c r="LMM38" s="794"/>
      <c r="LMN38" s="794"/>
      <c r="LMO38" s="794"/>
      <c r="LMP38" s="794"/>
      <c r="LMQ38" s="794"/>
      <c r="LMR38" s="794"/>
      <c r="LMS38" s="794"/>
      <c r="LMT38" s="794"/>
      <c r="LMU38" s="794"/>
      <c r="LMV38" s="794"/>
      <c r="LMW38" s="794"/>
      <c r="LMX38" s="794"/>
      <c r="LMY38" s="794"/>
      <c r="LMZ38" s="794"/>
      <c r="LNA38" s="794"/>
      <c r="LNB38" s="794"/>
      <c r="LNC38" s="794"/>
      <c r="LND38" s="794"/>
      <c r="LNE38" s="794"/>
      <c r="LNF38" s="794"/>
      <c r="LNG38" s="794"/>
      <c r="LNH38" s="794"/>
      <c r="LNI38" s="794"/>
      <c r="LNJ38" s="794"/>
      <c r="LNK38" s="794"/>
      <c r="LNL38" s="794"/>
      <c r="LNM38" s="794"/>
      <c r="LNN38" s="794"/>
      <c r="LNO38" s="794"/>
      <c r="LNP38" s="794"/>
      <c r="LNQ38" s="794"/>
      <c r="LNR38" s="794"/>
      <c r="LNS38" s="794"/>
      <c r="LNT38" s="794"/>
      <c r="LNU38" s="794"/>
      <c r="LNV38" s="794"/>
      <c r="LNW38" s="794"/>
      <c r="LNX38" s="794"/>
      <c r="LNY38" s="794"/>
      <c r="LNZ38" s="794"/>
      <c r="LOA38" s="794"/>
      <c r="LOB38" s="794"/>
      <c r="LOC38" s="794"/>
      <c r="LOD38" s="794"/>
      <c r="LOE38" s="794"/>
      <c r="LOF38" s="794"/>
      <c r="LOG38" s="794"/>
      <c r="LOH38" s="794"/>
      <c r="LOI38" s="794"/>
      <c r="LOJ38" s="794"/>
      <c r="LOK38" s="794"/>
      <c r="LOL38" s="794"/>
      <c r="LOM38" s="794"/>
      <c r="LON38" s="794"/>
      <c r="LOO38" s="794"/>
      <c r="LOP38" s="794"/>
      <c r="LOQ38" s="794"/>
      <c r="LOR38" s="794"/>
      <c r="LOS38" s="794"/>
      <c r="LOT38" s="794"/>
      <c r="LOU38" s="794"/>
      <c r="LOV38" s="794"/>
      <c r="LOW38" s="794"/>
      <c r="LOX38" s="794"/>
      <c r="LOY38" s="794"/>
      <c r="LOZ38" s="794"/>
      <c r="LPA38" s="794"/>
      <c r="LPB38" s="794"/>
      <c r="LPC38" s="794"/>
      <c r="LPD38" s="794"/>
      <c r="LPE38" s="794"/>
      <c r="LPF38" s="794"/>
      <c r="LPG38" s="794"/>
      <c r="LPH38" s="794"/>
      <c r="LPI38" s="794"/>
      <c r="LPJ38" s="794"/>
      <c r="LPK38" s="794"/>
      <c r="LPL38" s="794"/>
      <c r="LPM38" s="794"/>
      <c r="LPN38" s="794"/>
      <c r="LPO38" s="794"/>
      <c r="LPP38" s="794"/>
      <c r="LPQ38" s="794"/>
      <c r="LPR38" s="794"/>
      <c r="LPS38" s="794"/>
      <c r="LPT38" s="794"/>
      <c r="LPU38" s="794"/>
      <c r="LPV38" s="794"/>
      <c r="LPW38" s="794"/>
      <c r="LPX38" s="794"/>
      <c r="LPY38" s="794"/>
      <c r="LPZ38" s="794"/>
      <c r="LQA38" s="794"/>
      <c r="LQB38" s="794"/>
      <c r="LQC38" s="794"/>
      <c r="LQD38" s="794"/>
      <c r="LQE38" s="794"/>
      <c r="LQF38" s="794"/>
      <c r="LQG38" s="794"/>
      <c r="LQH38" s="794"/>
      <c r="LQI38" s="794"/>
      <c r="LQJ38" s="794"/>
      <c r="LQK38" s="794"/>
      <c r="LQL38" s="794"/>
      <c r="LQM38" s="794"/>
      <c r="LQN38" s="794"/>
      <c r="LQO38" s="794"/>
      <c r="LQP38" s="794"/>
      <c r="LQQ38" s="794"/>
      <c r="LQR38" s="794"/>
      <c r="LQS38" s="794"/>
      <c r="LQT38" s="794"/>
      <c r="LQU38" s="794"/>
      <c r="LQV38" s="794"/>
      <c r="LQW38" s="794"/>
      <c r="LQX38" s="794"/>
      <c r="LQY38" s="794"/>
      <c r="LQZ38" s="794"/>
      <c r="LRA38" s="794"/>
      <c r="LRB38" s="794"/>
      <c r="LRC38" s="794"/>
      <c r="LRD38" s="794"/>
      <c r="LRE38" s="794"/>
      <c r="LRF38" s="794"/>
      <c r="LRG38" s="794"/>
      <c r="LRH38" s="794"/>
      <c r="LRI38" s="794"/>
      <c r="LRJ38" s="794"/>
      <c r="LRK38" s="794"/>
      <c r="LRL38" s="794"/>
      <c r="LRM38" s="794"/>
      <c r="LRN38" s="794"/>
      <c r="LRO38" s="794"/>
      <c r="LRP38" s="794"/>
      <c r="LRQ38" s="794"/>
      <c r="LRR38" s="794"/>
      <c r="LRS38" s="794"/>
      <c r="LRT38" s="794"/>
      <c r="LRU38" s="794"/>
      <c r="LRV38" s="794"/>
      <c r="LRW38" s="794"/>
      <c r="LRX38" s="794"/>
      <c r="LRY38" s="794"/>
      <c r="LRZ38" s="794"/>
      <c r="LSA38" s="794"/>
      <c r="LSB38" s="794"/>
      <c r="LSC38" s="794"/>
      <c r="LSD38" s="794"/>
      <c r="LSE38" s="794"/>
      <c r="LSF38" s="794"/>
      <c r="LSG38" s="794"/>
      <c r="LSH38" s="794"/>
      <c r="LSI38" s="794"/>
      <c r="LSJ38" s="794"/>
      <c r="LSK38" s="794"/>
      <c r="LSL38" s="794"/>
      <c r="LSM38" s="794"/>
      <c r="LSN38" s="794"/>
      <c r="LSO38" s="794"/>
      <c r="LSP38" s="794"/>
      <c r="LSQ38" s="794"/>
      <c r="LSR38" s="794"/>
      <c r="LSS38" s="794"/>
      <c r="LST38" s="794"/>
      <c r="LSU38" s="794"/>
      <c r="LSV38" s="794"/>
      <c r="LSW38" s="794"/>
      <c r="LSX38" s="794"/>
      <c r="LSY38" s="794"/>
      <c r="LSZ38" s="794"/>
      <c r="LTA38" s="794"/>
      <c r="LTB38" s="794"/>
      <c r="LTC38" s="794"/>
      <c r="LTD38" s="794"/>
      <c r="LTE38" s="794"/>
      <c r="LTF38" s="794"/>
      <c r="LTG38" s="794"/>
      <c r="LTH38" s="794"/>
      <c r="LTI38" s="794"/>
      <c r="LTJ38" s="794"/>
      <c r="LTK38" s="794"/>
      <c r="LTL38" s="794"/>
      <c r="LTM38" s="794"/>
      <c r="LTN38" s="794"/>
      <c r="LTO38" s="794"/>
      <c r="LTP38" s="794"/>
      <c r="LTQ38" s="794"/>
      <c r="LTR38" s="794"/>
      <c r="LTS38" s="794"/>
      <c r="LTT38" s="794"/>
      <c r="LTU38" s="794"/>
      <c r="LTV38" s="794"/>
      <c r="LTW38" s="794"/>
      <c r="LTX38" s="794"/>
      <c r="LTY38" s="794"/>
      <c r="LTZ38" s="794"/>
      <c r="LUA38" s="794"/>
      <c r="LUB38" s="794"/>
      <c r="LUC38" s="794"/>
      <c r="LUD38" s="794"/>
      <c r="LUE38" s="794"/>
      <c r="LUF38" s="794"/>
      <c r="LUG38" s="794"/>
      <c r="LUH38" s="794"/>
      <c r="LUI38" s="794"/>
      <c r="LUJ38" s="794"/>
      <c r="LUK38" s="794"/>
      <c r="LUL38" s="794"/>
      <c r="LUM38" s="794"/>
      <c r="LUN38" s="794"/>
      <c r="LUO38" s="794"/>
      <c r="LUP38" s="794"/>
      <c r="LUQ38" s="794"/>
      <c r="LUR38" s="794"/>
      <c r="LUS38" s="794"/>
      <c r="LUT38" s="794"/>
      <c r="LUU38" s="794"/>
      <c r="LUV38" s="794"/>
      <c r="LUW38" s="794"/>
      <c r="LUX38" s="794"/>
      <c r="LUY38" s="794"/>
      <c r="LUZ38" s="794"/>
      <c r="LVA38" s="794"/>
      <c r="LVB38" s="794"/>
      <c r="LVC38" s="794"/>
      <c r="LVD38" s="794"/>
      <c r="LVE38" s="794"/>
      <c r="LVF38" s="794"/>
      <c r="LVG38" s="794"/>
      <c r="LVH38" s="794"/>
      <c r="LVI38" s="794"/>
      <c r="LVJ38" s="794"/>
      <c r="LVK38" s="794"/>
      <c r="LVL38" s="794"/>
      <c r="LVM38" s="794"/>
      <c r="LVN38" s="794"/>
      <c r="LVO38" s="794"/>
      <c r="LVP38" s="794"/>
      <c r="LVQ38" s="794"/>
      <c r="LVR38" s="794"/>
      <c r="LVS38" s="794"/>
      <c r="LVT38" s="794"/>
      <c r="LVU38" s="794"/>
      <c r="LVV38" s="794"/>
      <c r="LVW38" s="794"/>
      <c r="LVX38" s="794"/>
      <c r="LVY38" s="794"/>
      <c r="LVZ38" s="794"/>
      <c r="LWA38" s="794"/>
      <c r="LWB38" s="794"/>
      <c r="LWC38" s="794"/>
      <c r="LWD38" s="794"/>
      <c r="LWE38" s="794"/>
      <c r="LWF38" s="794"/>
      <c r="LWG38" s="794"/>
      <c r="LWH38" s="794"/>
      <c r="LWI38" s="794"/>
      <c r="LWJ38" s="794"/>
      <c r="LWK38" s="794"/>
      <c r="LWL38" s="794"/>
      <c r="LWM38" s="794"/>
      <c r="LWN38" s="794"/>
      <c r="LWO38" s="794"/>
      <c r="LWP38" s="794"/>
      <c r="LWQ38" s="794"/>
      <c r="LWR38" s="794"/>
      <c r="LWS38" s="794"/>
      <c r="LWT38" s="794"/>
      <c r="LWU38" s="794"/>
      <c r="LWV38" s="794"/>
      <c r="LWW38" s="794"/>
      <c r="LWX38" s="794"/>
      <c r="LWY38" s="794"/>
      <c r="LWZ38" s="794"/>
      <c r="LXA38" s="794"/>
      <c r="LXB38" s="794"/>
      <c r="LXC38" s="794"/>
      <c r="LXD38" s="794"/>
      <c r="LXE38" s="794"/>
      <c r="LXF38" s="794"/>
      <c r="LXG38" s="794"/>
      <c r="LXH38" s="794"/>
      <c r="LXI38" s="794"/>
      <c r="LXJ38" s="794"/>
      <c r="LXK38" s="794"/>
      <c r="LXL38" s="794"/>
      <c r="LXM38" s="794"/>
      <c r="LXN38" s="794"/>
      <c r="LXO38" s="794"/>
      <c r="LXP38" s="794"/>
      <c r="LXQ38" s="794"/>
      <c r="LXR38" s="794"/>
      <c r="LXS38" s="794"/>
      <c r="LXT38" s="794"/>
      <c r="LXU38" s="794"/>
      <c r="LXV38" s="794"/>
      <c r="LXW38" s="794"/>
      <c r="LXX38" s="794"/>
      <c r="LXY38" s="794"/>
      <c r="LXZ38" s="794"/>
      <c r="LYA38" s="794"/>
      <c r="LYB38" s="794"/>
      <c r="LYC38" s="794"/>
      <c r="LYD38" s="794"/>
      <c r="LYE38" s="794"/>
      <c r="LYF38" s="794"/>
      <c r="LYG38" s="794"/>
      <c r="LYH38" s="794"/>
      <c r="LYI38" s="794"/>
      <c r="LYJ38" s="794"/>
      <c r="LYK38" s="794"/>
      <c r="LYL38" s="794"/>
      <c r="LYM38" s="794"/>
      <c r="LYN38" s="794"/>
      <c r="LYO38" s="794"/>
      <c r="LYP38" s="794"/>
      <c r="LYQ38" s="794"/>
      <c r="LYR38" s="794"/>
      <c r="LYS38" s="794"/>
      <c r="LYT38" s="794"/>
      <c r="LYU38" s="794"/>
      <c r="LYV38" s="794"/>
      <c r="LYW38" s="794"/>
      <c r="LYX38" s="794"/>
      <c r="LYY38" s="794"/>
      <c r="LYZ38" s="794"/>
      <c r="LZA38" s="794"/>
      <c r="LZB38" s="794"/>
      <c r="LZC38" s="794"/>
      <c r="LZD38" s="794"/>
      <c r="LZE38" s="794"/>
      <c r="LZF38" s="794"/>
      <c r="LZG38" s="794"/>
      <c r="LZH38" s="794"/>
      <c r="LZI38" s="794"/>
      <c r="LZJ38" s="794"/>
      <c r="LZK38" s="794"/>
      <c r="LZL38" s="794"/>
      <c r="LZM38" s="794"/>
      <c r="LZN38" s="794"/>
      <c r="LZO38" s="794"/>
      <c r="LZP38" s="794"/>
      <c r="LZQ38" s="794"/>
      <c r="LZR38" s="794"/>
      <c r="LZS38" s="794"/>
      <c r="LZT38" s="794"/>
      <c r="LZU38" s="794"/>
      <c r="LZV38" s="794"/>
      <c r="LZW38" s="794"/>
      <c r="LZX38" s="794"/>
      <c r="LZY38" s="794"/>
      <c r="LZZ38" s="794"/>
      <c r="MAA38" s="794"/>
      <c r="MAB38" s="794"/>
      <c r="MAC38" s="794"/>
      <c r="MAD38" s="794"/>
      <c r="MAE38" s="794"/>
      <c r="MAF38" s="794"/>
      <c r="MAG38" s="794"/>
      <c r="MAH38" s="794"/>
      <c r="MAI38" s="794"/>
      <c r="MAJ38" s="794"/>
      <c r="MAK38" s="794"/>
      <c r="MAL38" s="794"/>
      <c r="MAM38" s="794"/>
      <c r="MAN38" s="794"/>
      <c r="MAO38" s="794"/>
      <c r="MAP38" s="794"/>
      <c r="MAQ38" s="794"/>
      <c r="MAR38" s="794"/>
      <c r="MAS38" s="794"/>
      <c r="MAT38" s="794"/>
      <c r="MAU38" s="794"/>
      <c r="MAV38" s="794"/>
      <c r="MAW38" s="794"/>
      <c r="MAX38" s="794"/>
      <c r="MAY38" s="794"/>
      <c r="MAZ38" s="794"/>
      <c r="MBA38" s="794"/>
      <c r="MBB38" s="794"/>
      <c r="MBC38" s="794"/>
      <c r="MBD38" s="794"/>
      <c r="MBE38" s="794"/>
      <c r="MBF38" s="794"/>
      <c r="MBG38" s="794"/>
      <c r="MBH38" s="794"/>
      <c r="MBI38" s="794"/>
      <c r="MBJ38" s="794"/>
      <c r="MBK38" s="794"/>
      <c r="MBL38" s="794"/>
      <c r="MBM38" s="794"/>
      <c r="MBN38" s="794"/>
      <c r="MBO38" s="794"/>
      <c r="MBP38" s="794"/>
      <c r="MBQ38" s="794"/>
      <c r="MBR38" s="794"/>
      <c r="MBS38" s="794"/>
      <c r="MBT38" s="794"/>
      <c r="MBU38" s="794"/>
      <c r="MBV38" s="794"/>
      <c r="MBW38" s="794"/>
      <c r="MBX38" s="794"/>
      <c r="MBY38" s="794"/>
      <c r="MBZ38" s="794"/>
      <c r="MCA38" s="794"/>
      <c r="MCB38" s="794"/>
      <c r="MCC38" s="794"/>
      <c r="MCD38" s="794"/>
      <c r="MCE38" s="794"/>
      <c r="MCF38" s="794"/>
      <c r="MCG38" s="794"/>
      <c r="MCH38" s="794"/>
      <c r="MCI38" s="794"/>
      <c r="MCJ38" s="794"/>
      <c r="MCK38" s="794"/>
      <c r="MCL38" s="794"/>
      <c r="MCM38" s="794"/>
      <c r="MCN38" s="794"/>
      <c r="MCO38" s="794"/>
      <c r="MCP38" s="794"/>
      <c r="MCQ38" s="794"/>
      <c r="MCR38" s="794"/>
      <c r="MCS38" s="794"/>
      <c r="MCT38" s="794"/>
      <c r="MCU38" s="794"/>
      <c r="MCV38" s="794"/>
      <c r="MCW38" s="794"/>
      <c r="MCX38" s="794"/>
      <c r="MCY38" s="794"/>
      <c r="MCZ38" s="794"/>
      <c r="MDA38" s="794"/>
      <c r="MDB38" s="794"/>
      <c r="MDC38" s="794"/>
      <c r="MDD38" s="794"/>
      <c r="MDE38" s="794"/>
      <c r="MDF38" s="794"/>
      <c r="MDG38" s="794"/>
      <c r="MDH38" s="794"/>
      <c r="MDI38" s="794"/>
      <c r="MDJ38" s="794"/>
      <c r="MDK38" s="794"/>
      <c r="MDL38" s="794"/>
      <c r="MDM38" s="794"/>
      <c r="MDN38" s="794"/>
      <c r="MDO38" s="794"/>
      <c r="MDP38" s="794"/>
      <c r="MDQ38" s="794"/>
      <c r="MDR38" s="794"/>
      <c r="MDS38" s="794"/>
      <c r="MDT38" s="794"/>
      <c r="MDU38" s="794"/>
      <c r="MDV38" s="794"/>
      <c r="MDW38" s="794"/>
      <c r="MDX38" s="794"/>
      <c r="MDY38" s="794"/>
      <c r="MDZ38" s="794"/>
      <c r="MEA38" s="794"/>
      <c r="MEB38" s="794"/>
      <c r="MEC38" s="794"/>
      <c r="MED38" s="794"/>
      <c r="MEE38" s="794"/>
      <c r="MEF38" s="794"/>
      <c r="MEG38" s="794"/>
      <c r="MEH38" s="794"/>
      <c r="MEI38" s="794"/>
      <c r="MEJ38" s="794"/>
      <c r="MEK38" s="794"/>
      <c r="MEL38" s="794"/>
      <c r="MEM38" s="794"/>
      <c r="MEN38" s="794"/>
      <c r="MEO38" s="794"/>
      <c r="MEP38" s="794"/>
      <c r="MEQ38" s="794"/>
      <c r="MER38" s="794"/>
      <c r="MES38" s="794"/>
      <c r="MET38" s="794"/>
      <c r="MEU38" s="794"/>
      <c r="MEV38" s="794"/>
      <c r="MEW38" s="794"/>
      <c r="MEX38" s="794"/>
      <c r="MEY38" s="794"/>
      <c r="MEZ38" s="794"/>
      <c r="MFA38" s="794"/>
      <c r="MFB38" s="794"/>
      <c r="MFC38" s="794"/>
      <c r="MFD38" s="794"/>
      <c r="MFE38" s="794"/>
      <c r="MFF38" s="794"/>
      <c r="MFG38" s="794"/>
      <c r="MFH38" s="794"/>
      <c r="MFI38" s="794"/>
      <c r="MFJ38" s="794"/>
      <c r="MFK38" s="794"/>
      <c r="MFL38" s="794"/>
      <c r="MFM38" s="794"/>
      <c r="MFN38" s="794"/>
      <c r="MFO38" s="794"/>
      <c r="MFP38" s="794"/>
      <c r="MFQ38" s="794"/>
      <c r="MFR38" s="794"/>
      <c r="MFS38" s="794"/>
      <c r="MFT38" s="794"/>
      <c r="MFU38" s="794"/>
      <c r="MFV38" s="794"/>
      <c r="MFW38" s="794"/>
      <c r="MFX38" s="794"/>
      <c r="MFY38" s="794"/>
      <c r="MFZ38" s="794"/>
      <c r="MGA38" s="794"/>
      <c r="MGB38" s="794"/>
      <c r="MGC38" s="794"/>
      <c r="MGD38" s="794"/>
      <c r="MGE38" s="794"/>
      <c r="MGF38" s="794"/>
      <c r="MGG38" s="794"/>
      <c r="MGH38" s="794"/>
      <c r="MGI38" s="794"/>
      <c r="MGJ38" s="794"/>
      <c r="MGK38" s="794"/>
      <c r="MGL38" s="794"/>
      <c r="MGM38" s="794"/>
      <c r="MGN38" s="794"/>
      <c r="MGO38" s="794"/>
      <c r="MGP38" s="794"/>
      <c r="MGQ38" s="794"/>
      <c r="MGR38" s="794"/>
      <c r="MGS38" s="794"/>
      <c r="MGT38" s="794"/>
      <c r="MGU38" s="794"/>
      <c r="MGV38" s="794"/>
      <c r="MGW38" s="794"/>
      <c r="MGX38" s="794"/>
      <c r="MGY38" s="794"/>
      <c r="MGZ38" s="794"/>
      <c r="MHA38" s="794"/>
      <c r="MHB38" s="794"/>
      <c r="MHC38" s="794"/>
      <c r="MHD38" s="794"/>
      <c r="MHE38" s="794"/>
      <c r="MHF38" s="794"/>
      <c r="MHG38" s="794"/>
      <c r="MHH38" s="794"/>
      <c r="MHI38" s="794"/>
      <c r="MHJ38" s="794"/>
      <c r="MHK38" s="794"/>
      <c r="MHL38" s="794"/>
      <c r="MHM38" s="794"/>
      <c r="MHN38" s="794"/>
      <c r="MHO38" s="794"/>
      <c r="MHP38" s="794"/>
      <c r="MHQ38" s="794"/>
      <c r="MHR38" s="794"/>
      <c r="MHS38" s="794"/>
      <c r="MHT38" s="794"/>
      <c r="MHU38" s="794"/>
      <c r="MHV38" s="794"/>
      <c r="MHW38" s="794"/>
      <c r="MHX38" s="794"/>
      <c r="MHY38" s="794"/>
      <c r="MHZ38" s="794"/>
      <c r="MIA38" s="794"/>
      <c r="MIB38" s="794"/>
      <c r="MIC38" s="794"/>
      <c r="MID38" s="794"/>
      <c r="MIE38" s="794"/>
      <c r="MIF38" s="794"/>
      <c r="MIG38" s="794"/>
      <c r="MIH38" s="794"/>
      <c r="MII38" s="794"/>
      <c r="MIJ38" s="794"/>
      <c r="MIK38" s="794"/>
      <c r="MIL38" s="794"/>
      <c r="MIM38" s="794"/>
      <c r="MIN38" s="794"/>
      <c r="MIO38" s="794"/>
      <c r="MIP38" s="794"/>
      <c r="MIQ38" s="794"/>
      <c r="MIR38" s="794"/>
      <c r="MIS38" s="794"/>
      <c r="MIT38" s="794"/>
      <c r="MIU38" s="794"/>
      <c r="MIV38" s="794"/>
      <c r="MIW38" s="794"/>
      <c r="MIX38" s="794"/>
      <c r="MIY38" s="794"/>
      <c r="MIZ38" s="794"/>
      <c r="MJA38" s="794"/>
      <c r="MJB38" s="794"/>
      <c r="MJC38" s="794"/>
      <c r="MJD38" s="794"/>
      <c r="MJE38" s="794"/>
      <c r="MJF38" s="794"/>
      <c r="MJG38" s="794"/>
      <c r="MJH38" s="794"/>
      <c r="MJI38" s="794"/>
      <c r="MJJ38" s="794"/>
      <c r="MJK38" s="794"/>
      <c r="MJL38" s="794"/>
      <c r="MJM38" s="794"/>
      <c r="MJN38" s="794"/>
      <c r="MJO38" s="794"/>
      <c r="MJP38" s="794"/>
      <c r="MJQ38" s="794"/>
      <c r="MJR38" s="794"/>
      <c r="MJS38" s="794"/>
      <c r="MJT38" s="794"/>
      <c r="MJU38" s="794"/>
      <c r="MJV38" s="794"/>
      <c r="MJW38" s="794"/>
      <c r="MJX38" s="794"/>
      <c r="MJY38" s="794"/>
      <c r="MJZ38" s="794"/>
      <c r="MKA38" s="794"/>
      <c r="MKB38" s="794"/>
      <c r="MKC38" s="794"/>
      <c r="MKD38" s="794"/>
      <c r="MKE38" s="794"/>
      <c r="MKF38" s="794"/>
      <c r="MKG38" s="794"/>
      <c r="MKH38" s="794"/>
      <c r="MKI38" s="794"/>
      <c r="MKJ38" s="794"/>
      <c r="MKK38" s="794"/>
      <c r="MKL38" s="794"/>
      <c r="MKM38" s="794"/>
      <c r="MKN38" s="794"/>
      <c r="MKO38" s="794"/>
      <c r="MKP38" s="794"/>
      <c r="MKQ38" s="794"/>
      <c r="MKR38" s="794"/>
      <c r="MKS38" s="794"/>
      <c r="MKT38" s="794"/>
      <c r="MKU38" s="794"/>
      <c r="MKV38" s="794"/>
      <c r="MKW38" s="794"/>
      <c r="MKX38" s="794"/>
      <c r="MKY38" s="794"/>
      <c r="MKZ38" s="794"/>
      <c r="MLA38" s="794"/>
      <c r="MLB38" s="794"/>
      <c r="MLC38" s="794"/>
      <c r="MLD38" s="794"/>
      <c r="MLE38" s="794"/>
      <c r="MLF38" s="794"/>
      <c r="MLG38" s="794"/>
      <c r="MLH38" s="794"/>
      <c r="MLI38" s="794"/>
      <c r="MLJ38" s="794"/>
      <c r="MLK38" s="794"/>
      <c r="MLL38" s="794"/>
      <c r="MLM38" s="794"/>
      <c r="MLN38" s="794"/>
      <c r="MLO38" s="794"/>
      <c r="MLP38" s="794"/>
      <c r="MLQ38" s="794"/>
      <c r="MLR38" s="794"/>
      <c r="MLS38" s="794"/>
      <c r="MLT38" s="794"/>
      <c r="MLU38" s="794"/>
      <c r="MLV38" s="794"/>
      <c r="MLW38" s="794"/>
      <c r="MLX38" s="794"/>
      <c r="MLY38" s="794"/>
      <c r="MLZ38" s="794"/>
      <c r="MMA38" s="794"/>
      <c r="MMB38" s="794"/>
      <c r="MMC38" s="794"/>
      <c r="MMD38" s="794"/>
      <c r="MME38" s="794"/>
      <c r="MMF38" s="794"/>
      <c r="MMG38" s="794"/>
      <c r="MMH38" s="794"/>
      <c r="MMI38" s="794"/>
      <c r="MMJ38" s="794"/>
      <c r="MMK38" s="794"/>
      <c r="MML38" s="794"/>
      <c r="MMM38" s="794"/>
      <c r="MMN38" s="794"/>
      <c r="MMO38" s="794"/>
      <c r="MMP38" s="794"/>
      <c r="MMQ38" s="794"/>
      <c r="MMR38" s="794"/>
      <c r="MMS38" s="794"/>
      <c r="MMT38" s="794"/>
      <c r="MMU38" s="794"/>
      <c r="MMV38" s="794"/>
      <c r="MMW38" s="794"/>
      <c r="MMX38" s="794"/>
      <c r="MMY38" s="794"/>
      <c r="MMZ38" s="794"/>
      <c r="MNA38" s="794"/>
      <c r="MNB38" s="794"/>
      <c r="MNC38" s="794"/>
      <c r="MND38" s="794"/>
      <c r="MNE38" s="794"/>
      <c r="MNF38" s="794"/>
      <c r="MNG38" s="794"/>
      <c r="MNH38" s="794"/>
      <c r="MNI38" s="794"/>
      <c r="MNJ38" s="794"/>
      <c r="MNK38" s="794"/>
      <c r="MNL38" s="794"/>
      <c r="MNM38" s="794"/>
      <c r="MNN38" s="794"/>
      <c r="MNO38" s="794"/>
      <c r="MNP38" s="794"/>
      <c r="MNQ38" s="794"/>
      <c r="MNR38" s="794"/>
      <c r="MNS38" s="794"/>
      <c r="MNT38" s="794"/>
      <c r="MNU38" s="794"/>
      <c r="MNV38" s="794"/>
      <c r="MNW38" s="794"/>
      <c r="MNX38" s="794"/>
      <c r="MNY38" s="794"/>
      <c r="MNZ38" s="794"/>
      <c r="MOA38" s="794"/>
      <c r="MOB38" s="794"/>
      <c r="MOC38" s="794"/>
      <c r="MOD38" s="794"/>
      <c r="MOE38" s="794"/>
      <c r="MOF38" s="794"/>
      <c r="MOG38" s="794"/>
      <c r="MOH38" s="794"/>
      <c r="MOI38" s="794"/>
      <c r="MOJ38" s="794"/>
      <c r="MOK38" s="794"/>
      <c r="MOL38" s="794"/>
      <c r="MOM38" s="794"/>
      <c r="MON38" s="794"/>
      <c r="MOO38" s="794"/>
      <c r="MOP38" s="794"/>
      <c r="MOQ38" s="794"/>
      <c r="MOR38" s="794"/>
      <c r="MOS38" s="794"/>
      <c r="MOT38" s="794"/>
      <c r="MOU38" s="794"/>
      <c r="MOV38" s="794"/>
      <c r="MOW38" s="794"/>
      <c r="MOX38" s="794"/>
      <c r="MOY38" s="794"/>
      <c r="MOZ38" s="794"/>
      <c r="MPA38" s="794"/>
      <c r="MPB38" s="794"/>
      <c r="MPC38" s="794"/>
      <c r="MPD38" s="794"/>
      <c r="MPE38" s="794"/>
      <c r="MPF38" s="794"/>
      <c r="MPG38" s="794"/>
      <c r="MPH38" s="794"/>
      <c r="MPI38" s="794"/>
      <c r="MPJ38" s="794"/>
      <c r="MPK38" s="794"/>
      <c r="MPL38" s="794"/>
      <c r="MPM38" s="794"/>
      <c r="MPN38" s="794"/>
      <c r="MPO38" s="794"/>
      <c r="MPP38" s="794"/>
      <c r="MPQ38" s="794"/>
      <c r="MPR38" s="794"/>
      <c r="MPS38" s="794"/>
      <c r="MPT38" s="794"/>
      <c r="MPU38" s="794"/>
      <c r="MPV38" s="794"/>
      <c r="MPW38" s="794"/>
      <c r="MPX38" s="794"/>
      <c r="MPY38" s="794"/>
      <c r="MPZ38" s="794"/>
      <c r="MQA38" s="794"/>
      <c r="MQB38" s="794"/>
      <c r="MQC38" s="794"/>
      <c r="MQD38" s="794"/>
      <c r="MQE38" s="794"/>
      <c r="MQF38" s="794"/>
      <c r="MQG38" s="794"/>
      <c r="MQH38" s="794"/>
      <c r="MQI38" s="794"/>
      <c r="MQJ38" s="794"/>
      <c r="MQK38" s="794"/>
      <c r="MQL38" s="794"/>
      <c r="MQM38" s="794"/>
      <c r="MQN38" s="794"/>
      <c r="MQO38" s="794"/>
      <c r="MQP38" s="794"/>
      <c r="MQQ38" s="794"/>
      <c r="MQR38" s="794"/>
      <c r="MQS38" s="794"/>
      <c r="MQT38" s="794"/>
      <c r="MQU38" s="794"/>
      <c r="MQV38" s="794"/>
      <c r="MQW38" s="794"/>
      <c r="MQX38" s="794"/>
      <c r="MQY38" s="794"/>
      <c r="MQZ38" s="794"/>
      <c r="MRA38" s="794"/>
      <c r="MRB38" s="794"/>
      <c r="MRC38" s="794"/>
      <c r="MRD38" s="794"/>
      <c r="MRE38" s="794"/>
      <c r="MRF38" s="794"/>
      <c r="MRG38" s="794"/>
      <c r="MRH38" s="794"/>
      <c r="MRI38" s="794"/>
      <c r="MRJ38" s="794"/>
      <c r="MRK38" s="794"/>
      <c r="MRL38" s="794"/>
      <c r="MRM38" s="794"/>
      <c r="MRN38" s="794"/>
      <c r="MRO38" s="794"/>
      <c r="MRP38" s="794"/>
      <c r="MRQ38" s="794"/>
      <c r="MRR38" s="794"/>
      <c r="MRS38" s="794"/>
      <c r="MRT38" s="794"/>
      <c r="MRU38" s="794"/>
      <c r="MRV38" s="794"/>
      <c r="MRW38" s="794"/>
      <c r="MRX38" s="794"/>
      <c r="MRY38" s="794"/>
      <c r="MRZ38" s="794"/>
      <c r="MSA38" s="794"/>
      <c r="MSB38" s="794"/>
      <c r="MSC38" s="794"/>
      <c r="MSD38" s="794"/>
      <c r="MSE38" s="794"/>
      <c r="MSF38" s="794"/>
      <c r="MSG38" s="794"/>
      <c r="MSH38" s="794"/>
      <c r="MSI38" s="794"/>
      <c r="MSJ38" s="794"/>
      <c r="MSK38" s="794"/>
      <c r="MSL38" s="794"/>
      <c r="MSM38" s="794"/>
      <c r="MSN38" s="794"/>
      <c r="MSO38" s="794"/>
      <c r="MSP38" s="794"/>
      <c r="MSQ38" s="794"/>
      <c r="MSR38" s="794"/>
      <c r="MSS38" s="794"/>
      <c r="MST38" s="794"/>
      <c r="MSU38" s="794"/>
      <c r="MSV38" s="794"/>
      <c r="MSW38" s="794"/>
      <c r="MSX38" s="794"/>
      <c r="MSY38" s="794"/>
      <c r="MSZ38" s="794"/>
      <c r="MTA38" s="794"/>
      <c r="MTB38" s="794"/>
      <c r="MTC38" s="794"/>
      <c r="MTD38" s="794"/>
      <c r="MTE38" s="794"/>
      <c r="MTF38" s="794"/>
      <c r="MTG38" s="794"/>
      <c r="MTH38" s="794"/>
      <c r="MTI38" s="794"/>
      <c r="MTJ38" s="794"/>
      <c r="MTK38" s="794"/>
      <c r="MTL38" s="794"/>
      <c r="MTM38" s="794"/>
      <c r="MTN38" s="794"/>
      <c r="MTO38" s="794"/>
      <c r="MTP38" s="794"/>
      <c r="MTQ38" s="794"/>
      <c r="MTR38" s="794"/>
      <c r="MTS38" s="794"/>
      <c r="MTT38" s="794"/>
      <c r="MTU38" s="794"/>
      <c r="MTV38" s="794"/>
      <c r="MTW38" s="794"/>
      <c r="MTX38" s="794"/>
      <c r="MTY38" s="794"/>
      <c r="MTZ38" s="794"/>
      <c r="MUA38" s="794"/>
      <c r="MUB38" s="794"/>
      <c r="MUC38" s="794"/>
      <c r="MUD38" s="794"/>
      <c r="MUE38" s="794"/>
      <c r="MUF38" s="794"/>
      <c r="MUG38" s="794"/>
      <c r="MUH38" s="794"/>
      <c r="MUI38" s="794"/>
      <c r="MUJ38" s="794"/>
      <c r="MUK38" s="794"/>
      <c r="MUL38" s="794"/>
      <c r="MUM38" s="794"/>
      <c r="MUN38" s="794"/>
      <c r="MUO38" s="794"/>
      <c r="MUP38" s="794"/>
      <c r="MUQ38" s="794"/>
      <c r="MUR38" s="794"/>
      <c r="MUS38" s="794"/>
      <c r="MUT38" s="794"/>
      <c r="MUU38" s="794"/>
      <c r="MUV38" s="794"/>
      <c r="MUW38" s="794"/>
      <c r="MUX38" s="794"/>
      <c r="MUY38" s="794"/>
      <c r="MUZ38" s="794"/>
      <c r="MVA38" s="794"/>
      <c r="MVB38" s="794"/>
      <c r="MVC38" s="794"/>
      <c r="MVD38" s="794"/>
      <c r="MVE38" s="794"/>
      <c r="MVF38" s="794"/>
      <c r="MVG38" s="794"/>
      <c r="MVH38" s="794"/>
      <c r="MVI38" s="794"/>
      <c r="MVJ38" s="794"/>
      <c r="MVK38" s="794"/>
      <c r="MVL38" s="794"/>
      <c r="MVM38" s="794"/>
      <c r="MVN38" s="794"/>
      <c r="MVO38" s="794"/>
      <c r="MVP38" s="794"/>
      <c r="MVQ38" s="794"/>
      <c r="MVR38" s="794"/>
      <c r="MVS38" s="794"/>
      <c r="MVT38" s="794"/>
      <c r="MVU38" s="794"/>
      <c r="MVV38" s="794"/>
      <c r="MVW38" s="794"/>
      <c r="MVX38" s="794"/>
      <c r="MVY38" s="794"/>
      <c r="MVZ38" s="794"/>
      <c r="MWA38" s="794"/>
      <c r="MWB38" s="794"/>
      <c r="MWC38" s="794"/>
      <c r="MWD38" s="794"/>
      <c r="MWE38" s="794"/>
      <c r="MWF38" s="794"/>
      <c r="MWG38" s="794"/>
      <c r="MWH38" s="794"/>
      <c r="MWI38" s="794"/>
      <c r="MWJ38" s="794"/>
      <c r="MWK38" s="794"/>
      <c r="MWL38" s="794"/>
      <c r="MWM38" s="794"/>
      <c r="MWN38" s="794"/>
      <c r="MWO38" s="794"/>
      <c r="MWP38" s="794"/>
      <c r="MWQ38" s="794"/>
      <c r="MWR38" s="794"/>
      <c r="MWS38" s="794"/>
      <c r="MWT38" s="794"/>
      <c r="MWU38" s="794"/>
      <c r="MWV38" s="794"/>
      <c r="MWW38" s="794"/>
      <c r="MWX38" s="794"/>
      <c r="MWY38" s="794"/>
      <c r="MWZ38" s="794"/>
      <c r="MXA38" s="794"/>
      <c r="MXB38" s="794"/>
      <c r="MXC38" s="794"/>
      <c r="MXD38" s="794"/>
      <c r="MXE38" s="794"/>
      <c r="MXF38" s="794"/>
      <c r="MXG38" s="794"/>
      <c r="MXH38" s="794"/>
      <c r="MXI38" s="794"/>
      <c r="MXJ38" s="794"/>
      <c r="MXK38" s="794"/>
      <c r="MXL38" s="794"/>
      <c r="MXM38" s="794"/>
      <c r="MXN38" s="794"/>
      <c r="MXO38" s="794"/>
      <c r="MXP38" s="794"/>
      <c r="MXQ38" s="794"/>
      <c r="MXR38" s="794"/>
      <c r="MXS38" s="794"/>
      <c r="MXT38" s="794"/>
      <c r="MXU38" s="794"/>
      <c r="MXV38" s="794"/>
      <c r="MXW38" s="794"/>
      <c r="MXX38" s="794"/>
      <c r="MXY38" s="794"/>
      <c r="MXZ38" s="794"/>
      <c r="MYA38" s="794"/>
      <c r="MYB38" s="794"/>
      <c r="MYC38" s="794"/>
      <c r="MYD38" s="794"/>
      <c r="MYE38" s="794"/>
      <c r="MYF38" s="794"/>
      <c r="MYG38" s="794"/>
      <c r="MYH38" s="794"/>
      <c r="MYI38" s="794"/>
      <c r="MYJ38" s="794"/>
      <c r="MYK38" s="794"/>
      <c r="MYL38" s="794"/>
      <c r="MYM38" s="794"/>
      <c r="MYN38" s="794"/>
      <c r="MYO38" s="794"/>
      <c r="MYP38" s="794"/>
      <c r="MYQ38" s="794"/>
      <c r="MYR38" s="794"/>
      <c r="MYS38" s="794"/>
      <c r="MYT38" s="794"/>
      <c r="MYU38" s="794"/>
      <c r="MYV38" s="794"/>
      <c r="MYW38" s="794"/>
      <c r="MYX38" s="794"/>
      <c r="MYY38" s="794"/>
      <c r="MYZ38" s="794"/>
      <c r="MZA38" s="794"/>
      <c r="MZB38" s="794"/>
      <c r="MZC38" s="794"/>
      <c r="MZD38" s="794"/>
      <c r="MZE38" s="794"/>
      <c r="MZF38" s="794"/>
      <c r="MZG38" s="794"/>
      <c r="MZH38" s="794"/>
      <c r="MZI38" s="794"/>
      <c r="MZJ38" s="794"/>
      <c r="MZK38" s="794"/>
      <c r="MZL38" s="794"/>
      <c r="MZM38" s="794"/>
      <c r="MZN38" s="794"/>
      <c r="MZO38" s="794"/>
      <c r="MZP38" s="794"/>
      <c r="MZQ38" s="794"/>
      <c r="MZR38" s="794"/>
      <c r="MZS38" s="794"/>
      <c r="MZT38" s="794"/>
      <c r="MZU38" s="794"/>
      <c r="MZV38" s="794"/>
      <c r="MZW38" s="794"/>
      <c r="MZX38" s="794"/>
      <c r="MZY38" s="794"/>
      <c r="MZZ38" s="794"/>
      <c r="NAA38" s="794"/>
      <c r="NAB38" s="794"/>
      <c r="NAC38" s="794"/>
      <c r="NAD38" s="794"/>
      <c r="NAE38" s="794"/>
      <c r="NAF38" s="794"/>
      <c r="NAG38" s="794"/>
      <c r="NAH38" s="794"/>
      <c r="NAI38" s="794"/>
      <c r="NAJ38" s="794"/>
      <c r="NAK38" s="794"/>
      <c r="NAL38" s="794"/>
      <c r="NAM38" s="794"/>
      <c r="NAN38" s="794"/>
      <c r="NAO38" s="794"/>
      <c r="NAP38" s="794"/>
      <c r="NAQ38" s="794"/>
      <c r="NAR38" s="794"/>
      <c r="NAS38" s="794"/>
      <c r="NAT38" s="794"/>
      <c r="NAU38" s="794"/>
      <c r="NAV38" s="794"/>
      <c r="NAW38" s="794"/>
      <c r="NAX38" s="794"/>
      <c r="NAY38" s="794"/>
      <c r="NAZ38" s="794"/>
      <c r="NBA38" s="794"/>
      <c r="NBB38" s="794"/>
      <c r="NBC38" s="794"/>
      <c r="NBD38" s="794"/>
      <c r="NBE38" s="794"/>
      <c r="NBF38" s="794"/>
      <c r="NBG38" s="794"/>
      <c r="NBH38" s="794"/>
      <c r="NBI38" s="794"/>
      <c r="NBJ38" s="794"/>
      <c r="NBK38" s="794"/>
      <c r="NBL38" s="794"/>
      <c r="NBM38" s="794"/>
      <c r="NBN38" s="794"/>
      <c r="NBO38" s="794"/>
      <c r="NBP38" s="794"/>
      <c r="NBQ38" s="794"/>
      <c r="NBR38" s="794"/>
      <c r="NBS38" s="794"/>
      <c r="NBT38" s="794"/>
      <c r="NBU38" s="794"/>
      <c r="NBV38" s="794"/>
      <c r="NBW38" s="794"/>
      <c r="NBX38" s="794"/>
      <c r="NBY38" s="794"/>
      <c r="NBZ38" s="794"/>
      <c r="NCA38" s="794"/>
      <c r="NCB38" s="794"/>
      <c r="NCC38" s="794"/>
      <c r="NCD38" s="794"/>
      <c r="NCE38" s="794"/>
      <c r="NCF38" s="794"/>
      <c r="NCG38" s="794"/>
      <c r="NCH38" s="794"/>
      <c r="NCI38" s="794"/>
      <c r="NCJ38" s="794"/>
      <c r="NCK38" s="794"/>
      <c r="NCL38" s="794"/>
      <c r="NCM38" s="794"/>
      <c r="NCN38" s="794"/>
      <c r="NCO38" s="794"/>
      <c r="NCP38" s="794"/>
      <c r="NCQ38" s="794"/>
      <c r="NCR38" s="794"/>
      <c r="NCS38" s="794"/>
      <c r="NCT38" s="794"/>
      <c r="NCU38" s="794"/>
      <c r="NCV38" s="794"/>
      <c r="NCW38" s="794"/>
      <c r="NCX38" s="794"/>
      <c r="NCY38" s="794"/>
      <c r="NCZ38" s="794"/>
      <c r="NDA38" s="794"/>
      <c r="NDB38" s="794"/>
      <c r="NDC38" s="794"/>
      <c r="NDD38" s="794"/>
      <c r="NDE38" s="794"/>
      <c r="NDF38" s="794"/>
      <c r="NDG38" s="794"/>
      <c r="NDH38" s="794"/>
      <c r="NDI38" s="794"/>
      <c r="NDJ38" s="794"/>
      <c r="NDK38" s="794"/>
      <c r="NDL38" s="794"/>
      <c r="NDM38" s="794"/>
      <c r="NDN38" s="794"/>
      <c r="NDO38" s="794"/>
      <c r="NDP38" s="794"/>
      <c r="NDQ38" s="794"/>
      <c r="NDR38" s="794"/>
      <c r="NDS38" s="794"/>
      <c r="NDT38" s="794"/>
      <c r="NDU38" s="794"/>
      <c r="NDV38" s="794"/>
      <c r="NDW38" s="794"/>
      <c r="NDX38" s="794"/>
      <c r="NDY38" s="794"/>
      <c r="NDZ38" s="794"/>
      <c r="NEA38" s="794"/>
      <c r="NEB38" s="794"/>
      <c r="NEC38" s="794"/>
      <c r="NED38" s="794"/>
      <c r="NEE38" s="794"/>
      <c r="NEF38" s="794"/>
      <c r="NEG38" s="794"/>
      <c r="NEH38" s="794"/>
      <c r="NEI38" s="794"/>
      <c r="NEJ38" s="794"/>
      <c r="NEK38" s="794"/>
      <c r="NEL38" s="794"/>
      <c r="NEM38" s="794"/>
      <c r="NEN38" s="794"/>
      <c r="NEO38" s="794"/>
      <c r="NEP38" s="794"/>
      <c r="NEQ38" s="794"/>
      <c r="NER38" s="794"/>
      <c r="NES38" s="794"/>
      <c r="NET38" s="794"/>
      <c r="NEU38" s="794"/>
      <c r="NEV38" s="794"/>
      <c r="NEW38" s="794"/>
      <c r="NEX38" s="794"/>
      <c r="NEY38" s="794"/>
      <c r="NEZ38" s="794"/>
      <c r="NFA38" s="794"/>
      <c r="NFB38" s="794"/>
      <c r="NFC38" s="794"/>
      <c r="NFD38" s="794"/>
      <c r="NFE38" s="794"/>
      <c r="NFF38" s="794"/>
      <c r="NFG38" s="794"/>
      <c r="NFH38" s="794"/>
      <c r="NFI38" s="794"/>
      <c r="NFJ38" s="794"/>
      <c r="NFK38" s="794"/>
      <c r="NFL38" s="794"/>
      <c r="NFM38" s="794"/>
      <c r="NFN38" s="794"/>
      <c r="NFO38" s="794"/>
      <c r="NFP38" s="794"/>
      <c r="NFQ38" s="794"/>
      <c r="NFR38" s="794"/>
      <c r="NFS38" s="794"/>
      <c r="NFT38" s="794"/>
      <c r="NFU38" s="794"/>
      <c r="NFV38" s="794"/>
      <c r="NFW38" s="794"/>
      <c r="NFX38" s="794"/>
      <c r="NFY38" s="794"/>
      <c r="NFZ38" s="794"/>
      <c r="NGA38" s="794"/>
      <c r="NGB38" s="794"/>
      <c r="NGC38" s="794"/>
      <c r="NGD38" s="794"/>
      <c r="NGE38" s="794"/>
      <c r="NGF38" s="794"/>
      <c r="NGG38" s="794"/>
      <c r="NGH38" s="794"/>
      <c r="NGI38" s="794"/>
      <c r="NGJ38" s="794"/>
      <c r="NGK38" s="794"/>
      <c r="NGL38" s="794"/>
      <c r="NGM38" s="794"/>
      <c r="NGN38" s="794"/>
      <c r="NGO38" s="794"/>
      <c r="NGP38" s="794"/>
      <c r="NGQ38" s="794"/>
      <c r="NGR38" s="794"/>
      <c r="NGS38" s="794"/>
      <c r="NGT38" s="794"/>
      <c r="NGU38" s="794"/>
      <c r="NGV38" s="794"/>
      <c r="NGW38" s="794"/>
      <c r="NGX38" s="794"/>
      <c r="NGY38" s="794"/>
      <c r="NGZ38" s="794"/>
      <c r="NHA38" s="794"/>
      <c r="NHB38" s="794"/>
      <c r="NHC38" s="794"/>
      <c r="NHD38" s="794"/>
      <c r="NHE38" s="794"/>
      <c r="NHF38" s="794"/>
      <c r="NHG38" s="794"/>
      <c r="NHH38" s="794"/>
      <c r="NHI38" s="794"/>
      <c r="NHJ38" s="794"/>
      <c r="NHK38" s="794"/>
      <c r="NHL38" s="794"/>
      <c r="NHM38" s="794"/>
      <c r="NHN38" s="794"/>
      <c r="NHO38" s="794"/>
      <c r="NHP38" s="794"/>
      <c r="NHQ38" s="794"/>
      <c r="NHR38" s="794"/>
      <c r="NHS38" s="794"/>
      <c r="NHT38" s="794"/>
      <c r="NHU38" s="794"/>
      <c r="NHV38" s="794"/>
      <c r="NHW38" s="794"/>
      <c r="NHX38" s="794"/>
      <c r="NHY38" s="794"/>
      <c r="NHZ38" s="794"/>
      <c r="NIA38" s="794"/>
      <c r="NIB38" s="794"/>
      <c r="NIC38" s="794"/>
      <c r="NID38" s="794"/>
      <c r="NIE38" s="794"/>
      <c r="NIF38" s="794"/>
      <c r="NIG38" s="794"/>
      <c r="NIH38" s="794"/>
      <c r="NII38" s="794"/>
      <c r="NIJ38" s="794"/>
      <c r="NIK38" s="794"/>
      <c r="NIL38" s="794"/>
      <c r="NIM38" s="794"/>
      <c r="NIN38" s="794"/>
      <c r="NIO38" s="794"/>
      <c r="NIP38" s="794"/>
      <c r="NIQ38" s="794"/>
      <c r="NIR38" s="794"/>
      <c r="NIS38" s="794"/>
      <c r="NIT38" s="794"/>
      <c r="NIU38" s="794"/>
      <c r="NIV38" s="794"/>
      <c r="NIW38" s="794"/>
      <c r="NIX38" s="794"/>
      <c r="NIY38" s="794"/>
      <c r="NIZ38" s="794"/>
      <c r="NJA38" s="794"/>
      <c r="NJB38" s="794"/>
      <c r="NJC38" s="794"/>
      <c r="NJD38" s="794"/>
      <c r="NJE38" s="794"/>
      <c r="NJF38" s="794"/>
      <c r="NJG38" s="794"/>
      <c r="NJH38" s="794"/>
      <c r="NJI38" s="794"/>
      <c r="NJJ38" s="794"/>
      <c r="NJK38" s="794"/>
      <c r="NJL38" s="794"/>
      <c r="NJM38" s="794"/>
      <c r="NJN38" s="794"/>
      <c r="NJO38" s="794"/>
      <c r="NJP38" s="794"/>
      <c r="NJQ38" s="794"/>
      <c r="NJR38" s="794"/>
      <c r="NJS38" s="794"/>
      <c r="NJT38" s="794"/>
      <c r="NJU38" s="794"/>
      <c r="NJV38" s="794"/>
      <c r="NJW38" s="794"/>
      <c r="NJX38" s="794"/>
      <c r="NJY38" s="794"/>
      <c r="NJZ38" s="794"/>
      <c r="NKA38" s="794"/>
      <c r="NKB38" s="794"/>
      <c r="NKC38" s="794"/>
      <c r="NKD38" s="794"/>
      <c r="NKE38" s="794"/>
      <c r="NKF38" s="794"/>
      <c r="NKG38" s="794"/>
      <c r="NKH38" s="794"/>
      <c r="NKI38" s="794"/>
      <c r="NKJ38" s="794"/>
      <c r="NKK38" s="794"/>
      <c r="NKL38" s="794"/>
      <c r="NKM38" s="794"/>
      <c r="NKN38" s="794"/>
      <c r="NKO38" s="794"/>
      <c r="NKP38" s="794"/>
      <c r="NKQ38" s="794"/>
      <c r="NKR38" s="794"/>
      <c r="NKS38" s="794"/>
      <c r="NKT38" s="794"/>
      <c r="NKU38" s="794"/>
      <c r="NKV38" s="794"/>
      <c r="NKW38" s="794"/>
      <c r="NKX38" s="794"/>
      <c r="NKY38" s="794"/>
      <c r="NKZ38" s="794"/>
      <c r="NLA38" s="794"/>
      <c r="NLB38" s="794"/>
      <c r="NLC38" s="794"/>
      <c r="NLD38" s="794"/>
      <c r="NLE38" s="794"/>
      <c r="NLF38" s="794"/>
      <c r="NLG38" s="794"/>
      <c r="NLH38" s="794"/>
      <c r="NLI38" s="794"/>
      <c r="NLJ38" s="794"/>
      <c r="NLK38" s="794"/>
      <c r="NLL38" s="794"/>
      <c r="NLM38" s="794"/>
      <c r="NLN38" s="794"/>
      <c r="NLO38" s="794"/>
      <c r="NLP38" s="794"/>
      <c r="NLQ38" s="794"/>
      <c r="NLR38" s="794"/>
      <c r="NLS38" s="794"/>
      <c r="NLT38" s="794"/>
      <c r="NLU38" s="794"/>
      <c r="NLV38" s="794"/>
      <c r="NLW38" s="794"/>
      <c r="NLX38" s="794"/>
      <c r="NLY38" s="794"/>
      <c r="NLZ38" s="794"/>
      <c r="NMA38" s="794"/>
      <c r="NMB38" s="794"/>
      <c r="NMC38" s="794"/>
      <c r="NMD38" s="794"/>
      <c r="NME38" s="794"/>
      <c r="NMF38" s="794"/>
      <c r="NMG38" s="794"/>
      <c r="NMH38" s="794"/>
      <c r="NMI38" s="794"/>
      <c r="NMJ38" s="794"/>
      <c r="NMK38" s="794"/>
      <c r="NML38" s="794"/>
      <c r="NMM38" s="794"/>
      <c r="NMN38" s="794"/>
      <c r="NMO38" s="794"/>
      <c r="NMP38" s="794"/>
      <c r="NMQ38" s="794"/>
      <c r="NMR38" s="794"/>
      <c r="NMS38" s="794"/>
      <c r="NMT38" s="794"/>
      <c r="NMU38" s="794"/>
      <c r="NMV38" s="794"/>
      <c r="NMW38" s="794"/>
      <c r="NMX38" s="794"/>
      <c r="NMY38" s="794"/>
      <c r="NMZ38" s="794"/>
      <c r="NNA38" s="794"/>
      <c r="NNB38" s="794"/>
      <c r="NNC38" s="794"/>
      <c r="NND38" s="794"/>
      <c r="NNE38" s="794"/>
      <c r="NNF38" s="794"/>
      <c r="NNG38" s="794"/>
      <c r="NNH38" s="794"/>
      <c r="NNI38" s="794"/>
      <c r="NNJ38" s="794"/>
      <c r="NNK38" s="794"/>
      <c r="NNL38" s="794"/>
      <c r="NNM38" s="794"/>
      <c r="NNN38" s="794"/>
      <c r="NNO38" s="794"/>
      <c r="NNP38" s="794"/>
      <c r="NNQ38" s="794"/>
      <c r="NNR38" s="794"/>
      <c r="NNS38" s="794"/>
      <c r="NNT38" s="794"/>
      <c r="NNU38" s="794"/>
      <c r="NNV38" s="794"/>
      <c r="NNW38" s="794"/>
      <c r="NNX38" s="794"/>
      <c r="NNY38" s="794"/>
      <c r="NNZ38" s="794"/>
      <c r="NOA38" s="794"/>
      <c r="NOB38" s="794"/>
      <c r="NOC38" s="794"/>
      <c r="NOD38" s="794"/>
      <c r="NOE38" s="794"/>
      <c r="NOF38" s="794"/>
      <c r="NOG38" s="794"/>
      <c r="NOH38" s="794"/>
      <c r="NOI38" s="794"/>
      <c r="NOJ38" s="794"/>
      <c r="NOK38" s="794"/>
      <c r="NOL38" s="794"/>
      <c r="NOM38" s="794"/>
      <c r="NON38" s="794"/>
      <c r="NOO38" s="794"/>
      <c r="NOP38" s="794"/>
      <c r="NOQ38" s="794"/>
      <c r="NOR38" s="794"/>
      <c r="NOS38" s="794"/>
      <c r="NOT38" s="794"/>
      <c r="NOU38" s="794"/>
      <c r="NOV38" s="794"/>
      <c r="NOW38" s="794"/>
      <c r="NOX38" s="794"/>
      <c r="NOY38" s="794"/>
      <c r="NOZ38" s="794"/>
      <c r="NPA38" s="794"/>
      <c r="NPB38" s="794"/>
      <c r="NPC38" s="794"/>
      <c r="NPD38" s="794"/>
      <c r="NPE38" s="794"/>
      <c r="NPF38" s="794"/>
      <c r="NPG38" s="794"/>
      <c r="NPH38" s="794"/>
      <c r="NPI38" s="794"/>
      <c r="NPJ38" s="794"/>
      <c r="NPK38" s="794"/>
      <c r="NPL38" s="794"/>
      <c r="NPM38" s="794"/>
      <c r="NPN38" s="794"/>
      <c r="NPO38" s="794"/>
      <c r="NPP38" s="794"/>
      <c r="NPQ38" s="794"/>
      <c r="NPR38" s="794"/>
      <c r="NPS38" s="794"/>
      <c r="NPT38" s="794"/>
      <c r="NPU38" s="794"/>
      <c r="NPV38" s="794"/>
      <c r="NPW38" s="794"/>
      <c r="NPX38" s="794"/>
      <c r="NPY38" s="794"/>
      <c r="NPZ38" s="794"/>
      <c r="NQA38" s="794"/>
      <c r="NQB38" s="794"/>
      <c r="NQC38" s="794"/>
      <c r="NQD38" s="794"/>
      <c r="NQE38" s="794"/>
      <c r="NQF38" s="794"/>
      <c r="NQG38" s="794"/>
      <c r="NQH38" s="794"/>
      <c r="NQI38" s="794"/>
      <c r="NQJ38" s="794"/>
      <c r="NQK38" s="794"/>
      <c r="NQL38" s="794"/>
      <c r="NQM38" s="794"/>
      <c r="NQN38" s="794"/>
      <c r="NQO38" s="794"/>
      <c r="NQP38" s="794"/>
      <c r="NQQ38" s="794"/>
      <c r="NQR38" s="794"/>
      <c r="NQS38" s="794"/>
      <c r="NQT38" s="794"/>
      <c r="NQU38" s="794"/>
      <c r="NQV38" s="794"/>
      <c r="NQW38" s="794"/>
      <c r="NQX38" s="794"/>
      <c r="NQY38" s="794"/>
      <c r="NQZ38" s="794"/>
      <c r="NRA38" s="794"/>
      <c r="NRB38" s="794"/>
      <c r="NRC38" s="794"/>
      <c r="NRD38" s="794"/>
      <c r="NRE38" s="794"/>
      <c r="NRF38" s="794"/>
      <c r="NRG38" s="794"/>
      <c r="NRH38" s="794"/>
      <c r="NRI38" s="794"/>
      <c r="NRJ38" s="794"/>
      <c r="NRK38" s="794"/>
      <c r="NRL38" s="794"/>
      <c r="NRM38" s="794"/>
      <c r="NRN38" s="794"/>
      <c r="NRO38" s="794"/>
      <c r="NRP38" s="794"/>
      <c r="NRQ38" s="794"/>
      <c r="NRR38" s="794"/>
      <c r="NRS38" s="794"/>
      <c r="NRT38" s="794"/>
      <c r="NRU38" s="794"/>
      <c r="NRV38" s="794"/>
      <c r="NRW38" s="794"/>
      <c r="NRX38" s="794"/>
      <c r="NRY38" s="794"/>
      <c r="NRZ38" s="794"/>
      <c r="NSA38" s="794"/>
      <c r="NSB38" s="794"/>
      <c r="NSC38" s="794"/>
      <c r="NSD38" s="794"/>
      <c r="NSE38" s="794"/>
      <c r="NSF38" s="794"/>
      <c r="NSG38" s="794"/>
      <c r="NSH38" s="794"/>
      <c r="NSI38" s="794"/>
      <c r="NSJ38" s="794"/>
      <c r="NSK38" s="794"/>
      <c r="NSL38" s="794"/>
      <c r="NSM38" s="794"/>
      <c r="NSN38" s="794"/>
      <c r="NSO38" s="794"/>
      <c r="NSP38" s="794"/>
      <c r="NSQ38" s="794"/>
      <c r="NSR38" s="794"/>
      <c r="NSS38" s="794"/>
      <c r="NST38" s="794"/>
      <c r="NSU38" s="794"/>
      <c r="NSV38" s="794"/>
      <c r="NSW38" s="794"/>
      <c r="NSX38" s="794"/>
      <c r="NSY38" s="794"/>
      <c r="NSZ38" s="794"/>
      <c r="NTA38" s="794"/>
      <c r="NTB38" s="794"/>
      <c r="NTC38" s="794"/>
      <c r="NTD38" s="794"/>
      <c r="NTE38" s="794"/>
      <c r="NTF38" s="794"/>
      <c r="NTG38" s="794"/>
      <c r="NTH38" s="794"/>
      <c r="NTI38" s="794"/>
      <c r="NTJ38" s="794"/>
      <c r="NTK38" s="794"/>
      <c r="NTL38" s="794"/>
      <c r="NTM38" s="794"/>
      <c r="NTN38" s="794"/>
      <c r="NTO38" s="794"/>
      <c r="NTP38" s="794"/>
      <c r="NTQ38" s="794"/>
      <c r="NTR38" s="794"/>
      <c r="NTS38" s="794"/>
      <c r="NTT38" s="794"/>
      <c r="NTU38" s="794"/>
      <c r="NTV38" s="794"/>
      <c r="NTW38" s="794"/>
      <c r="NTX38" s="794"/>
      <c r="NTY38" s="794"/>
      <c r="NTZ38" s="794"/>
      <c r="NUA38" s="794"/>
      <c r="NUB38" s="794"/>
      <c r="NUC38" s="794"/>
      <c r="NUD38" s="794"/>
      <c r="NUE38" s="794"/>
      <c r="NUF38" s="794"/>
      <c r="NUG38" s="794"/>
      <c r="NUH38" s="794"/>
      <c r="NUI38" s="794"/>
      <c r="NUJ38" s="794"/>
      <c r="NUK38" s="794"/>
      <c r="NUL38" s="794"/>
      <c r="NUM38" s="794"/>
      <c r="NUN38" s="794"/>
      <c r="NUO38" s="794"/>
      <c r="NUP38" s="794"/>
      <c r="NUQ38" s="794"/>
      <c r="NUR38" s="794"/>
      <c r="NUS38" s="794"/>
      <c r="NUT38" s="794"/>
      <c r="NUU38" s="794"/>
      <c r="NUV38" s="794"/>
      <c r="NUW38" s="794"/>
      <c r="NUX38" s="794"/>
      <c r="NUY38" s="794"/>
      <c r="NUZ38" s="794"/>
      <c r="NVA38" s="794"/>
      <c r="NVB38" s="794"/>
      <c r="NVC38" s="794"/>
      <c r="NVD38" s="794"/>
      <c r="NVE38" s="794"/>
      <c r="NVF38" s="794"/>
      <c r="NVG38" s="794"/>
      <c r="NVH38" s="794"/>
      <c r="NVI38" s="794"/>
      <c r="NVJ38" s="794"/>
      <c r="NVK38" s="794"/>
      <c r="NVL38" s="794"/>
      <c r="NVM38" s="794"/>
      <c r="NVN38" s="794"/>
      <c r="NVO38" s="794"/>
      <c r="NVP38" s="794"/>
      <c r="NVQ38" s="794"/>
      <c r="NVR38" s="794"/>
      <c r="NVS38" s="794"/>
      <c r="NVT38" s="794"/>
      <c r="NVU38" s="794"/>
      <c r="NVV38" s="794"/>
      <c r="NVW38" s="794"/>
      <c r="NVX38" s="794"/>
      <c r="NVY38" s="794"/>
      <c r="NVZ38" s="794"/>
      <c r="NWA38" s="794"/>
      <c r="NWB38" s="794"/>
      <c r="NWC38" s="794"/>
      <c r="NWD38" s="794"/>
      <c r="NWE38" s="794"/>
      <c r="NWF38" s="794"/>
      <c r="NWG38" s="794"/>
      <c r="NWH38" s="794"/>
      <c r="NWI38" s="794"/>
      <c r="NWJ38" s="794"/>
      <c r="NWK38" s="794"/>
      <c r="NWL38" s="794"/>
      <c r="NWM38" s="794"/>
      <c r="NWN38" s="794"/>
      <c r="NWO38" s="794"/>
      <c r="NWP38" s="794"/>
      <c r="NWQ38" s="794"/>
      <c r="NWR38" s="794"/>
      <c r="NWS38" s="794"/>
      <c r="NWT38" s="794"/>
      <c r="NWU38" s="794"/>
      <c r="NWV38" s="794"/>
      <c r="NWW38" s="794"/>
      <c r="NWX38" s="794"/>
      <c r="NWY38" s="794"/>
      <c r="NWZ38" s="794"/>
      <c r="NXA38" s="794"/>
      <c r="NXB38" s="794"/>
      <c r="NXC38" s="794"/>
      <c r="NXD38" s="794"/>
      <c r="NXE38" s="794"/>
      <c r="NXF38" s="794"/>
      <c r="NXG38" s="794"/>
      <c r="NXH38" s="794"/>
      <c r="NXI38" s="794"/>
      <c r="NXJ38" s="794"/>
      <c r="NXK38" s="794"/>
      <c r="NXL38" s="794"/>
      <c r="NXM38" s="794"/>
      <c r="NXN38" s="794"/>
      <c r="NXO38" s="794"/>
      <c r="NXP38" s="794"/>
      <c r="NXQ38" s="794"/>
      <c r="NXR38" s="794"/>
      <c r="NXS38" s="794"/>
      <c r="NXT38" s="794"/>
      <c r="NXU38" s="794"/>
      <c r="NXV38" s="794"/>
      <c r="NXW38" s="794"/>
      <c r="NXX38" s="794"/>
      <c r="NXY38" s="794"/>
      <c r="NXZ38" s="794"/>
      <c r="NYA38" s="794"/>
      <c r="NYB38" s="794"/>
      <c r="NYC38" s="794"/>
      <c r="NYD38" s="794"/>
      <c r="NYE38" s="794"/>
      <c r="NYF38" s="794"/>
      <c r="NYG38" s="794"/>
      <c r="NYH38" s="794"/>
      <c r="NYI38" s="794"/>
      <c r="NYJ38" s="794"/>
      <c r="NYK38" s="794"/>
      <c r="NYL38" s="794"/>
      <c r="NYM38" s="794"/>
      <c r="NYN38" s="794"/>
      <c r="NYO38" s="794"/>
      <c r="NYP38" s="794"/>
      <c r="NYQ38" s="794"/>
      <c r="NYR38" s="794"/>
      <c r="NYS38" s="794"/>
      <c r="NYT38" s="794"/>
      <c r="NYU38" s="794"/>
      <c r="NYV38" s="794"/>
      <c r="NYW38" s="794"/>
      <c r="NYX38" s="794"/>
      <c r="NYY38" s="794"/>
      <c r="NYZ38" s="794"/>
      <c r="NZA38" s="794"/>
      <c r="NZB38" s="794"/>
      <c r="NZC38" s="794"/>
      <c r="NZD38" s="794"/>
      <c r="NZE38" s="794"/>
      <c r="NZF38" s="794"/>
      <c r="NZG38" s="794"/>
      <c r="NZH38" s="794"/>
      <c r="NZI38" s="794"/>
      <c r="NZJ38" s="794"/>
      <c r="NZK38" s="794"/>
      <c r="NZL38" s="794"/>
      <c r="NZM38" s="794"/>
      <c r="NZN38" s="794"/>
      <c r="NZO38" s="794"/>
      <c r="NZP38" s="794"/>
      <c r="NZQ38" s="794"/>
      <c r="NZR38" s="794"/>
      <c r="NZS38" s="794"/>
      <c r="NZT38" s="794"/>
      <c r="NZU38" s="794"/>
      <c r="NZV38" s="794"/>
      <c r="NZW38" s="794"/>
      <c r="NZX38" s="794"/>
      <c r="NZY38" s="794"/>
      <c r="NZZ38" s="794"/>
      <c r="OAA38" s="794"/>
      <c r="OAB38" s="794"/>
      <c r="OAC38" s="794"/>
      <c r="OAD38" s="794"/>
      <c r="OAE38" s="794"/>
      <c r="OAF38" s="794"/>
      <c r="OAG38" s="794"/>
      <c r="OAH38" s="794"/>
      <c r="OAI38" s="794"/>
      <c r="OAJ38" s="794"/>
      <c r="OAK38" s="794"/>
      <c r="OAL38" s="794"/>
      <c r="OAM38" s="794"/>
      <c r="OAN38" s="794"/>
      <c r="OAO38" s="794"/>
      <c r="OAP38" s="794"/>
      <c r="OAQ38" s="794"/>
      <c r="OAR38" s="794"/>
      <c r="OAS38" s="794"/>
      <c r="OAT38" s="794"/>
      <c r="OAU38" s="794"/>
      <c r="OAV38" s="794"/>
      <c r="OAW38" s="794"/>
      <c r="OAX38" s="794"/>
      <c r="OAY38" s="794"/>
      <c r="OAZ38" s="794"/>
      <c r="OBA38" s="794"/>
      <c r="OBB38" s="794"/>
      <c r="OBC38" s="794"/>
      <c r="OBD38" s="794"/>
      <c r="OBE38" s="794"/>
      <c r="OBF38" s="794"/>
      <c r="OBG38" s="794"/>
      <c r="OBH38" s="794"/>
      <c r="OBI38" s="794"/>
      <c r="OBJ38" s="794"/>
      <c r="OBK38" s="794"/>
      <c r="OBL38" s="794"/>
      <c r="OBM38" s="794"/>
      <c r="OBN38" s="794"/>
      <c r="OBO38" s="794"/>
      <c r="OBP38" s="794"/>
      <c r="OBQ38" s="794"/>
      <c r="OBR38" s="794"/>
      <c r="OBS38" s="794"/>
      <c r="OBT38" s="794"/>
      <c r="OBU38" s="794"/>
      <c r="OBV38" s="794"/>
      <c r="OBW38" s="794"/>
      <c r="OBX38" s="794"/>
      <c r="OBY38" s="794"/>
      <c r="OBZ38" s="794"/>
      <c r="OCA38" s="794"/>
      <c r="OCB38" s="794"/>
      <c r="OCC38" s="794"/>
      <c r="OCD38" s="794"/>
      <c r="OCE38" s="794"/>
      <c r="OCF38" s="794"/>
      <c r="OCG38" s="794"/>
      <c r="OCH38" s="794"/>
      <c r="OCI38" s="794"/>
      <c r="OCJ38" s="794"/>
      <c r="OCK38" s="794"/>
      <c r="OCL38" s="794"/>
      <c r="OCM38" s="794"/>
      <c r="OCN38" s="794"/>
      <c r="OCO38" s="794"/>
      <c r="OCP38" s="794"/>
      <c r="OCQ38" s="794"/>
      <c r="OCR38" s="794"/>
      <c r="OCS38" s="794"/>
      <c r="OCT38" s="794"/>
      <c r="OCU38" s="794"/>
      <c r="OCV38" s="794"/>
      <c r="OCW38" s="794"/>
      <c r="OCX38" s="794"/>
      <c r="OCY38" s="794"/>
      <c r="OCZ38" s="794"/>
      <c r="ODA38" s="794"/>
      <c r="ODB38" s="794"/>
      <c r="ODC38" s="794"/>
      <c r="ODD38" s="794"/>
      <c r="ODE38" s="794"/>
      <c r="ODF38" s="794"/>
      <c r="ODG38" s="794"/>
      <c r="ODH38" s="794"/>
      <c r="ODI38" s="794"/>
      <c r="ODJ38" s="794"/>
      <c r="ODK38" s="794"/>
      <c r="ODL38" s="794"/>
      <c r="ODM38" s="794"/>
      <c r="ODN38" s="794"/>
      <c r="ODO38" s="794"/>
      <c r="ODP38" s="794"/>
      <c r="ODQ38" s="794"/>
      <c r="ODR38" s="794"/>
      <c r="ODS38" s="794"/>
      <c r="ODT38" s="794"/>
      <c r="ODU38" s="794"/>
      <c r="ODV38" s="794"/>
      <c r="ODW38" s="794"/>
      <c r="ODX38" s="794"/>
      <c r="ODY38" s="794"/>
      <c r="ODZ38" s="794"/>
      <c r="OEA38" s="794"/>
      <c r="OEB38" s="794"/>
      <c r="OEC38" s="794"/>
      <c r="OED38" s="794"/>
      <c r="OEE38" s="794"/>
      <c r="OEF38" s="794"/>
      <c r="OEG38" s="794"/>
      <c r="OEH38" s="794"/>
      <c r="OEI38" s="794"/>
      <c r="OEJ38" s="794"/>
      <c r="OEK38" s="794"/>
      <c r="OEL38" s="794"/>
      <c r="OEM38" s="794"/>
      <c r="OEN38" s="794"/>
      <c r="OEO38" s="794"/>
      <c r="OEP38" s="794"/>
      <c r="OEQ38" s="794"/>
      <c r="OER38" s="794"/>
      <c r="OES38" s="794"/>
      <c r="OET38" s="794"/>
      <c r="OEU38" s="794"/>
      <c r="OEV38" s="794"/>
      <c r="OEW38" s="794"/>
      <c r="OEX38" s="794"/>
      <c r="OEY38" s="794"/>
      <c r="OEZ38" s="794"/>
      <c r="OFA38" s="794"/>
      <c r="OFB38" s="794"/>
      <c r="OFC38" s="794"/>
      <c r="OFD38" s="794"/>
      <c r="OFE38" s="794"/>
      <c r="OFF38" s="794"/>
      <c r="OFG38" s="794"/>
      <c r="OFH38" s="794"/>
      <c r="OFI38" s="794"/>
      <c r="OFJ38" s="794"/>
      <c r="OFK38" s="794"/>
      <c r="OFL38" s="794"/>
      <c r="OFM38" s="794"/>
      <c r="OFN38" s="794"/>
      <c r="OFO38" s="794"/>
      <c r="OFP38" s="794"/>
      <c r="OFQ38" s="794"/>
      <c r="OFR38" s="794"/>
      <c r="OFS38" s="794"/>
      <c r="OFT38" s="794"/>
      <c r="OFU38" s="794"/>
      <c r="OFV38" s="794"/>
      <c r="OFW38" s="794"/>
      <c r="OFX38" s="794"/>
      <c r="OFY38" s="794"/>
      <c r="OFZ38" s="794"/>
      <c r="OGA38" s="794"/>
      <c r="OGB38" s="794"/>
      <c r="OGC38" s="794"/>
      <c r="OGD38" s="794"/>
      <c r="OGE38" s="794"/>
      <c r="OGF38" s="794"/>
      <c r="OGG38" s="794"/>
      <c r="OGH38" s="794"/>
      <c r="OGI38" s="794"/>
      <c r="OGJ38" s="794"/>
      <c r="OGK38" s="794"/>
      <c r="OGL38" s="794"/>
      <c r="OGM38" s="794"/>
      <c r="OGN38" s="794"/>
      <c r="OGO38" s="794"/>
      <c r="OGP38" s="794"/>
      <c r="OGQ38" s="794"/>
      <c r="OGR38" s="794"/>
      <c r="OGS38" s="794"/>
      <c r="OGT38" s="794"/>
      <c r="OGU38" s="794"/>
      <c r="OGV38" s="794"/>
      <c r="OGW38" s="794"/>
      <c r="OGX38" s="794"/>
      <c r="OGY38" s="794"/>
      <c r="OGZ38" s="794"/>
      <c r="OHA38" s="794"/>
      <c r="OHB38" s="794"/>
      <c r="OHC38" s="794"/>
      <c r="OHD38" s="794"/>
      <c r="OHE38" s="794"/>
      <c r="OHF38" s="794"/>
      <c r="OHG38" s="794"/>
      <c r="OHH38" s="794"/>
      <c r="OHI38" s="794"/>
      <c r="OHJ38" s="794"/>
      <c r="OHK38" s="794"/>
      <c r="OHL38" s="794"/>
      <c r="OHM38" s="794"/>
      <c r="OHN38" s="794"/>
      <c r="OHO38" s="794"/>
      <c r="OHP38" s="794"/>
      <c r="OHQ38" s="794"/>
      <c r="OHR38" s="794"/>
      <c r="OHS38" s="794"/>
      <c r="OHT38" s="794"/>
      <c r="OHU38" s="794"/>
      <c r="OHV38" s="794"/>
      <c r="OHW38" s="794"/>
      <c r="OHX38" s="794"/>
      <c r="OHY38" s="794"/>
      <c r="OHZ38" s="794"/>
      <c r="OIA38" s="794"/>
      <c r="OIB38" s="794"/>
      <c r="OIC38" s="794"/>
      <c r="OID38" s="794"/>
      <c r="OIE38" s="794"/>
      <c r="OIF38" s="794"/>
      <c r="OIG38" s="794"/>
      <c r="OIH38" s="794"/>
      <c r="OII38" s="794"/>
      <c r="OIJ38" s="794"/>
      <c r="OIK38" s="794"/>
      <c r="OIL38" s="794"/>
      <c r="OIM38" s="794"/>
      <c r="OIN38" s="794"/>
      <c r="OIO38" s="794"/>
      <c r="OIP38" s="794"/>
      <c r="OIQ38" s="794"/>
      <c r="OIR38" s="794"/>
      <c r="OIS38" s="794"/>
      <c r="OIT38" s="794"/>
      <c r="OIU38" s="794"/>
      <c r="OIV38" s="794"/>
      <c r="OIW38" s="794"/>
      <c r="OIX38" s="794"/>
      <c r="OIY38" s="794"/>
      <c r="OIZ38" s="794"/>
      <c r="OJA38" s="794"/>
      <c r="OJB38" s="794"/>
      <c r="OJC38" s="794"/>
      <c r="OJD38" s="794"/>
      <c r="OJE38" s="794"/>
      <c r="OJF38" s="794"/>
      <c r="OJG38" s="794"/>
      <c r="OJH38" s="794"/>
      <c r="OJI38" s="794"/>
      <c r="OJJ38" s="794"/>
      <c r="OJK38" s="794"/>
      <c r="OJL38" s="794"/>
      <c r="OJM38" s="794"/>
      <c r="OJN38" s="794"/>
      <c r="OJO38" s="794"/>
      <c r="OJP38" s="794"/>
      <c r="OJQ38" s="794"/>
      <c r="OJR38" s="794"/>
      <c r="OJS38" s="794"/>
      <c r="OJT38" s="794"/>
      <c r="OJU38" s="794"/>
      <c r="OJV38" s="794"/>
      <c r="OJW38" s="794"/>
      <c r="OJX38" s="794"/>
      <c r="OJY38" s="794"/>
      <c r="OJZ38" s="794"/>
      <c r="OKA38" s="794"/>
      <c r="OKB38" s="794"/>
      <c r="OKC38" s="794"/>
      <c r="OKD38" s="794"/>
      <c r="OKE38" s="794"/>
      <c r="OKF38" s="794"/>
      <c r="OKG38" s="794"/>
      <c r="OKH38" s="794"/>
      <c r="OKI38" s="794"/>
      <c r="OKJ38" s="794"/>
      <c r="OKK38" s="794"/>
      <c r="OKL38" s="794"/>
      <c r="OKM38" s="794"/>
      <c r="OKN38" s="794"/>
      <c r="OKO38" s="794"/>
      <c r="OKP38" s="794"/>
      <c r="OKQ38" s="794"/>
      <c r="OKR38" s="794"/>
      <c r="OKS38" s="794"/>
      <c r="OKT38" s="794"/>
      <c r="OKU38" s="794"/>
      <c r="OKV38" s="794"/>
      <c r="OKW38" s="794"/>
      <c r="OKX38" s="794"/>
      <c r="OKY38" s="794"/>
      <c r="OKZ38" s="794"/>
      <c r="OLA38" s="794"/>
      <c r="OLB38" s="794"/>
      <c r="OLC38" s="794"/>
      <c r="OLD38" s="794"/>
      <c r="OLE38" s="794"/>
      <c r="OLF38" s="794"/>
      <c r="OLG38" s="794"/>
      <c r="OLH38" s="794"/>
      <c r="OLI38" s="794"/>
      <c r="OLJ38" s="794"/>
      <c r="OLK38" s="794"/>
      <c r="OLL38" s="794"/>
      <c r="OLM38" s="794"/>
      <c r="OLN38" s="794"/>
      <c r="OLO38" s="794"/>
      <c r="OLP38" s="794"/>
      <c r="OLQ38" s="794"/>
      <c r="OLR38" s="794"/>
      <c r="OLS38" s="794"/>
      <c r="OLT38" s="794"/>
      <c r="OLU38" s="794"/>
      <c r="OLV38" s="794"/>
      <c r="OLW38" s="794"/>
      <c r="OLX38" s="794"/>
      <c r="OLY38" s="794"/>
      <c r="OLZ38" s="794"/>
      <c r="OMA38" s="794"/>
      <c r="OMB38" s="794"/>
      <c r="OMC38" s="794"/>
      <c r="OMD38" s="794"/>
      <c r="OME38" s="794"/>
      <c r="OMF38" s="794"/>
      <c r="OMG38" s="794"/>
      <c r="OMH38" s="794"/>
      <c r="OMI38" s="794"/>
      <c r="OMJ38" s="794"/>
      <c r="OMK38" s="794"/>
      <c r="OML38" s="794"/>
      <c r="OMM38" s="794"/>
      <c r="OMN38" s="794"/>
      <c r="OMO38" s="794"/>
      <c r="OMP38" s="794"/>
      <c r="OMQ38" s="794"/>
      <c r="OMR38" s="794"/>
      <c r="OMS38" s="794"/>
      <c r="OMT38" s="794"/>
      <c r="OMU38" s="794"/>
      <c r="OMV38" s="794"/>
      <c r="OMW38" s="794"/>
      <c r="OMX38" s="794"/>
      <c r="OMY38" s="794"/>
      <c r="OMZ38" s="794"/>
      <c r="ONA38" s="794"/>
      <c r="ONB38" s="794"/>
      <c r="ONC38" s="794"/>
      <c r="OND38" s="794"/>
      <c r="ONE38" s="794"/>
      <c r="ONF38" s="794"/>
      <c r="ONG38" s="794"/>
      <c r="ONH38" s="794"/>
      <c r="ONI38" s="794"/>
      <c r="ONJ38" s="794"/>
      <c r="ONK38" s="794"/>
      <c r="ONL38" s="794"/>
      <c r="ONM38" s="794"/>
      <c r="ONN38" s="794"/>
      <c r="ONO38" s="794"/>
      <c r="ONP38" s="794"/>
      <c r="ONQ38" s="794"/>
      <c r="ONR38" s="794"/>
      <c r="ONS38" s="794"/>
      <c r="ONT38" s="794"/>
      <c r="ONU38" s="794"/>
      <c r="ONV38" s="794"/>
      <c r="ONW38" s="794"/>
      <c r="ONX38" s="794"/>
      <c r="ONY38" s="794"/>
      <c r="ONZ38" s="794"/>
      <c r="OOA38" s="794"/>
      <c r="OOB38" s="794"/>
      <c r="OOC38" s="794"/>
      <c r="OOD38" s="794"/>
      <c r="OOE38" s="794"/>
      <c r="OOF38" s="794"/>
      <c r="OOG38" s="794"/>
      <c r="OOH38" s="794"/>
      <c r="OOI38" s="794"/>
      <c r="OOJ38" s="794"/>
      <c r="OOK38" s="794"/>
      <c r="OOL38" s="794"/>
      <c r="OOM38" s="794"/>
      <c r="OON38" s="794"/>
      <c r="OOO38" s="794"/>
      <c r="OOP38" s="794"/>
      <c r="OOQ38" s="794"/>
      <c r="OOR38" s="794"/>
      <c r="OOS38" s="794"/>
      <c r="OOT38" s="794"/>
      <c r="OOU38" s="794"/>
      <c r="OOV38" s="794"/>
      <c r="OOW38" s="794"/>
      <c r="OOX38" s="794"/>
      <c r="OOY38" s="794"/>
      <c r="OOZ38" s="794"/>
      <c r="OPA38" s="794"/>
      <c r="OPB38" s="794"/>
      <c r="OPC38" s="794"/>
      <c r="OPD38" s="794"/>
      <c r="OPE38" s="794"/>
      <c r="OPF38" s="794"/>
      <c r="OPG38" s="794"/>
      <c r="OPH38" s="794"/>
      <c r="OPI38" s="794"/>
      <c r="OPJ38" s="794"/>
      <c r="OPK38" s="794"/>
      <c r="OPL38" s="794"/>
      <c r="OPM38" s="794"/>
      <c r="OPN38" s="794"/>
      <c r="OPO38" s="794"/>
      <c r="OPP38" s="794"/>
      <c r="OPQ38" s="794"/>
      <c r="OPR38" s="794"/>
      <c r="OPS38" s="794"/>
      <c r="OPT38" s="794"/>
      <c r="OPU38" s="794"/>
      <c r="OPV38" s="794"/>
      <c r="OPW38" s="794"/>
      <c r="OPX38" s="794"/>
      <c r="OPY38" s="794"/>
      <c r="OPZ38" s="794"/>
      <c r="OQA38" s="794"/>
      <c r="OQB38" s="794"/>
      <c r="OQC38" s="794"/>
      <c r="OQD38" s="794"/>
      <c r="OQE38" s="794"/>
      <c r="OQF38" s="794"/>
      <c r="OQG38" s="794"/>
      <c r="OQH38" s="794"/>
      <c r="OQI38" s="794"/>
      <c r="OQJ38" s="794"/>
      <c r="OQK38" s="794"/>
      <c r="OQL38" s="794"/>
      <c r="OQM38" s="794"/>
      <c r="OQN38" s="794"/>
      <c r="OQO38" s="794"/>
      <c r="OQP38" s="794"/>
      <c r="OQQ38" s="794"/>
      <c r="OQR38" s="794"/>
      <c r="OQS38" s="794"/>
      <c r="OQT38" s="794"/>
      <c r="OQU38" s="794"/>
      <c r="OQV38" s="794"/>
      <c r="OQW38" s="794"/>
      <c r="OQX38" s="794"/>
      <c r="OQY38" s="794"/>
      <c r="OQZ38" s="794"/>
      <c r="ORA38" s="794"/>
      <c r="ORB38" s="794"/>
      <c r="ORC38" s="794"/>
      <c r="ORD38" s="794"/>
      <c r="ORE38" s="794"/>
      <c r="ORF38" s="794"/>
      <c r="ORG38" s="794"/>
      <c r="ORH38" s="794"/>
      <c r="ORI38" s="794"/>
      <c r="ORJ38" s="794"/>
      <c r="ORK38" s="794"/>
      <c r="ORL38" s="794"/>
      <c r="ORM38" s="794"/>
      <c r="ORN38" s="794"/>
      <c r="ORO38" s="794"/>
      <c r="ORP38" s="794"/>
      <c r="ORQ38" s="794"/>
      <c r="ORR38" s="794"/>
      <c r="ORS38" s="794"/>
      <c r="ORT38" s="794"/>
      <c r="ORU38" s="794"/>
      <c r="ORV38" s="794"/>
      <c r="ORW38" s="794"/>
      <c r="ORX38" s="794"/>
      <c r="ORY38" s="794"/>
      <c r="ORZ38" s="794"/>
      <c r="OSA38" s="794"/>
      <c r="OSB38" s="794"/>
      <c r="OSC38" s="794"/>
      <c r="OSD38" s="794"/>
      <c r="OSE38" s="794"/>
      <c r="OSF38" s="794"/>
      <c r="OSG38" s="794"/>
      <c r="OSH38" s="794"/>
      <c r="OSI38" s="794"/>
      <c r="OSJ38" s="794"/>
      <c r="OSK38" s="794"/>
      <c r="OSL38" s="794"/>
      <c r="OSM38" s="794"/>
      <c r="OSN38" s="794"/>
      <c r="OSO38" s="794"/>
      <c r="OSP38" s="794"/>
      <c r="OSQ38" s="794"/>
      <c r="OSR38" s="794"/>
      <c r="OSS38" s="794"/>
      <c r="OST38" s="794"/>
      <c r="OSU38" s="794"/>
      <c r="OSV38" s="794"/>
      <c r="OSW38" s="794"/>
      <c r="OSX38" s="794"/>
      <c r="OSY38" s="794"/>
      <c r="OSZ38" s="794"/>
      <c r="OTA38" s="794"/>
      <c r="OTB38" s="794"/>
      <c r="OTC38" s="794"/>
      <c r="OTD38" s="794"/>
      <c r="OTE38" s="794"/>
      <c r="OTF38" s="794"/>
      <c r="OTG38" s="794"/>
      <c r="OTH38" s="794"/>
      <c r="OTI38" s="794"/>
      <c r="OTJ38" s="794"/>
      <c r="OTK38" s="794"/>
      <c r="OTL38" s="794"/>
      <c r="OTM38" s="794"/>
      <c r="OTN38" s="794"/>
      <c r="OTO38" s="794"/>
      <c r="OTP38" s="794"/>
      <c r="OTQ38" s="794"/>
      <c r="OTR38" s="794"/>
      <c r="OTS38" s="794"/>
      <c r="OTT38" s="794"/>
      <c r="OTU38" s="794"/>
      <c r="OTV38" s="794"/>
      <c r="OTW38" s="794"/>
      <c r="OTX38" s="794"/>
      <c r="OTY38" s="794"/>
      <c r="OTZ38" s="794"/>
      <c r="OUA38" s="794"/>
      <c r="OUB38" s="794"/>
      <c r="OUC38" s="794"/>
      <c r="OUD38" s="794"/>
      <c r="OUE38" s="794"/>
      <c r="OUF38" s="794"/>
      <c r="OUG38" s="794"/>
      <c r="OUH38" s="794"/>
      <c r="OUI38" s="794"/>
      <c r="OUJ38" s="794"/>
      <c r="OUK38" s="794"/>
      <c r="OUL38" s="794"/>
      <c r="OUM38" s="794"/>
      <c r="OUN38" s="794"/>
      <c r="OUO38" s="794"/>
      <c r="OUP38" s="794"/>
      <c r="OUQ38" s="794"/>
      <c r="OUR38" s="794"/>
      <c r="OUS38" s="794"/>
      <c r="OUT38" s="794"/>
      <c r="OUU38" s="794"/>
      <c r="OUV38" s="794"/>
      <c r="OUW38" s="794"/>
      <c r="OUX38" s="794"/>
      <c r="OUY38" s="794"/>
      <c r="OUZ38" s="794"/>
      <c r="OVA38" s="794"/>
      <c r="OVB38" s="794"/>
      <c r="OVC38" s="794"/>
      <c r="OVD38" s="794"/>
      <c r="OVE38" s="794"/>
      <c r="OVF38" s="794"/>
      <c r="OVG38" s="794"/>
      <c r="OVH38" s="794"/>
      <c r="OVI38" s="794"/>
      <c r="OVJ38" s="794"/>
      <c r="OVK38" s="794"/>
      <c r="OVL38" s="794"/>
      <c r="OVM38" s="794"/>
      <c r="OVN38" s="794"/>
      <c r="OVO38" s="794"/>
      <c r="OVP38" s="794"/>
      <c r="OVQ38" s="794"/>
      <c r="OVR38" s="794"/>
      <c r="OVS38" s="794"/>
      <c r="OVT38" s="794"/>
      <c r="OVU38" s="794"/>
      <c r="OVV38" s="794"/>
      <c r="OVW38" s="794"/>
      <c r="OVX38" s="794"/>
      <c r="OVY38" s="794"/>
      <c r="OVZ38" s="794"/>
      <c r="OWA38" s="794"/>
      <c r="OWB38" s="794"/>
      <c r="OWC38" s="794"/>
      <c r="OWD38" s="794"/>
      <c r="OWE38" s="794"/>
      <c r="OWF38" s="794"/>
      <c r="OWG38" s="794"/>
      <c r="OWH38" s="794"/>
      <c r="OWI38" s="794"/>
      <c r="OWJ38" s="794"/>
      <c r="OWK38" s="794"/>
      <c r="OWL38" s="794"/>
      <c r="OWM38" s="794"/>
      <c r="OWN38" s="794"/>
      <c r="OWO38" s="794"/>
      <c r="OWP38" s="794"/>
      <c r="OWQ38" s="794"/>
      <c r="OWR38" s="794"/>
      <c r="OWS38" s="794"/>
      <c r="OWT38" s="794"/>
      <c r="OWU38" s="794"/>
      <c r="OWV38" s="794"/>
      <c r="OWW38" s="794"/>
      <c r="OWX38" s="794"/>
      <c r="OWY38" s="794"/>
      <c r="OWZ38" s="794"/>
      <c r="OXA38" s="794"/>
      <c r="OXB38" s="794"/>
      <c r="OXC38" s="794"/>
      <c r="OXD38" s="794"/>
      <c r="OXE38" s="794"/>
      <c r="OXF38" s="794"/>
      <c r="OXG38" s="794"/>
      <c r="OXH38" s="794"/>
      <c r="OXI38" s="794"/>
      <c r="OXJ38" s="794"/>
      <c r="OXK38" s="794"/>
      <c r="OXL38" s="794"/>
      <c r="OXM38" s="794"/>
      <c r="OXN38" s="794"/>
      <c r="OXO38" s="794"/>
      <c r="OXP38" s="794"/>
      <c r="OXQ38" s="794"/>
      <c r="OXR38" s="794"/>
      <c r="OXS38" s="794"/>
      <c r="OXT38" s="794"/>
      <c r="OXU38" s="794"/>
      <c r="OXV38" s="794"/>
      <c r="OXW38" s="794"/>
      <c r="OXX38" s="794"/>
      <c r="OXY38" s="794"/>
      <c r="OXZ38" s="794"/>
      <c r="OYA38" s="794"/>
      <c r="OYB38" s="794"/>
      <c r="OYC38" s="794"/>
      <c r="OYD38" s="794"/>
      <c r="OYE38" s="794"/>
      <c r="OYF38" s="794"/>
      <c r="OYG38" s="794"/>
      <c r="OYH38" s="794"/>
      <c r="OYI38" s="794"/>
      <c r="OYJ38" s="794"/>
      <c r="OYK38" s="794"/>
      <c r="OYL38" s="794"/>
      <c r="OYM38" s="794"/>
      <c r="OYN38" s="794"/>
      <c r="OYO38" s="794"/>
      <c r="OYP38" s="794"/>
      <c r="OYQ38" s="794"/>
      <c r="OYR38" s="794"/>
      <c r="OYS38" s="794"/>
      <c r="OYT38" s="794"/>
      <c r="OYU38" s="794"/>
      <c r="OYV38" s="794"/>
      <c r="OYW38" s="794"/>
      <c r="OYX38" s="794"/>
      <c r="OYY38" s="794"/>
      <c r="OYZ38" s="794"/>
      <c r="OZA38" s="794"/>
      <c r="OZB38" s="794"/>
      <c r="OZC38" s="794"/>
      <c r="OZD38" s="794"/>
      <c r="OZE38" s="794"/>
      <c r="OZF38" s="794"/>
      <c r="OZG38" s="794"/>
      <c r="OZH38" s="794"/>
      <c r="OZI38" s="794"/>
      <c r="OZJ38" s="794"/>
      <c r="OZK38" s="794"/>
      <c r="OZL38" s="794"/>
      <c r="OZM38" s="794"/>
      <c r="OZN38" s="794"/>
      <c r="OZO38" s="794"/>
      <c r="OZP38" s="794"/>
      <c r="OZQ38" s="794"/>
      <c r="OZR38" s="794"/>
      <c r="OZS38" s="794"/>
      <c r="OZT38" s="794"/>
      <c r="OZU38" s="794"/>
      <c r="OZV38" s="794"/>
      <c r="OZW38" s="794"/>
      <c r="OZX38" s="794"/>
      <c r="OZY38" s="794"/>
      <c r="OZZ38" s="794"/>
      <c r="PAA38" s="794"/>
      <c r="PAB38" s="794"/>
      <c r="PAC38" s="794"/>
      <c r="PAD38" s="794"/>
      <c r="PAE38" s="794"/>
      <c r="PAF38" s="794"/>
      <c r="PAG38" s="794"/>
      <c r="PAH38" s="794"/>
      <c r="PAI38" s="794"/>
      <c r="PAJ38" s="794"/>
      <c r="PAK38" s="794"/>
      <c r="PAL38" s="794"/>
      <c r="PAM38" s="794"/>
      <c r="PAN38" s="794"/>
      <c r="PAO38" s="794"/>
      <c r="PAP38" s="794"/>
      <c r="PAQ38" s="794"/>
      <c r="PAR38" s="794"/>
      <c r="PAS38" s="794"/>
      <c r="PAT38" s="794"/>
      <c r="PAU38" s="794"/>
      <c r="PAV38" s="794"/>
      <c r="PAW38" s="794"/>
      <c r="PAX38" s="794"/>
      <c r="PAY38" s="794"/>
      <c r="PAZ38" s="794"/>
      <c r="PBA38" s="794"/>
      <c r="PBB38" s="794"/>
      <c r="PBC38" s="794"/>
      <c r="PBD38" s="794"/>
      <c r="PBE38" s="794"/>
      <c r="PBF38" s="794"/>
      <c r="PBG38" s="794"/>
      <c r="PBH38" s="794"/>
      <c r="PBI38" s="794"/>
      <c r="PBJ38" s="794"/>
      <c r="PBK38" s="794"/>
      <c r="PBL38" s="794"/>
      <c r="PBM38" s="794"/>
      <c r="PBN38" s="794"/>
      <c r="PBO38" s="794"/>
      <c r="PBP38" s="794"/>
      <c r="PBQ38" s="794"/>
      <c r="PBR38" s="794"/>
      <c r="PBS38" s="794"/>
      <c r="PBT38" s="794"/>
      <c r="PBU38" s="794"/>
      <c r="PBV38" s="794"/>
      <c r="PBW38" s="794"/>
      <c r="PBX38" s="794"/>
      <c r="PBY38" s="794"/>
      <c r="PBZ38" s="794"/>
      <c r="PCA38" s="794"/>
      <c r="PCB38" s="794"/>
      <c r="PCC38" s="794"/>
      <c r="PCD38" s="794"/>
      <c r="PCE38" s="794"/>
      <c r="PCF38" s="794"/>
      <c r="PCG38" s="794"/>
      <c r="PCH38" s="794"/>
      <c r="PCI38" s="794"/>
      <c r="PCJ38" s="794"/>
      <c r="PCK38" s="794"/>
      <c r="PCL38" s="794"/>
      <c r="PCM38" s="794"/>
      <c r="PCN38" s="794"/>
      <c r="PCO38" s="794"/>
      <c r="PCP38" s="794"/>
      <c r="PCQ38" s="794"/>
      <c r="PCR38" s="794"/>
      <c r="PCS38" s="794"/>
      <c r="PCT38" s="794"/>
      <c r="PCU38" s="794"/>
      <c r="PCV38" s="794"/>
      <c r="PCW38" s="794"/>
      <c r="PCX38" s="794"/>
      <c r="PCY38" s="794"/>
      <c r="PCZ38" s="794"/>
      <c r="PDA38" s="794"/>
      <c r="PDB38" s="794"/>
      <c r="PDC38" s="794"/>
      <c r="PDD38" s="794"/>
      <c r="PDE38" s="794"/>
      <c r="PDF38" s="794"/>
      <c r="PDG38" s="794"/>
      <c r="PDH38" s="794"/>
      <c r="PDI38" s="794"/>
      <c r="PDJ38" s="794"/>
      <c r="PDK38" s="794"/>
      <c r="PDL38" s="794"/>
      <c r="PDM38" s="794"/>
      <c r="PDN38" s="794"/>
      <c r="PDO38" s="794"/>
      <c r="PDP38" s="794"/>
      <c r="PDQ38" s="794"/>
      <c r="PDR38" s="794"/>
      <c r="PDS38" s="794"/>
      <c r="PDT38" s="794"/>
      <c r="PDU38" s="794"/>
      <c r="PDV38" s="794"/>
      <c r="PDW38" s="794"/>
      <c r="PDX38" s="794"/>
      <c r="PDY38" s="794"/>
      <c r="PDZ38" s="794"/>
      <c r="PEA38" s="794"/>
      <c r="PEB38" s="794"/>
      <c r="PEC38" s="794"/>
      <c r="PED38" s="794"/>
      <c r="PEE38" s="794"/>
      <c r="PEF38" s="794"/>
      <c r="PEG38" s="794"/>
      <c r="PEH38" s="794"/>
      <c r="PEI38" s="794"/>
      <c r="PEJ38" s="794"/>
      <c r="PEK38" s="794"/>
      <c r="PEL38" s="794"/>
      <c r="PEM38" s="794"/>
      <c r="PEN38" s="794"/>
      <c r="PEO38" s="794"/>
      <c r="PEP38" s="794"/>
      <c r="PEQ38" s="794"/>
      <c r="PER38" s="794"/>
      <c r="PES38" s="794"/>
      <c r="PET38" s="794"/>
      <c r="PEU38" s="794"/>
      <c r="PEV38" s="794"/>
      <c r="PEW38" s="794"/>
      <c r="PEX38" s="794"/>
      <c r="PEY38" s="794"/>
      <c r="PEZ38" s="794"/>
      <c r="PFA38" s="794"/>
      <c r="PFB38" s="794"/>
      <c r="PFC38" s="794"/>
      <c r="PFD38" s="794"/>
      <c r="PFE38" s="794"/>
      <c r="PFF38" s="794"/>
      <c r="PFG38" s="794"/>
      <c r="PFH38" s="794"/>
      <c r="PFI38" s="794"/>
      <c r="PFJ38" s="794"/>
      <c r="PFK38" s="794"/>
      <c r="PFL38" s="794"/>
      <c r="PFM38" s="794"/>
      <c r="PFN38" s="794"/>
      <c r="PFO38" s="794"/>
      <c r="PFP38" s="794"/>
      <c r="PFQ38" s="794"/>
      <c r="PFR38" s="794"/>
      <c r="PFS38" s="794"/>
      <c r="PFT38" s="794"/>
      <c r="PFU38" s="794"/>
      <c r="PFV38" s="794"/>
      <c r="PFW38" s="794"/>
      <c r="PFX38" s="794"/>
      <c r="PFY38" s="794"/>
      <c r="PFZ38" s="794"/>
      <c r="PGA38" s="794"/>
      <c r="PGB38" s="794"/>
      <c r="PGC38" s="794"/>
      <c r="PGD38" s="794"/>
      <c r="PGE38" s="794"/>
      <c r="PGF38" s="794"/>
      <c r="PGG38" s="794"/>
      <c r="PGH38" s="794"/>
      <c r="PGI38" s="794"/>
      <c r="PGJ38" s="794"/>
      <c r="PGK38" s="794"/>
      <c r="PGL38" s="794"/>
      <c r="PGM38" s="794"/>
      <c r="PGN38" s="794"/>
      <c r="PGO38" s="794"/>
      <c r="PGP38" s="794"/>
      <c r="PGQ38" s="794"/>
      <c r="PGR38" s="794"/>
      <c r="PGS38" s="794"/>
      <c r="PGT38" s="794"/>
      <c r="PGU38" s="794"/>
      <c r="PGV38" s="794"/>
      <c r="PGW38" s="794"/>
      <c r="PGX38" s="794"/>
      <c r="PGY38" s="794"/>
      <c r="PGZ38" s="794"/>
      <c r="PHA38" s="794"/>
      <c r="PHB38" s="794"/>
      <c r="PHC38" s="794"/>
      <c r="PHD38" s="794"/>
      <c r="PHE38" s="794"/>
      <c r="PHF38" s="794"/>
      <c r="PHG38" s="794"/>
      <c r="PHH38" s="794"/>
      <c r="PHI38" s="794"/>
      <c r="PHJ38" s="794"/>
      <c r="PHK38" s="794"/>
      <c r="PHL38" s="794"/>
      <c r="PHM38" s="794"/>
      <c r="PHN38" s="794"/>
      <c r="PHO38" s="794"/>
      <c r="PHP38" s="794"/>
      <c r="PHQ38" s="794"/>
      <c r="PHR38" s="794"/>
      <c r="PHS38" s="794"/>
      <c r="PHT38" s="794"/>
      <c r="PHU38" s="794"/>
      <c r="PHV38" s="794"/>
      <c r="PHW38" s="794"/>
      <c r="PHX38" s="794"/>
      <c r="PHY38" s="794"/>
      <c r="PHZ38" s="794"/>
      <c r="PIA38" s="794"/>
      <c r="PIB38" s="794"/>
      <c r="PIC38" s="794"/>
      <c r="PID38" s="794"/>
      <c r="PIE38" s="794"/>
      <c r="PIF38" s="794"/>
      <c r="PIG38" s="794"/>
      <c r="PIH38" s="794"/>
      <c r="PII38" s="794"/>
      <c r="PIJ38" s="794"/>
      <c r="PIK38" s="794"/>
      <c r="PIL38" s="794"/>
      <c r="PIM38" s="794"/>
      <c r="PIN38" s="794"/>
      <c r="PIO38" s="794"/>
      <c r="PIP38" s="794"/>
      <c r="PIQ38" s="794"/>
      <c r="PIR38" s="794"/>
      <c r="PIS38" s="794"/>
      <c r="PIT38" s="794"/>
      <c r="PIU38" s="794"/>
      <c r="PIV38" s="794"/>
      <c r="PIW38" s="794"/>
      <c r="PIX38" s="794"/>
      <c r="PIY38" s="794"/>
      <c r="PIZ38" s="794"/>
      <c r="PJA38" s="794"/>
      <c r="PJB38" s="794"/>
      <c r="PJC38" s="794"/>
      <c r="PJD38" s="794"/>
      <c r="PJE38" s="794"/>
      <c r="PJF38" s="794"/>
      <c r="PJG38" s="794"/>
      <c r="PJH38" s="794"/>
      <c r="PJI38" s="794"/>
      <c r="PJJ38" s="794"/>
      <c r="PJK38" s="794"/>
      <c r="PJL38" s="794"/>
      <c r="PJM38" s="794"/>
      <c r="PJN38" s="794"/>
      <c r="PJO38" s="794"/>
      <c r="PJP38" s="794"/>
      <c r="PJQ38" s="794"/>
      <c r="PJR38" s="794"/>
      <c r="PJS38" s="794"/>
      <c r="PJT38" s="794"/>
      <c r="PJU38" s="794"/>
      <c r="PJV38" s="794"/>
      <c r="PJW38" s="794"/>
      <c r="PJX38" s="794"/>
      <c r="PJY38" s="794"/>
      <c r="PJZ38" s="794"/>
      <c r="PKA38" s="794"/>
      <c r="PKB38" s="794"/>
      <c r="PKC38" s="794"/>
      <c r="PKD38" s="794"/>
      <c r="PKE38" s="794"/>
      <c r="PKF38" s="794"/>
      <c r="PKG38" s="794"/>
      <c r="PKH38" s="794"/>
      <c r="PKI38" s="794"/>
      <c r="PKJ38" s="794"/>
      <c r="PKK38" s="794"/>
      <c r="PKL38" s="794"/>
      <c r="PKM38" s="794"/>
      <c r="PKN38" s="794"/>
      <c r="PKO38" s="794"/>
      <c r="PKP38" s="794"/>
      <c r="PKQ38" s="794"/>
      <c r="PKR38" s="794"/>
      <c r="PKS38" s="794"/>
      <c r="PKT38" s="794"/>
      <c r="PKU38" s="794"/>
      <c r="PKV38" s="794"/>
      <c r="PKW38" s="794"/>
      <c r="PKX38" s="794"/>
      <c r="PKY38" s="794"/>
      <c r="PKZ38" s="794"/>
      <c r="PLA38" s="794"/>
      <c r="PLB38" s="794"/>
      <c r="PLC38" s="794"/>
      <c r="PLD38" s="794"/>
      <c r="PLE38" s="794"/>
      <c r="PLF38" s="794"/>
      <c r="PLG38" s="794"/>
      <c r="PLH38" s="794"/>
      <c r="PLI38" s="794"/>
      <c r="PLJ38" s="794"/>
      <c r="PLK38" s="794"/>
      <c r="PLL38" s="794"/>
      <c r="PLM38" s="794"/>
      <c r="PLN38" s="794"/>
      <c r="PLO38" s="794"/>
      <c r="PLP38" s="794"/>
      <c r="PLQ38" s="794"/>
      <c r="PLR38" s="794"/>
      <c r="PLS38" s="794"/>
      <c r="PLT38" s="794"/>
      <c r="PLU38" s="794"/>
      <c r="PLV38" s="794"/>
      <c r="PLW38" s="794"/>
      <c r="PLX38" s="794"/>
      <c r="PLY38" s="794"/>
      <c r="PLZ38" s="794"/>
      <c r="PMA38" s="794"/>
      <c r="PMB38" s="794"/>
      <c r="PMC38" s="794"/>
      <c r="PMD38" s="794"/>
      <c r="PME38" s="794"/>
      <c r="PMF38" s="794"/>
      <c r="PMG38" s="794"/>
      <c r="PMH38" s="794"/>
      <c r="PMI38" s="794"/>
      <c r="PMJ38" s="794"/>
      <c r="PMK38" s="794"/>
      <c r="PML38" s="794"/>
      <c r="PMM38" s="794"/>
      <c r="PMN38" s="794"/>
      <c r="PMO38" s="794"/>
      <c r="PMP38" s="794"/>
      <c r="PMQ38" s="794"/>
      <c r="PMR38" s="794"/>
      <c r="PMS38" s="794"/>
      <c r="PMT38" s="794"/>
      <c r="PMU38" s="794"/>
      <c r="PMV38" s="794"/>
      <c r="PMW38" s="794"/>
      <c r="PMX38" s="794"/>
      <c r="PMY38" s="794"/>
      <c r="PMZ38" s="794"/>
      <c r="PNA38" s="794"/>
      <c r="PNB38" s="794"/>
      <c r="PNC38" s="794"/>
      <c r="PND38" s="794"/>
      <c r="PNE38" s="794"/>
      <c r="PNF38" s="794"/>
      <c r="PNG38" s="794"/>
      <c r="PNH38" s="794"/>
      <c r="PNI38" s="794"/>
      <c r="PNJ38" s="794"/>
      <c r="PNK38" s="794"/>
      <c r="PNL38" s="794"/>
      <c r="PNM38" s="794"/>
      <c r="PNN38" s="794"/>
      <c r="PNO38" s="794"/>
      <c r="PNP38" s="794"/>
      <c r="PNQ38" s="794"/>
      <c r="PNR38" s="794"/>
      <c r="PNS38" s="794"/>
      <c r="PNT38" s="794"/>
      <c r="PNU38" s="794"/>
      <c r="PNV38" s="794"/>
      <c r="PNW38" s="794"/>
      <c r="PNX38" s="794"/>
      <c r="PNY38" s="794"/>
      <c r="PNZ38" s="794"/>
      <c r="POA38" s="794"/>
      <c r="POB38" s="794"/>
      <c r="POC38" s="794"/>
      <c r="POD38" s="794"/>
      <c r="POE38" s="794"/>
      <c r="POF38" s="794"/>
      <c r="POG38" s="794"/>
      <c r="POH38" s="794"/>
      <c r="POI38" s="794"/>
      <c r="POJ38" s="794"/>
      <c r="POK38" s="794"/>
      <c r="POL38" s="794"/>
      <c r="POM38" s="794"/>
      <c r="PON38" s="794"/>
      <c r="POO38" s="794"/>
      <c r="POP38" s="794"/>
      <c r="POQ38" s="794"/>
      <c r="POR38" s="794"/>
      <c r="POS38" s="794"/>
      <c r="POT38" s="794"/>
      <c r="POU38" s="794"/>
      <c r="POV38" s="794"/>
      <c r="POW38" s="794"/>
      <c r="POX38" s="794"/>
      <c r="POY38" s="794"/>
      <c r="POZ38" s="794"/>
      <c r="PPA38" s="794"/>
      <c r="PPB38" s="794"/>
      <c r="PPC38" s="794"/>
      <c r="PPD38" s="794"/>
      <c r="PPE38" s="794"/>
      <c r="PPF38" s="794"/>
      <c r="PPG38" s="794"/>
      <c r="PPH38" s="794"/>
      <c r="PPI38" s="794"/>
      <c r="PPJ38" s="794"/>
      <c r="PPK38" s="794"/>
      <c r="PPL38" s="794"/>
      <c r="PPM38" s="794"/>
      <c r="PPN38" s="794"/>
      <c r="PPO38" s="794"/>
      <c r="PPP38" s="794"/>
      <c r="PPQ38" s="794"/>
      <c r="PPR38" s="794"/>
      <c r="PPS38" s="794"/>
      <c r="PPT38" s="794"/>
      <c r="PPU38" s="794"/>
      <c r="PPV38" s="794"/>
      <c r="PPW38" s="794"/>
      <c r="PPX38" s="794"/>
      <c r="PPY38" s="794"/>
      <c r="PPZ38" s="794"/>
      <c r="PQA38" s="794"/>
      <c r="PQB38" s="794"/>
      <c r="PQC38" s="794"/>
      <c r="PQD38" s="794"/>
      <c r="PQE38" s="794"/>
      <c r="PQF38" s="794"/>
      <c r="PQG38" s="794"/>
      <c r="PQH38" s="794"/>
      <c r="PQI38" s="794"/>
      <c r="PQJ38" s="794"/>
      <c r="PQK38" s="794"/>
      <c r="PQL38" s="794"/>
      <c r="PQM38" s="794"/>
      <c r="PQN38" s="794"/>
      <c r="PQO38" s="794"/>
      <c r="PQP38" s="794"/>
      <c r="PQQ38" s="794"/>
      <c r="PQR38" s="794"/>
      <c r="PQS38" s="794"/>
      <c r="PQT38" s="794"/>
      <c r="PQU38" s="794"/>
      <c r="PQV38" s="794"/>
      <c r="PQW38" s="794"/>
      <c r="PQX38" s="794"/>
      <c r="PQY38" s="794"/>
      <c r="PQZ38" s="794"/>
      <c r="PRA38" s="794"/>
      <c r="PRB38" s="794"/>
      <c r="PRC38" s="794"/>
      <c r="PRD38" s="794"/>
      <c r="PRE38" s="794"/>
      <c r="PRF38" s="794"/>
      <c r="PRG38" s="794"/>
      <c r="PRH38" s="794"/>
      <c r="PRI38" s="794"/>
      <c r="PRJ38" s="794"/>
      <c r="PRK38" s="794"/>
      <c r="PRL38" s="794"/>
      <c r="PRM38" s="794"/>
      <c r="PRN38" s="794"/>
      <c r="PRO38" s="794"/>
      <c r="PRP38" s="794"/>
      <c r="PRQ38" s="794"/>
      <c r="PRR38" s="794"/>
      <c r="PRS38" s="794"/>
      <c r="PRT38" s="794"/>
      <c r="PRU38" s="794"/>
      <c r="PRV38" s="794"/>
      <c r="PRW38" s="794"/>
      <c r="PRX38" s="794"/>
      <c r="PRY38" s="794"/>
      <c r="PRZ38" s="794"/>
      <c r="PSA38" s="794"/>
      <c r="PSB38" s="794"/>
      <c r="PSC38" s="794"/>
      <c r="PSD38" s="794"/>
      <c r="PSE38" s="794"/>
      <c r="PSF38" s="794"/>
      <c r="PSG38" s="794"/>
      <c r="PSH38" s="794"/>
      <c r="PSI38" s="794"/>
      <c r="PSJ38" s="794"/>
      <c r="PSK38" s="794"/>
      <c r="PSL38" s="794"/>
      <c r="PSM38" s="794"/>
      <c r="PSN38" s="794"/>
      <c r="PSO38" s="794"/>
      <c r="PSP38" s="794"/>
      <c r="PSQ38" s="794"/>
      <c r="PSR38" s="794"/>
      <c r="PSS38" s="794"/>
      <c r="PST38" s="794"/>
      <c r="PSU38" s="794"/>
      <c r="PSV38" s="794"/>
      <c r="PSW38" s="794"/>
      <c r="PSX38" s="794"/>
      <c r="PSY38" s="794"/>
      <c r="PSZ38" s="794"/>
      <c r="PTA38" s="794"/>
      <c r="PTB38" s="794"/>
      <c r="PTC38" s="794"/>
      <c r="PTD38" s="794"/>
      <c r="PTE38" s="794"/>
      <c r="PTF38" s="794"/>
      <c r="PTG38" s="794"/>
      <c r="PTH38" s="794"/>
      <c r="PTI38" s="794"/>
      <c r="PTJ38" s="794"/>
      <c r="PTK38" s="794"/>
      <c r="PTL38" s="794"/>
      <c r="PTM38" s="794"/>
      <c r="PTN38" s="794"/>
      <c r="PTO38" s="794"/>
      <c r="PTP38" s="794"/>
      <c r="PTQ38" s="794"/>
      <c r="PTR38" s="794"/>
      <c r="PTS38" s="794"/>
      <c r="PTT38" s="794"/>
      <c r="PTU38" s="794"/>
      <c r="PTV38" s="794"/>
      <c r="PTW38" s="794"/>
      <c r="PTX38" s="794"/>
      <c r="PTY38" s="794"/>
      <c r="PTZ38" s="794"/>
      <c r="PUA38" s="794"/>
      <c r="PUB38" s="794"/>
      <c r="PUC38" s="794"/>
      <c r="PUD38" s="794"/>
      <c r="PUE38" s="794"/>
      <c r="PUF38" s="794"/>
      <c r="PUG38" s="794"/>
      <c r="PUH38" s="794"/>
      <c r="PUI38" s="794"/>
      <c r="PUJ38" s="794"/>
      <c r="PUK38" s="794"/>
      <c r="PUL38" s="794"/>
      <c r="PUM38" s="794"/>
      <c r="PUN38" s="794"/>
      <c r="PUO38" s="794"/>
      <c r="PUP38" s="794"/>
      <c r="PUQ38" s="794"/>
      <c r="PUR38" s="794"/>
      <c r="PUS38" s="794"/>
      <c r="PUT38" s="794"/>
      <c r="PUU38" s="794"/>
      <c r="PUV38" s="794"/>
      <c r="PUW38" s="794"/>
      <c r="PUX38" s="794"/>
      <c r="PUY38" s="794"/>
      <c r="PUZ38" s="794"/>
      <c r="PVA38" s="794"/>
      <c r="PVB38" s="794"/>
      <c r="PVC38" s="794"/>
      <c r="PVD38" s="794"/>
      <c r="PVE38" s="794"/>
      <c r="PVF38" s="794"/>
      <c r="PVG38" s="794"/>
      <c r="PVH38" s="794"/>
      <c r="PVI38" s="794"/>
      <c r="PVJ38" s="794"/>
      <c r="PVK38" s="794"/>
      <c r="PVL38" s="794"/>
      <c r="PVM38" s="794"/>
      <c r="PVN38" s="794"/>
      <c r="PVO38" s="794"/>
      <c r="PVP38" s="794"/>
      <c r="PVQ38" s="794"/>
      <c r="PVR38" s="794"/>
      <c r="PVS38" s="794"/>
      <c r="PVT38" s="794"/>
      <c r="PVU38" s="794"/>
      <c r="PVV38" s="794"/>
      <c r="PVW38" s="794"/>
      <c r="PVX38" s="794"/>
      <c r="PVY38" s="794"/>
      <c r="PVZ38" s="794"/>
      <c r="PWA38" s="794"/>
      <c r="PWB38" s="794"/>
      <c r="PWC38" s="794"/>
      <c r="PWD38" s="794"/>
      <c r="PWE38" s="794"/>
      <c r="PWF38" s="794"/>
      <c r="PWG38" s="794"/>
      <c r="PWH38" s="794"/>
      <c r="PWI38" s="794"/>
      <c r="PWJ38" s="794"/>
      <c r="PWK38" s="794"/>
      <c r="PWL38" s="794"/>
      <c r="PWM38" s="794"/>
      <c r="PWN38" s="794"/>
      <c r="PWO38" s="794"/>
      <c r="PWP38" s="794"/>
      <c r="PWQ38" s="794"/>
      <c r="PWR38" s="794"/>
      <c r="PWS38" s="794"/>
      <c r="PWT38" s="794"/>
      <c r="PWU38" s="794"/>
      <c r="PWV38" s="794"/>
      <c r="PWW38" s="794"/>
      <c r="PWX38" s="794"/>
      <c r="PWY38" s="794"/>
      <c r="PWZ38" s="794"/>
      <c r="PXA38" s="794"/>
      <c r="PXB38" s="794"/>
      <c r="PXC38" s="794"/>
      <c r="PXD38" s="794"/>
      <c r="PXE38" s="794"/>
      <c r="PXF38" s="794"/>
      <c r="PXG38" s="794"/>
      <c r="PXH38" s="794"/>
      <c r="PXI38" s="794"/>
      <c r="PXJ38" s="794"/>
      <c r="PXK38" s="794"/>
      <c r="PXL38" s="794"/>
      <c r="PXM38" s="794"/>
      <c r="PXN38" s="794"/>
      <c r="PXO38" s="794"/>
      <c r="PXP38" s="794"/>
      <c r="PXQ38" s="794"/>
      <c r="PXR38" s="794"/>
      <c r="PXS38" s="794"/>
      <c r="PXT38" s="794"/>
      <c r="PXU38" s="794"/>
      <c r="PXV38" s="794"/>
      <c r="PXW38" s="794"/>
      <c r="PXX38" s="794"/>
      <c r="PXY38" s="794"/>
      <c r="PXZ38" s="794"/>
      <c r="PYA38" s="794"/>
      <c r="PYB38" s="794"/>
      <c r="PYC38" s="794"/>
      <c r="PYD38" s="794"/>
      <c r="PYE38" s="794"/>
      <c r="PYF38" s="794"/>
      <c r="PYG38" s="794"/>
      <c r="PYH38" s="794"/>
      <c r="PYI38" s="794"/>
      <c r="PYJ38" s="794"/>
      <c r="PYK38" s="794"/>
      <c r="PYL38" s="794"/>
      <c r="PYM38" s="794"/>
      <c r="PYN38" s="794"/>
      <c r="PYO38" s="794"/>
      <c r="PYP38" s="794"/>
      <c r="PYQ38" s="794"/>
      <c r="PYR38" s="794"/>
      <c r="PYS38" s="794"/>
      <c r="PYT38" s="794"/>
      <c r="PYU38" s="794"/>
      <c r="PYV38" s="794"/>
      <c r="PYW38" s="794"/>
      <c r="PYX38" s="794"/>
      <c r="PYY38" s="794"/>
      <c r="PYZ38" s="794"/>
      <c r="PZA38" s="794"/>
      <c r="PZB38" s="794"/>
      <c r="PZC38" s="794"/>
      <c r="PZD38" s="794"/>
      <c r="PZE38" s="794"/>
      <c r="PZF38" s="794"/>
      <c r="PZG38" s="794"/>
      <c r="PZH38" s="794"/>
      <c r="PZI38" s="794"/>
      <c r="PZJ38" s="794"/>
      <c r="PZK38" s="794"/>
      <c r="PZL38" s="794"/>
      <c r="PZM38" s="794"/>
      <c r="PZN38" s="794"/>
      <c r="PZO38" s="794"/>
      <c r="PZP38" s="794"/>
      <c r="PZQ38" s="794"/>
      <c r="PZR38" s="794"/>
      <c r="PZS38" s="794"/>
      <c r="PZT38" s="794"/>
      <c r="PZU38" s="794"/>
      <c r="PZV38" s="794"/>
      <c r="PZW38" s="794"/>
      <c r="PZX38" s="794"/>
      <c r="PZY38" s="794"/>
      <c r="PZZ38" s="794"/>
      <c r="QAA38" s="794"/>
      <c r="QAB38" s="794"/>
      <c r="QAC38" s="794"/>
      <c r="QAD38" s="794"/>
      <c r="QAE38" s="794"/>
      <c r="QAF38" s="794"/>
      <c r="QAG38" s="794"/>
      <c r="QAH38" s="794"/>
      <c r="QAI38" s="794"/>
      <c r="QAJ38" s="794"/>
      <c r="QAK38" s="794"/>
      <c r="QAL38" s="794"/>
      <c r="QAM38" s="794"/>
      <c r="QAN38" s="794"/>
      <c r="QAO38" s="794"/>
      <c r="QAP38" s="794"/>
      <c r="QAQ38" s="794"/>
      <c r="QAR38" s="794"/>
      <c r="QAS38" s="794"/>
      <c r="QAT38" s="794"/>
      <c r="QAU38" s="794"/>
      <c r="QAV38" s="794"/>
      <c r="QAW38" s="794"/>
      <c r="QAX38" s="794"/>
      <c r="QAY38" s="794"/>
      <c r="QAZ38" s="794"/>
      <c r="QBA38" s="794"/>
      <c r="QBB38" s="794"/>
      <c r="QBC38" s="794"/>
      <c r="QBD38" s="794"/>
      <c r="QBE38" s="794"/>
      <c r="QBF38" s="794"/>
      <c r="QBG38" s="794"/>
      <c r="QBH38" s="794"/>
      <c r="QBI38" s="794"/>
      <c r="QBJ38" s="794"/>
      <c r="QBK38" s="794"/>
      <c r="QBL38" s="794"/>
      <c r="QBM38" s="794"/>
      <c r="QBN38" s="794"/>
      <c r="QBO38" s="794"/>
      <c r="QBP38" s="794"/>
      <c r="QBQ38" s="794"/>
      <c r="QBR38" s="794"/>
      <c r="QBS38" s="794"/>
      <c r="QBT38" s="794"/>
      <c r="QBU38" s="794"/>
      <c r="QBV38" s="794"/>
      <c r="QBW38" s="794"/>
      <c r="QBX38" s="794"/>
      <c r="QBY38" s="794"/>
      <c r="QBZ38" s="794"/>
      <c r="QCA38" s="794"/>
      <c r="QCB38" s="794"/>
      <c r="QCC38" s="794"/>
      <c r="QCD38" s="794"/>
      <c r="QCE38" s="794"/>
      <c r="QCF38" s="794"/>
      <c r="QCG38" s="794"/>
      <c r="QCH38" s="794"/>
      <c r="QCI38" s="794"/>
      <c r="QCJ38" s="794"/>
      <c r="QCK38" s="794"/>
      <c r="QCL38" s="794"/>
      <c r="QCM38" s="794"/>
      <c r="QCN38" s="794"/>
      <c r="QCO38" s="794"/>
      <c r="QCP38" s="794"/>
      <c r="QCQ38" s="794"/>
      <c r="QCR38" s="794"/>
      <c r="QCS38" s="794"/>
      <c r="QCT38" s="794"/>
      <c r="QCU38" s="794"/>
      <c r="QCV38" s="794"/>
      <c r="QCW38" s="794"/>
      <c r="QCX38" s="794"/>
      <c r="QCY38" s="794"/>
      <c r="QCZ38" s="794"/>
      <c r="QDA38" s="794"/>
      <c r="QDB38" s="794"/>
      <c r="QDC38" s="794"/>
      <c r="QDD38" s="794"/>
      <c r="QDE38" s="794"/>
      <c r="QDF38" s="794"/>
      <c r="QDG38" s="794"/>
      <c r="QDH38" s="794"/>
      <c r="QDI38" s="794"/>
      <c r="QDJ38" s="794"/>
      <c r="QDK38" s="794"/>
      <c r="QDL38" s="794"/>
      <c r="QDM38" s="794"/>
      <c r="QDN38" s="794"/>
      <c r="QDO38" s="794"/>
      <c r="QDP38" s="794"/>
      <c r="QDQ38" s="794"/>
      <c r="QDR38" s="794"/>
      <c r="QDS38" s="794"/>
      <c r="QDT38" s="794"/>
      <c r="QDU38" s="794"/>
      <c r="QDV38" s="794"/>
      <c r="QDW38" s="794"/>
      <c r="QDX38" s="794"/>
      <c r="QDY38" s="794"/>
      <c r="QDZ38" s="794"/>
      <c r="QEA38" s="794"/>
      <c r="QEB38" s="794"/>
      <c r="QEC38" s="794"/>
      <c r="QED38" s="794"/>
      <c r="QEE38" s="794"/>
      <c r="QEF38" s="794"/>
      <c r="QEG38" s="794"/>
      <c r="QEH38" s="794"/>
      <c r="QEI38" s="794"/>
      <c r="QEJ38" s="794"/>
      <c r="QEK38" s="794"/>
      <c r="QEL38" s="794"/>
      <c r="QEM38" s="794"/>
      <c r="QEN38" s="794"/>
      <c r="QEO38" s="794"/>
      <c r="QEP38" s="794"/>
      <c r="QEQ38" s="794"/>
      <c r="QER38" s="794"/>
      <c r="QES38" s="794"/>
      <c r="QET38" s="794"/>
      <c r="QEU38" s="794"/>
      <c r="QEV38" s="794"/>
      <c r="QEW38" s="794"/>
      <c r="QEX38" s="794"/>
      <c r="QEY38" s="794"/>
      <c r="QEZ38" s="794"/>
      <c r="QFA38" s="794"/>
      <c r="QFB38" s="794"/>
      <c r="QFC38" s="794"/>
      <c r="QFD38" s="794"/>
      <c r="QFE38" s="794"/>
      <c r="QFF38" s="794"/>
      <c r="QFG38" s="794"/>
      <c r="QFH38" s="794"/>
      <c r="QFI38" s="794"/>
      <c r="QFJ38" s="794"/>
      <c r="QFK38" s="794"/>
      <c r="QFL38" s="794"/>
      <c r="QFM38" s="794"/>
      <c r="QFN38" s="794"/>
      <c r="QFO38" s="794"/>
      <c r="QFP38" s="794"/>
      <c r="QFQ38" s="794"/>
      <c r="QFR38" s="794"/>
      <c r="QFS38" s="794"/>
      <c r="QFT38" s="794"/>
      <c r="QFU38" s="794"/>
      <c r="QFV38" s="794"/>
      <c r="QFW38" s="794"/>
      <c r="QFX38" s="794"/>
      <c r="QFY38" s="794"/>
      <c r="QFZ38" s="794"/>
      <c r="QGA38" s="794"/>
      <c r="QGB38" s="794"/>
      <c r="QGC38" s="794"/>
      <c r="QGD38" s="794"/>
      <c r="QGE38" s="794"/>
      <c r="QGF38" s="794"/>
      <c r="QGG38" s="794"/>
      <c r="QGH38" s="794"/>
      <c r="QGI38" s="794"/>
      <c r="QGJ38" s="794"/>
      <c r="QGK38" s="794"/>
      <c r="QGL38" s="794"/>
      <c r="QGM38" s="794"/>
      <c r="QGN38" s="794"/>
      <c r="QGO38" s="794"/>
      <c r="QGP38" s="794"/>
      <c r="QGQ38" s="794"/>
      <c r="QGR38" s="794"/>
      <c r="QGS38" s="794"/>
      <c r="QGT38" s="794"/>
      <c r="QGU38" s="794"/>
      <c r="QGV38" s="794"/>
      <c r="QGW38" s="794"/>
      <c r="QGX38" s="794"/>
      <c r="QGY38" s="794"/>
      <c r="QGZ38" s="794"/>
      <c r="QHA38" s="794"/>
      <c r="QHB38" s="794"/>
      <c r="QHC38" s="794"/>
      <c r="QHD38" s="794"/>
      <c r="QHE38" s="794"/>
      <c r="QHF38" s="794"/>
      <c r="QHG38" s="794"/>
      <c r="QHH38" s="794"/>
      <c r="QHI38" s="794"/>
      <c r="QHJ38" s="794"/>
      <c r="QHK38" s="794"/>
      <c r="QHL38" s="794"/>
      <c r="QHM38" s="794"/>
      <c r="QHN38" s="794"/>
      <c r="QHO38" s="794"/>
      <c r="QHP38" s="794"/>
      <c r="QHQ38" s="794"/>
      <c r="QHR38" s="794"/>
      <c r="QHS38" s="794"/>
      <c r="QHT38" s="794"/>
      <c r="QHU38" s="794"/>
      <c r="QHV38" s="794"/>
      <c r="QHW38" s="794"/>
      <c r="QHX38" s="794"/>
      <c r="QHY38" s="794"/>
      <c r="QHZ38" s="794"/>
      <c r="QIA38" s="794"/>
      <c r="QIB38" s="794"/>
      <c r="QIC38" s="794"/>
      <c r="QID38" s="794"/>
      <c r="QIE38" s="794"/>
      <c r="QIF38" s="794"/>
      <c r="QIG38" s="794"/>
      <c r="QIH38" s="794"/>
      <c r="QII38" s="794"/>
      <c r="QIJ38" s="794"/>
      <c r="QIK38" s="794"/>
      <c r="QIL38" s="794"/>
      <c r="QIM38" s="794"/>
      <c r="QIN38" s="794"/>
      <c r="QIO38" s="794"/>
      <c r="QIP38" s="794"/>
      <c r="QIQ38" s="794"/>
      <c r="QIR38" s="794"/>
      <c r="QIS38" s="794"/>
      <c r="QIT38" s="794"/>
      <c r="QIU38" s="794"/>
      <c r="QIV38" s="794"/>
      <c r="QIW38" s="794"/>
      <c r="QIX38" s="794"/>
      <c r="QIY38" s="794"/>
      <c r="QIZ38" s="794"/>
      <c r="QJA38" s="794"/>
      <c r="QJB38" s="794"/>
      <c r="QJC38" s="794"/>
      <c r="QJD38" s="794"/>
      <c r="QJE38" s="794"/>
      <c r="QJF38" s="794"/>
      <c r="QJG38" s="794"/>
      <c r="QJH38" s="794"/>
      <c r="QJI38" s="794"/>
      <c r="QJJ38" s="794"/>
      <c r="QJK38" s="794"/>
      <c r="QJL38" s="794"/>
      <c r="QJM38" s="794"/>
      <c r="QJN38" s="794"/>
      <c r="QJO38" s="794"/>
      <c r="QJP38" s="794"/>
      <c r="QJQ38" s="794"/>
      <c r="QJR38" s="794"/>
      <c r="QJS38" s="794"/>
      <c r="QJT38" s="794"/>
      <c r="QJU38" s="794"/>
      <c r="QJV38" s="794"/>
      <c r="QJW38" s="794"/>
      <c r="QJX38" s="794"/>
      <c r="QJY38" s="794"/>
      <c r="QJZ38" s="794"/>
      <c r="QKA38" s="794"/>
      <c r="QKB38" s="794"/>
      <c r="QKC38" s="794"/>
      <c r="QKD38" s="794"/>
      <c r="QKE38" s="794"/>
      <c r="QKF38" s="794"/>
      <c r="QKG38" s="794"/>
      <c r="QKH38" s="794"/>
      <c r="QKI38" s="794"/>
      <c r="QKJ38" s="794"/>
      <c r="QKK38" s="794"/>
      <c r="QKL38" s="794"/>
      <c r="QKM38" s="794"/>
      <c r="QKN38" s="794"/>
      <c r="QKO38" s="794"/>
      <c r="QKP38" s="794"/>
      <c r="QKQ38" s="794"/>
      <c r="QKR38" s="794"/>
      <c r="QKS38" s="794"/>
      <c r="QKT38" s="794"/>
      <c r="QKU38" s="794"/>
      <c r="QKV38" s="794"/>
      <c r="QKW38" s="794"/>
      <c r="QKX38" s="794"/>
      <c r="QKY38" s="794"/>
      <c r="QKZ38" s="794"/>
      <c r="QLA38" s="794"/>
      <c r="QLB38" s="794"/>
      <c r="QLC38" s="794"/>
      <c r="QLD38" s="794"/>
      <c r="QLE38" s="794"/>
      <c r="QLF38" s="794"/>
      <c r="QLG38" s="794"/>
      <c r="QLH38" s="794"/>
      <c r="QLI38" s="794"/>
      <c r="QLJ38" s="794"/>
      <c r="QLK38" s="794"/>
      <c r="QLL38" s="794"/>
      <c r="QLM38" s="794"/>
      <c r="QLN38" s="794"/>
      <c r="QLO38" s="794"/>
      <c r="QLP38" s="794"/>
      <c r="QLQ38" s="794"/>
      <c r="QLR38" s="794"/>
      <c r="QLS38" s="794"/>
      <c r="QLT38" s="794"/>
      <c r="QLU38" s="794"/>
      <c r="QLV38" s="794"/>
      <c r="QLW38" s="794"/>
      <c r="QLX38" s="794"/>
      <c r="QLY38" s="794"/>
      <c r="QLZ38" s="794"/>
      <c r="QMA38" s="794"/>
      <c r="QMB38" s="794"/>
      <c r="QMC38" s="794"/>
      <c r="QMD38" s="794"/>
      <c r="QME38" s="794"/>
      <c r="QMF38" s="794"/>
      <c r="QMG38" s="794"/>
      <c r="QMH38" s="794"/>
      <c r="QMI38" s="794"/>
      <c r="QMJ38" s="794"/>
      <c r="QMK38" s="794"/>
      <c r="QML38" s="794"/>
      <c r="QMM38" s="794"/>
      <c r="QMN38" s="794"/>
      <c r="QMO38" s="794"/>
      <c r="QMP38" s="794"/>
      <c r="QMQ38" s="794"/>
      <c r="QMR38" s="794"/>
      <c r="QMS38" s="794"/>
      <c r="QMT38" s="794"/>
      <c r="QMU38" s="794"/>
      <c r="QMV38" s="794"/>
      <c r="QMW38" s="794"/>
      <c r="QMX38" s="794"/>
      <c r="QMY38" s="794"/>
      <c r="QMZ38" s="794"/>
      <c r="QNA38" s="794"/>
      <c r="QNB38" s="794"/>
      <c r="QNC38" s="794"/>
      <c r="QND38" s="794"/>
      <c r="QNE38" s="794"/>
      <c r="QNF38" s="794"/>
      <c r="QNG38" s="794"/>
      <c r="QNH38" s="794"/>
      <c r="QNI38" s="794"/>
      <c r="QNJ38" s="794"/>
      <c r="QNK38" s="794"/>
      <c r="QNL38" s="794"/>
      <c r="QNM38" s="794"/>
      <c r="QNN38" s="794"/>
      <c r="QNO38" s="794"/>
      <c r="QNP38" s="794"/>
      <c r="QNQ38" s="794"/>
      <c r="QNR38" s="794"/>
      <c r="QNS38" s="794"/>
      <c r="QNT38" s="794"/>
      <c r="QNU38" s="794"/>
      <c r="QNV38" s="794"/>
      <c r="QNW38" s="794"/>
      <c r="QNX38" s="794"/>
      <c r="QNY38" s="794"/>
      <c r="QNZ38" s="794"/>
      <c r="QOA38" s="794"/>
      <c r="QOB38" s="794"/>
      <c r="QOC38" s="794"/>
      <c r="QOD38" s="794"/>
      <c r="QOE38" s="794"/>
      <c r="QOF38" s="794"/>
      <c r="QOG38" s="794"/>
      <c r="QOH38" s="794"/>
      <c r="QOI38" s="794"/>
      <c r="QOJ38" s="794"/>
      <c r="QOK38" s="794"/>
      <c r="QOL38" s="794"/>
      <c r="QOM38" s="794"/>
      <c r="QON38" s="794"/>
      <c r="QOO38" s="794"/>
      <c r="QOP38" s="794"/>
      <c r="QOQ38" s="794"/>
      <c r="QOR38" s="794"/>
      <c r="QOS38" s="794"/>
      <c r="QOT38" s="794"/>
      <c r="QOU38" s="794"/>
      <c r="QOV38" s="794"/>
      <c r="QOW38" s="794"/>
      <c r="QOX38" s="794"/>
      <c r="QOY38" s="794"/>
      <c r="QOZ38" s="794"/>
      <c r="QPA38" s="794"/>
      <c r="QPB38" s="794"/>
      <c r="QPC38" s="794"/>
      <c r="QPD38" s="794"/>
      <c r="QPE38" s="794"/>
      <c r="QPF38" s="794"/>
      <c r="QPG38" s="794"/>
      <c r="QPH38" s="794"/>
      <c r="QPI38" s="794"/>
      <c r="QPJ38" s="794"/>
      <c r="QPK38" s="794"/>
      <c r="QPL38" s="794"/>
      <c r="QPM38" s="794"/>
      <c r="QPN38" s="794"/>
      <c r="QPO38" s="794"/>
      <c r="QPP38" s="794"/>
      <c r="QPQ38" s="794"/>
      <c r="QPR38" s="794"/>
      <c r="QPS38" s="794"/>
      <c r="QPT38" s="794"/>
      <c r="QPU38" s="794"/>
      <c r="QPV38" s="794"/>
      <c r="QPW38" s="794"/>
      <c r="QPX38" s="794"/>
      <c r="QPY38" s="794"/>
      <c r="QPZ38" s="794"/>
      <c r="QQA38" s="794"/>
      <c r="QQB38" s="794"/>
      <c r="QQC38" s="794"/>
      <c r="QQD38" s="794"/>
      <c r="QQE38" s="794"/>
      <c r="QQF38" s="794"/>
      <c r="QQG38" s="794"/>
      <c r="QQH38" s="794"/>
      <c r="QQI38" s="794"/>
      <c r="QQJ38" s="794"/>
      <c r="QQK38" s="794"/>
      <c r="QQL38" s="794"/>
      <c r="QQM38" s="794"/>
      <c r="QQN38" s="794"/>
      <c r="QQO38" s="794"/>
      <c r="QQP38" s="794"/>
      <c r="QQQ38" s="794"/>
      <c r="QQR38" s="794"/>
      <c r="QQS38" s="794"/>
      <c r="QQT38" s="794"/>
      <c r="QQU38" s="794"/>
      <c r="QQV38" s="794"/>
      <c r="QQW38" s="794"/>
      <c r="QQX38" s="794"/>
      <c r="QQY38" s="794"/>
      <c r="QQZ38" s="794"/>
      <c r="QRA38" s="794"/>
      <c r="QRB38" s="794"/>
      <c r="QRC38" s="794"/>
      <c r="QRD38" s="794"/>
      <c r="QRE38" s="794"/>
      <c r="QRF38" s="794"/>
      <c r="QRG38" s="794"/>
      <c r="QRH38" s="794"/>
      <c r="QRI38" s="794"/>
      <c r="QRJ38" s="794"/>
      <c r="QRK38" s="794"/>
      <c r="QRL38" s="794"/>
      <c r="QRM38" s="794"/>
      <c r="QRN38" s="794"/>
      <c r="QRO38" s="794"/>
      <c r="QRP38" s="794"/>
      <c r="QRQ38" s="794"/>
      <c r="QRR38" s="794"/>
      <c r="QRS38" s="794"/>
      <c r="QRT38" s="794"/>
      <c r="QRU38" s="794"/>
      <c r="QRV38" s="794"/>
      <c r="QRW38" s="794"/>
      <c r="QRX38" s="794"/>
      <c r="QRY38" s="794"/>
      <c r="QRZ38" s="794"/>
      <c r="QSA38" s="794"/>
      <c r="QSB38" s="794"/>
      <c r="QSC38" s="794"/>
      <c r="QSD38" s="794"/>
      <c r="QSE38" s="794"/>
      <c r="QSF38" s="794"/>
      <c r="QSG38" s="794"/>
      <c r="QSH38" s="794"/>
      <c r="QSI38" s="794"/>
      <c r="QSJ38" s="794"/>
      <c r="QSK38" s="794"/>
      <c r="QSL38" s="794"/>
      <c r="QSM38" s="794"/>
      <c r="QSN38" s="794"/>
      <c r="QSO38" s="794"/>
      <c r="QSP38" s="794"/>
      <c r="QSQ38" s="794"/>
      <c r="QSR38" s="794"/>
      <c r="QSS38" s="794"/>
      <c r="QST38" s="794"/>
      <c r="QSU38" s="794"/>
      <c r="QSV38" s="794"/>
      <c r="QSW38" s="794"/>
      <c r="QSX38" s="794"/>
      <c r="QSY38" s="794"/>
      <c r="QSZ38" s="794"/>
      <c r="QTA38" s="794"/>
      <c r="QTB38" s="794"/>
      <c r="QTC38" s="794"/>
      <c r="QTD38" s="794"/>
      <c r="QTE38" s="794"/>
      <c r="QTF38" s="794"/>
      <c r="QTG38" s="794"/>
      <c r="QTH38" s="794"/>
      <c r="QTI38" s="794"/>
      <c r="QTJ38" s="794"/>
      <c r="QTK38" s="794"/>
      <c r="QTL38" s="794"/>
      <c r="QTM38" s="794"/>
      <c r="QTN38" s="794"/>
      <c r="QTO38" s="794"/>
      <c r="QTP38" s="794"/>
      <c r="QTQ38" s="794"/>
      <c r="QTR38" s="794"/>
      <c r="QTS38" s="794"/>
      <c r="QTT38" s="794"/>
      <c r="QTU38" s="794"/>
      <c r="QTV38" s="794"/>
      <c r="QTW38" s="794"/>
      <c r="QTX38" s="794"/>
      <c r="QTY38" s="794"/>
      <c r="QTZ38" s="794"/>
      <c r="QUA38" s="794"/>
      <c r="QUB38" s="794"/>
      <c r="QUC38" s="794"/>
      <c r="QUD38" s="794"/>
      <c r="QUE38" s="794"/>
      <c r="QUF38" s="794"/>
      <c r="QUG38" s="794"/>
      <c r="QUH38" s="794"/>
      <c r="QUI38" s="794"/>
      <c r="QUJ38" s="794"/>
      <c r="QUK38" s="794"/>
      <c r="QUL38" s="794"/>
      <c r="QUM38" s="794"/>
      <c r="QUN38" s="794"/>
      <c r="QUO38" s="794"/>
      <c r="QUP38" s="794"/>
      <c r="QUQ38" s="794"/>
      <c r="QUR38" s="794"/>
      <c r="QUS38" s="794"/>
      <c r="QUT38" s="794"/>
      <c r="QUU38" s="794"/>
      <c r="QUV38" s="794"/>
      <c r="QUW38" s="794"/>
      <c r="QUX38" s="794"/>
      <c r="QUY38" s="794"/>
      <c r="QUZ38" s="794"/>
      <c r="QVA38" s="794"/>
      <c r="QVB38" s="794"/>
      <c r="QVC38" s="794"/>
      <c r="QVD38" s="794"/>
      <c r="QVE38" s="794"/>
      <c r="QVF38" s="794"/>
      <c r="QVG38" s="794"/>
      <c r="QVH38" s="794"/>
      <c r="QVI38" s="794"/>
      <c r="QVJ38" s="794"/>
      <c r="QVK38" s="794"/>
      <c r="QVL38" s="794"/>
      <c r="QVM38" s="794"/>
      <c r="QVN38" s="794"/>
      <c r="QVO38" s="794"/>
      <c r="QVP38" s="794"/>
      <c r="QVQ38" s="794"/>
      <c r="QVR38" s="794"/>
      <c r="QVS38" s="794"/>
      <c r="QVT38" s="794"/>
      <c r="QVU38" s="794"/>
      <c r="QVV38" s="794"/>
      <c r="QVW38" s="794"/>
      <c r="QVX38" s="794"/>
      <c r="QVY38" s="794"/>
      <c r="QVZ38" s="794"/>
      <c r="QWA38" s="794"/>
      <c r="QWB38" s="794"/>
      <c r="QWC38" s="794"/>
      <c r="QWD38" s="794"/>
      <c r="QWE38" s="794"/>
      <c r="QWF38" s="794"/>
      <c r="QWG38" s="794"/>
      <c r="QWH38" s="794"/>
      <c r="QWI38" s="794"/>
      <c r="QWJ38" s="794"/>
      <c r="QWK38" s="794"/>
      <c r="QWL38" s="794"/>
      <c r="QWM38" s="794"/>
      <c r="QWN38" s="794"/>
      <c r="QWO38" s="794"/>
      <c r="QWP38" s="794"/>
      <c r="QWQ38" s="794"/>
      <c r="QWR38" s="794"/>
      <c r="QWS38" s="794"/>
      <c r="QWT38" s="794"/>
      <c r="QWU38" s="794"/>
      <c r="QWV38" s="794"/>
      <c r="QWW38" s="794"/>
      <c r="QWX38" s="794"/>
      <c r="QWY38" s="794"/>
      <c r="QWZ38" s="794"/>
      <c r="QXA38" s="794"/>
      <c r="QXB38" s="794"/>
      <c r="QXC38" s="794"/>
      <c r="QXD38" s="794"/>
      <c r="QXE38" s="794"/>
      <c r="QXF38" s="794"/>
      <c r="QXG38" s="794"/>
      <c r="QXH38" s="794"/>
      <c r="QXI38" s="794"/>
      <c r="QXJ38" s="794"/>
      <c r="QXK38" s="794"/>
      <c r="QXL38" s="794"/>
      <c r="QXM38" s="794"/>
      <c r="QXN38" s="794"/>
      <c r="QXO38" s="794"/>
      <c r="QXP38" s="794"/>
      <c r="QXQ38" s="794"/>
      <c r="QXR38" s="794"/>
      <c r="QXS38" s="794"/>
      <c r="QXT38" s="794"/>
      <c r="QXU38" s="794"/>
      <c r="QXV38" s="794"/>
      <c r="QXW38" s="794"/>
      <c r="QXX38" s="794"/>
      <c r="QXY38" s="794"/>
      <c r="QXZ38" s="794"/>
      <c r="QYA38" s="794"/>
      <c r="QYB38" s="794"/>
      <c r="QYC38" s="794"/>
      <c r="QYD38" s="794"/>
      <c r="QYE38" s="794"/>
      <c r="QYF38" s="794"/>
      <c r="QYG38" s="794"/>
      <c r="QYH38" s="794"/>
      <c r="QYI38" s="794"/>
      <c r="QYJ38" s="794"/>
      <c r="QYK38" s="794"/>
      <c r="QYL38" s="794"/>
      <c r="QYM38" s="794"/>
      <c r="QYN38" s="794"/>
      <c r="QYO38" s="794"/>
      <c r="QYP38" s="794"/>
      <c r="QYQ38" s="794"/>
      <c r="QYR38" s="794"/>
      <c r="QYS38" s="794"/>
      <c r="QYT38" s="794"/>
      <c r="QYU38" s="794"/>
      <c r="QYV38" s="794"/>
      <c r="QYW38" s="794"/>
      <c r="QYX38" s="794"/>
      <c r="QYY38" s="794"/>
      <c r="QYZ38" s="794"/>
      <c r="QZA38" s="794"/>
      <c r="QZB38" s="794"/>
      <c r="QZC38" s="794"/>
      <c r="QZD38" s="794"/>
      <c r="QZE38" s="794"/>
      <c r="QZF38" s="794"/>
      <c r="QZG38" s="794"/>
      <c r="QZH38" s="794"/>
      <c r="QZI38" s="794"/>
      <c r="QZJ38" s="794"/>
      <c r="QZK38" s="794"/>
      <c r="QZL38" s="794"/>
      <c r="QZM38" s="794"/>
      <c r="QZN38" s="794"/>
      <c r="QZO38" s="794"/>
      <c r="QZP38" s="794"/>
      <c r="QZQ38" s="794"/>
      <c r="QZR38" s="794"/>
      <c r="QZS38" s="794"/>
      <c r="QZT38" s="794"/>
      <c r="QZU38" s="794"/>
      <c r="QZV38" s="794"/>
      <c r="QZW38" s="794"/>
      <c r="QZX38" s="794"/>
      <c r="QZY38" s="794"/>
      <c r="QZZ38" s="794"/>
      <c r="RAA38" s="794"/>
      <c r="RAB38" s="794"/>
      <c r="RAC38" s="794"/>
      <c r="RAD38" s="794"/>
      <c r="RAE38" s="794"/>
      <c r="RAF38" s="794"/>
      <c r="RAG38" s="794"/>
      <c r="RAH38" s="794"/>
      <c r="RAI38" s="794"/>
      <c r="RAJ38" s="794"/>
      <c r="RAK38" s="794"/>
      <c r="RAL38" s="794"/>
      <c r="RAM38" s="794"/>
      <c r="RAN38" s="794"/>
      <c r="RAO38" s="794"/>
      <c r="RAP38" s="794"/>
      <c r="RAQ38" s="794"/>
      <c r="RAR38" s="794"/>
      <c r="RAS38" s="794"/>
      <c r="RAT38" s="794"/>
      <c r="RAU38" s="794"/>
      <c r="RAV38" s="794"/>
      <c r="RAW38" s="794"/>
      <c r="RAX38" s="794"/>
      <c r="RAY38" s="794"/>
      <c r="RAZ38" s="794"/>
      <c r="RBA38" s="794"/>
      <c r="RBB38" s="794"/>
      <c r="RBC38" s="794"/>
      <c r="RBD38" s="794"/>
      <c r="RBE38" s="794"/>
      <c r="RBF38" s="794"/>
      <c r="RBG38" s="794"/>
      <c r="RBH38" s="794"/>
      <c r="RBI38" s="794"/>
      <c r="RBJ38" s="794"/>
      <c r="RBK38" s="794"/>
      <c r="RBL38" s="794"/>
      <c r="RBM38" s="794"/>
      <c r="RBN38" s="794"/>
      <c r="RBO38" s="794"/>
      <c r="RBP38" s="794"/>
      <c r="RBQ38" s="794"/>
      <c r="RBR38" s="794"/>
      <c r="RBS38" s="794"/>
      <c r="RBT38" s="794"/>
      <c r="RBU38" s="794"/>
      <c r="RBV38" s="794"/>
      <c r="RBW38" s="794"/>
      <c r="RBX38" s="794"/>
      <c r="RBY38" s="794"/>
      <c r="RBZ38" s="794"/>
      <c r="RCA38" s="794"/>
      <c r="RCB38" s="794"/>
      <c r="RCC38" s="794"/>
      <c r="RCD38" s="794"/>
      <c r="RCE38" s="794"/>
      <c r="RCF38" s="794"/>
      <c r="RCG38" s="794"/>
      <c r="RCH38" s="794"/>
      <c r="RCI38" s="794"/>
      <c r="RCJ38" s="794"/>
      <c r="RCK38" s="794"/>
      <c r="RCL38" s="794"/>
      <c r="RCM38" s="794"/>
      <c r="RCN38" s="794"/>
      <c r="RCO38" s="794"/>
      <c r="RCP38" s="794"/>
      <c r="RCQ38" s="794"/>
      <c r="RCR38" s="794"/>
      <c r="RCS38" s="794"/>
      <c r="RCT38" s="794"/>
      <c r="RCU38" s="794"/>
      <c r="RCV38" s="794"/>
      <c r="RCW38" s="794"/>
      <c r="RCX38" s="794"/>
      <c r="RCY38" s="794"/>
      <c r="RCZ38" s="794"/>
      <c r="RDA38" s="794"/>
      <c r="RDB38" s="794"/>
      <c r="RDC38" s="794"/>
      <c r="RDD38" s="794"/>
      <c r="RDE38" s="794"/>
      <c r="RDF38" s="794"/>
      <c r="RDG38" s="794"/>
      <c r="RDH38" s="794"/>
      <c r="RDI38" s="794"/>
      <c r="RDJ38" s="794"/>
      <c r="RDK38" s="794"/>
      <c r="RDL38" s="794"/>
      <c r="RDM38" s="794"/>
      <c r="RDN38" s="794"/>
      <c r="RDO38" s="794"/>
      <c r="RDP38" s="794"/>
      <c r="RDQ38" s="794"/>
      <c r="RDR38" s="794"/>
      <c r="RDS38" s="794"/>
      <c r="RDT38" s="794"/>
      <c r="RDU38" s="794"/>
      <c r="RDV38" s="794"/>
      <c r="RDW38" s="794"/>
      <c r="RDX38" s="794"/>
      <c r="RDY38" s="794"/>
      <c r="RDZ38" s="794"/>
      <c r="REA38" s="794"/>
      <c r="REB38" s="794"/>
      <c r="REC38" s="794"/>
      <c r="RED38" s="794"/>
      <c r="REE38" s="794"/>
      <c r="REF38" s="794"/>
      <c r="REG38" s="794"/>
      <c r="REH38" s="794"/>
      <c r="REI38" s="794"/>
      <c r="REJ38" s="794"/>
      <c r="REK38" s="794"/>
      <c r="REL38" s="794"/>
      <c r="REM38" s="794"/>
      <c r="REN38" s="794"/>
      <c r="REO38" s="794"/>
      <c r="REP38" s="794"/>
      <c r="REQ38" s="794"/>
      <c r="RER38" s="794"/>
      <c r="RES38" s="794"/>
      <c r="RET38" s="794"/>
      <c r="REU38" s="794"/>
      <c r="REV38" s="794"/>
      <c r="REW38" s="794"/>
      <c r="REX38" s="794"/>
      <c r="REY38" s="794"/>
      <c r="REZ38" s="794"/>
      <c r="RFA38" s="794"/>
      <c r="RFB38" s="794"/>
      <c r="RFC38" s="794"/>
      <c r="RFD38" s="794"/>
      <c r="RFE38" s="794"/>
      <c r="RFF38" s="794"/>
      <c r="RFG38" s="794"/>
      <c r="RFH38" s="794"/>
      <c r="RFI38" s="794"/>
      <c r="RFJ38" s="794"/>
      <c r="RFK38" s="794"/>
      <c r="RFL38" s="794"/>
      <c r="RFM38" s="794"/>
      <c r="RFN38" s="794"/>
      <c r="RFO38" s="794"/>
      <c r="RFP38" s="794"/>
      <c r="RFQ38" s="794"/>
      <c r="RFR38" s="794"/>
      <c r="RFS38" s="794"/>
      <c r="RFT38" s="794"/>
      <c r="RFU38" s="794"/>
      <c r="RFV38" s="794"/>
      <c r="RFW38" s="794"/>
      <c r="RFX38" s="794"/>
      <c r="RFY38" s="794"/>
      <c r="RFZ38" s="794"/>
      <c r="RGA38" s="794"/>
      <c r="RGB38" s="794"/>
      <c r="RGC38" s="794"/>
      <c r="RGD38" s="794"/>
      <c r="RGE38" s="794"/>
      <c r="RGF38" s="794"/>
      <c r="RGG38" s="794"/>
      <c r="RGH38" s="794"/>
      <c r="RGI38" s="794"/>
      <c r="RGJ38" s="794"/>
      <c r="RGK38" s="794"/>
      <c r="RGL38" s="794"/>
      <c r="RGM38" s="794"/>
      <c r="RGN38" s="794"/>
      <c r="RGO38" s="794"/>
      <c r="RGP38" s="794"/>
      <c r="RGQ38" s="794"/>
      <c r="RGR38" s="794"/>
      <c r="RGS38" s="794"/>
      <c r="RGT38" s="794"/>
      <c r="RGU38" s="794"/>
      <c r="RGV38" s="794"/>
      <c r="RGW38" s="794"/>
      <c r="RGX38" s="794"/>
      <c r="RGY38" s="794"/>
      <c r="RGZ38" s="794"/>
      <c r="RHA38" s="794"/>
      <c r="RHB38" s="794"/>
      <c r="RHC38" s="794"/>
      <c r="RHD38" s="794"/>
      <c r="RHE38" s="794"/>
      <c r="RHF38" s="794"/>
      <c r="RHG38" s="794"/>
      <c r="RHH38" s="794"/>
      <c r="RHI38" s="794"/>
      <c r="RHJ38" s="794"/>
      <c r="RHK38" s="794"/>
      <c r="RHL38" s="794"/>
      <c r="RHM38" s="794"/>
      <c r="RHN38" s="794"/>
      <c r="RHO38" s="794"/>
      <c r="RHP38" s="794"/>
      <c r="RHQ38" s="794"/>
      <c r="RHR38" s="794"/>
      <c r="RHS38" s="794"/>
      <c r="RHT38" s="794"/>
      <c r="RHU38" s="794"/>
      <c r="RHV38" s="794"/>
      <c r="RHW38" s="794"/>
      <c r="RHX38" s="794"/>
      <c r="RHY38" s="794"/>
      <c r="RHZ38" s="794"/>
      <c r="RIA38" s="794"/>
      <c r="RIB38" s="794"/>
      <c r="RIC38" s="794"/>
      <c r="RID38" s="794"/>
      <c r="RIE38" s="794"/>
      <c r="RIF38" s="794"/>
      <c r="RIG38" s="794"/>
      <c r="RIH38" s="794"/>
      <c r="RII38" s="794"/>
      <c r="RIJ38" s="794"/>
      <c r="RIK38" s="794"/>
      <c r="RIL38" s="794"/>
      <c r="RIM38" s="794"/>
      <c r="RIN38" s="794"/>
      <c r="RIO38" s="794"/>
      <c r="RIP38" s="794"/>
      <c r="RIQ38" s="794"/>
      <c r="RIR38" s="794"/>
      <c r="RIS38" s="794"/>
      <c r="RIT38" s="794"/>
      <c r="RIU38" s="794"/>
      <c r="RIV38" s="794"/>
      <c r="RIW38" s="794"/>
      <c r="RIX38" s="794"/>
      <c r="RIY38" s="794"/>
      <c r="RIZ38" s="794"/>
      <c r="RJA38" s="794"/>
      <c r="RJB38" s="794"/>
      <c r="RJC38" s="794"/>
      <c r="RJD38" s="794"/>
      <c r="RJE38" s="794"/>
      <c r="RJF38" s="794"/>
      <c r="RJG38" s="794"/>
      <c r="RJH38" s="794"/>
      <c r="RJI38" s="794"/>
      <c r="RJJ38" s="794"/>
      <c r="RJK38" s="794"/>
      <c r="RJL38" s="794"/>
      <c r="RJM38" s="794"/>
      <c r="RJN38" s="794"/>
      <c r="RJO38" s="794"/>
      <c r="RJP38" s="794"/>
      <c r="RJQ38" s="794"/>
      <c r="RJR38" s="794"/>
      <c r="RJS38" s="794"/>
      <c r="RJT38" s="794"/>
      <c r="RJU38" s="794"/>
      <c r="RJV38" s="794"/>
      <c r="RJW38" s="794"/>
      <c r="RJX38" s="794"/>
      <c r="RJY38" s="794"/>
      <c r="RJZ38" s="794"/>
      <c r="RKA38" s="794"/>
      <c r="RKB38" s="794"/>
      <c r="RKC38" s="794"/>
      <c r="RKD38" s="794"/>
      <c r="RKE38" s="794"/>
      <c r="RKF38" s="794"/>
      <c r="RKG38" s="794"/>
      <c r="RKH38" s="794"/>
      <c r="RKI38" s="794"/>
      <c r="RKJ38" s="794"/>
      <c r="RKK38" s="794"/>
      <c r="RKL38" s="794"/>
      <c r="RKM38" s="794"/>
      <c r="RKN38" s="794"/>
      <c r="RKO38" s="794"/>
      <c r="RKP38" s="794"/>
      <c r="RKQ38" s="794"/>
      <c r="RKR38" s="794"/>
      <c r="RKS38" s="794"/>
      <c r="RKT38" s="794"/>
      <c r="RKU38" s="794"/>
      <c r="RKV38" s="794"/>
      <c r="RKW38" s="794"/>
      <c r="RKX38" s="794"/>
      <c r="RKY38" s="794"/>
      <c r="RKZ38" s="794"/>
      <c r="RLA38" s="794"/>
      <c r="RLB38" s="794"/>
      <c r="RLC38" s="794"/>
      <c r="RLD38" s="794"/>
      <c r="RLE38" s="794"/>
      <c r="RLF38" s="794"/>
      <c r="RLG38" s="794"/>
      <c r="RLH38" s="794"/>
      <c r="RLI38" s="794"/>
      <c r="RLJ38" s="794"/>
      <c r="RLK38" s="794"/>
      <c r="RLL38" s="794"/>
      <c r="RLM38" s="794"/>
      <c r="RLN38" s="794"/>
      <c r="RLO38" s="794"/>
      <c r="RLP38" s="794"/>
      <c r="RLQ38" s="794"/>
      <c r="RLR38" s="794"/>
      <c r="RLS38" s="794"/>
      <c r="RLT38" s="794"/>
      <c r="RLU38" s="794"/>
      <c r="RLV38" s="794"/>
      <c r="RLW38" s="794"/>
      <c r="RLX38" s="794"/>
      <c r="RLY38" s="794"/>
      <c r="RLZ38" s="794"/>
      <c r="RMA38" s="794"/>
      <c r="RMB38" s="794"/>
      <c r="RMC38" s="794"/>
      <c r="RMD38" s="794"/>
      <c r="RME38" s="794"/>
      <c r="RMF38" s="794"/>
      <c r="RMG38" s="794"/>
      <c r="RMH38" s="794"/>
      <c r="RMI38" s="794"/>
      <c r="RMJ38" s="794"/>
      <c r="RMK38" s="794"/>
      <c r="RML38" s="794"/>
      <c r="RMM38" s="794"/>
      <c r="RMN38" s="794"/>
      <c r="RMO38" s="794"/>
      <c r="RMP38" s="794"/>
      <c r="RMQ38" s="794"/>
      <c r="RMR38" s="794"/>
      <c r="RMS38" s="794"/>
      <c r="RMT38" s="794"/>
      <c r="RMU38" s="794"/>
      <c r="RMV38" s="794"/>
      <c r="RMW38" s="794"/>
      <c r="RMX38" s="794"/>
      <c r="RMY38" s="794"/>
      <c r="RMZ38" s="794"/>
      <c r="RNA38" s="794"/>
      <c r="RNB38" s="794"/>
      <c r="RNC38" s="794"/>
      <c r="RND38" s="794"/>
      <c r="RNE38" s="794"/>
      <c r="RNF38" s="794"/>
      <c r="RNG38" s="794"/>
      <c r="RNH38" s="794"/>
      <c r="RNI38" s="794"/>
      <c r="RNJ38" s="794"/>
      <c r="RNK38" s="794"/>
      <c r="RNL38" s="794"/>
      <c r="RNM38" s="794"/>
      <c r="RNN38" s="794"/>
      <c r="RNO38" s="794"/>
      <c r="RNP38" s="794"/>
      <c r="RNQ38" s="794"/>
      <c r="RNR38" s="794"/>
      <c r="RNS38" s="794"/>
      <c r="RNT38" s="794"/>
      <c r="RNU38" s="794"/>
      <c r="RNV38" s="794"/>
      <c r="RNW38" s="794"/>
      <c r="RNX38" s="794"/>
      <c r="RNY38" s="794"/>
      <c r="RNZ38" s="794"/>
      <c r="ROA38" s="794"/>
      <c r="ROB38" s="794"/>
      <c r="ROC38" s="794"/>
      <c r="ROD38" s="794"/>
      <c r="ROE38" s="794"/>
      <c r="ROF38" s="794"/>
      <c r="ROG38" s="794"/>
      <c r="ROH38" s="794"/>
      <c r="ROI38" s="794"/>
      <c r="ROJ38" s="794"/>
      <c r="ROK38" s="794"/>
      <c r="ROL38" s="794"/>
      <c r="ROM38" s="794"/>
      <c r="RON38" s="794"/>
      <c r="ROO38" s="794"/>
      <c r="ROP38" s="794"/>
      <c r="ROQ38" s="794"/>
      <c r="ROR38" s="794"/>
      <c r="ROS38" s="794"/>
      <c r="ROT38" s="794"/>
      <c r="ROU38" s="794"/>
      <c r="ROV38" s="794"/>
      <c r="ROW38" s="794"/>
      <c r="ROX38" s="794"/>
      <c r="ROY38" s="794"/>
      <c r="ROZ38" s="794"/>
      <c r="RPA38" s="794"/>
      <c r="RPB38" s="794"/>
      <c r="RPC38" s="794"/>
      <c r="RPD38" s="794"/>
      <c r="RPE38" s="794"/>
      <c r="RPF38" s="794"/>
      <c r="RPG38" s="794"/>
      <c r="RPH38" s="794"/>
      <c r="RPI38" s="794"/>
      <c r="RPJ38" s="794"/>
      <c r="RPK38" s="794"/>
      <c r="RPL38" s="794"/>
      <c r="RPM38" s="794"/>
      <c r="RPN38" s="794"/>
      <c r="RPO38" s="794"/>
      <c r="RPP38" s="794"/>
      <c r="RPQ38" s="794"/>
      <c r="RPR38" s="794"/>
      <c r="RPS38" s="794"/>
      <c r="RPT38" s="794"/>
      <c r="RPU38" s="794"/>
      <c r="RPV38" s="794"/>
      <c r="RPW38" s="794"/>
      <c r="RPX38" s="794"/>
      <c r="RPY38" s="794"/>
      <c r="RPZ38" s="794"/>
      <c r="RQA38" s="794"/>
      <c r="RQB38" s="794"/>
      <c r="RQC38" s="794"/>
      <c r="RQD38" s="794"/>
      <c r="RQE38" s="794"/>
      <c r="RQF38" s="794"/>
      <c r="RQG38" s="794"/>
      <c r="RQH38" s="794"/>
      <c r="RQI38" s="794"/>
      <c r="RQJ38" s="794"/>
      <c r="RQK38" s="794"/>
      <c r="RQL38" s="794"/>
      <c r="RQM38" s="794"/>
      <c r="RQN38" s="794"/>
      <c r="RQO38" s="794"/>
      <c r="RQP38" s="794"/>
      <c r="RQQ38" s="794"/>
      <c r="RQR38" s="794"/>
      <c r="RQS38" s="794"/>
      <c r="RQT38" s="794"/>
      <c r="RQU38" s="794"/>
      <c r="RQV38" s="794"/>
      <c r="RQW38" s="794"/>
      <c r="RQX38" s="794"/>
      <c r="RQY38" s="794"/>
      <c r="RQZ38" s="794"/>
      <c r="RRA38" s="794"/>
      <c r="RRB38" s="794"/>
      <c r="RRC38" s="794"/>
      <c r="RRD38" s="794"/>
      <c r="RRE38" s="794"/>
      <c r="RRF38" s="794"/>
      <c r="RRG38" s="794"/>
      <c r="RRH38" s="794"/>
      <c r="RRI38" s="794"/>
      <c r="RRJ38" s="794"/>
      <c r="RRK38" s="794"/>
      <c r="RRL38" s="794"/>
      <c r="RRM38" s="794"/>
      <c r="RRN38" s="794"/>
      <c r="RRO38" s="794"/>
      <c r="RRP38" s="794"/>
      <c r="RRQ38" s="794"/>
      <c r="RRR38" s="794"/>
      <c r="RRS38" s="794"/>
      <c r="RRT38" s="794"/>
      <c r="RRU38" s="794"/>
      <c r="RRV38" s="794"/>
      <c r="RRW38" s="794"/>
      <c r="RRX38" s="794"/>
      <c r="RRY38" s="794"/>
      <c r="RRZ38" s="794"/>
      <c r="RSA38" s="794"/>
      <c r="RSB38" s="794"/>
      <c r="RSC38" s="794"/>
      <c r="RSD38" s="794"/>
      <c r="RSE38" s="794"/>
      <c r="RSF38" s="794"/>
      <c r="RSG38" s="794"/>
      <c r="RSH38" s="794"/>
      <c r="RSI38" s="794"/>
      <c r="RSJ38" s="794"/>
      <c r="RSK38" s="794"/>
      <c r="RSL38" s="794"/>
      <c r="RSM38" s="794"/>
      <c r="RSN38" s="794"/>
      <c r="RSO38" s="794"/>
      <c r="RSP38" s="794"/>
      <c r="RSQ38" s="794"/>
      <c r="RSR38" s="794"/>
      <c r="RSS38" s="794"/>
      <c r="RST38" s="794"/>
      <c r="RSU38" s="794"/>
      <c r="RSV38" s="794"/>
      <c r="RSW38" s="794"/>
      <c r="RSX38" s="794"/>
      <c r="RSY38" s="794"/>
      <c r="RSZ38" s="794"/>
      <c r="RTA38" s="794"/>
      <c r="RTB38" s="794"/>
      <c r="RTC38" s="794"/>
      <c r="RTD38" s="794"/>
      <c r="RTE38" s="794"/>
      <c r="RTF38" s="794"/>
      <c r="RTG38" s="794"/>
      <c r="RTH38" s="794"/>
      <c r="RTI38" s="794"/>
      <c r="RTJ38" s="794"/>
      <c r="RTK38" s="794"/>
      <c r="RTL38" s="794"/>
      <c r="RTM38" s="794"/>
      <c r="RTN38" s="794"/>
      <c r="RTO38" s="794"/>
      <c r="RTP38" s="794"/>
      <c r="RTQ38" s="794"/>
      <c r="RTR38" s="794"/>
      <c r="RTS38" s="794"/>
      <c r="RTT38" s="794"/>
      <c r="RTU38" s="794"/>
      <c r="RTV38" s="794"/>
      <c r="RTW38" s="794"/>
      <c r="RTX38" s="794"/>
      <c r="RTY38" s="794"/>
      <c r="RTZ38" s="794"/>
      <c r="RUA38" s="794"/>
      <c r="RUB38" s="794"/>
      <c r="RUC38" s="794"/>
      <c r="RUD38" s="794"/>
      <c r="RUE38" s="794"/>
      <c r="RUF38" s="794"/>
      <c r="RUG38" s="794"/>
      <c r="RUH38" s="794"/>
      <c r="RUI38" s="794"/>
      <c r="RUJ38" s="794"/>
      <c r="RUK38" s="794"/>
      <c r="RUL38" s="794"/>
      <c r="RUM38" s="794"/>
      <c r="RUN38" s="794"/>
      <c r="RUO38" s="794"/>
      <c r="RUP38" s="794"/>
      <c r="RUQ38" s="794"/>
      <c r="RUR38" s="794"/>
      <c r="RUS38" s="794"/>
      <c r="RUT38" s="794"/>
      <c r="RUU38" s="794"/>
      <c r="RUV38" s="794"/>
      <c r="RUW38" s="794"/>
      <c r="RUX38" s="794"/>
      <c r="RUY38" s="794"/>
      <c r="RUZ38" s="794"/>
      <c r="RVA38" s="794"/>
      <c r="RVB38" s="794"/>
      <c r="RVC38" s="794"/>
      <c r="RVD38" s="794"/>
      <c r="RVE38" s="794"/>
      <c r="RVF38" s="794"/>
      <c r="RVG38" s="794"/>
      <c r="RVH38" s="794"/>
      <c r="RVI38" s="794"/>
      <c r="RVJ38" s="794"/>
      <c r="RVK38" s="794"/>
      <c r="RVL38" s="794"/>
      <c r="RVM38" s="794"/>
      <c r="RVN38" s="794"/>
      <c r="RVO38" s="794"/>
      <c r="RVP38" s="794"/>
      <c r="RVQ38" s="794"/>
      <c r="RVR38" s="794"/>
      <c r="RVS38" s="794"/>
      <c r="RVT38" s="794"/>
      <c r="RVU38" s="794"/>
      <c r="RVV38" s="794"/>
      <c r="RVW38" s="794"/>
      <c r="RVX38" s="794"/>
      <c r="RVY38" s="794"/>
      <c r="RVZ38" s="794"/>
      <c r="RWA38" s="794"/>
      <c r="RWB38" s="794"/>
      <c r="RWC38" s="794"/>
      <c r="RWD38" s="794"/>
      <c r="RWE38" s="794"/>
      <c r="RWF38" s="794"/>
      <c r="RWG38" s="794"/>
      <c r="RWH38" s="794"/>
      <c r="RWI38" s="794"/>
      <c r="RWJ38" s="794"/>
      <c r="RWK38" s="794"/>
      <c r="RWL38" s="794"/>
      <c r="RWM38" s="794"/>
      <c r="RWN38" s="794"/>
      <c r="RWO38" s="794"/>
      <c r="RWP38" s="794"/>
      <c r="RWQ38" s="794"/>
      <c r="RWR38" s="794"/>
      <c r="RWS38" s="794"/>
      <c r="RWT38" s="794"/>
      <c r="RWU38" s="794"/>
      <c r="RWV38" s="794"/>
      <c r="RWW38" s="794"/>
      <c r="RWX38" s="794"/>
      <c r="RWY38" s="794"/>
      <c r="RWZ38" s="794"/>
      <c r="RXA38" s="794"/>
      <c r="RXB38" s="794"/>
      <c r="RXC38" s="794"/>
      <c r="RXD38" s="794"/>
      <c r="RXE38" s="794"/>
      <c r="RXF38" s="794"/>
      <c r="RXG38" s="794"/>
      <c r="RXH38" s="794"/>
      <c r="RXI38" s="794"/>
      <c r="RXJ38" s="794"/>
      <c r="RXK38" s="794"/>
      <c r="RXL38" s="794"/>
      <c r="RXM38" s="794"/>
      <c r="RXN38" s="794"/>
      <c r="RXO38" s="794"/>
      <c r="RXP38" s="794"/>
      <c r="RXQ38" s="794"/>
      <c r="RXR38" s="794"/>
      <c r="RXS38" s="794"/>
      <c r="RXT38" s="794"/>
      <c r="RXU38" s="794"/>
      <c r="RXV38" s="794"/>
      <c r="RXW38" s="794"/>
      <c r="RXX38" s="794"/>
      <c r="RXY38" s="794"/>
      <c r="RXZ38" s="794"/>
      <c r="RYA38" s="794"/>
      <c r="RYB38" s="794"/>
      <c r="RYC38" s="794"/>
      <c r="RYD38" s="794"/>
      <c r="RYE38" s="794"/>
      <c r="RYF38" s="794"/>
      <c r="RYG38" s="794"/>
      <c r="RYH38" s="794"/>
      <c r="RYI38" s="794"/>
      <c r="RYJ38" s="794"/>
      <c r="RYK38" s="794"/>
      <c r="RYL38" s="794"/>
      <c r="RYM38" s="794"/>
      <c r="RYN38" s="794"/>
      <c r="RYO38" s="794"/>
      <c r="RYP38" s="794"/>
      <c r="RYQ38" s="794"/>
      <c r="RYR38" s="794"/>
      <c r="RYS38" s="794"/>
      <c r="RYT38" s="794"/>
      <c r="RYU38" s="794"/>
      <c r="RYV38" s="794"/>
      <c r="RYW38" s="794"/>
      <c r="RYX38" s="794"/>
      <c r="RYY38" s="794"/>
      <c r="RYZ38" s="794"/>
      <c r="RZA38" s="794"/>
      <c r="RZB38" s="794"/>
      <c r="RZC38" s="794"/>
      <c r="RZD38" s="794"/>
      <c r="RZE38" s="794"/>
      <c r="RZF38" s="794"/>
      <c r="RZG38" s="794"/>
      <c r="RZH38" s="794"/>
      <c r="RZI38" s="794"/>
      <c r="RZJ38" s="794"/>
      <c r="RZK38" s="794"/>
      <c r="RZL38" s="794"/>
      <c r="RZM38" s="794"/>
      <c r="RZN38" s="794"/>
      <c r="RZO38" s="794"/>
      <c r="RZP38" s="794"/>
      <c r="RZQ38" s="794"/>
      <c r="RZR38" s="794"/>
      <c r="RZS38" s="794"/>
      <c r="RZT38" s="794"/>
      <c r="RZU38" s="794"/>
      <c r="RZV38" s="794"/>
      <c r="RZW38" s="794"/>
      <c r="RZX38" s="794"/>
      <c r="RZY38" s="794"/>
      <c r="RZZ38" s="794"/>
      <c r="SAA38" s="794"/>
      <c r="SAB38" s="794"/>
      <c r="SAC38" s="794"/>
      <c r="SAD38" s="794"/>
      <c r="SAE38" s="794"/>
      <c r="SAF38" s="794"/>
      <c r="SAG38" s="794"/>
      <c r="SAH38" s="794"/>
      <c r="SAI38" s="794"/>
      <c r="SAJ38" s="794"/>
      <c r="SAK38" s="794"/>
      <c r="SAL38" s="794"/>
      <c r="SAM38" s="794"/>
      <c r="SAN38" s="794"/>
      <c r="SAO38" s="794"/>
      <c r="SAP38" s="794"/>
      <c r="SAQ38" s="794"/>
      <c r="SAR38" s="794"/>
      <c r="SAS38" s="794"/>
      <c r="SAT38" s="794"/>
      <c r="SAU38" s="794"/>
      <c r="SAV38" s="794"/>
      <c r="SAW38" s="794"/>
      <c r="SAX38" s="794"/>
      <c r="SAY38" s="794"/>
      <c r="SAZ38" s="794"/>
      <c r="SBA38" s="794"/>
      <c r="SBB38" s="794"/>
      <c r="SBC38" s="794"/>
      <c r="SBD38" s="794"/>
      <c r="SBE38" s="794"/>
      <c r="SBF38" s="794"/>
      <c r="SBG38" s="794"/>
      <c r="SBH38" s="794"/>
      <c r="SBI38" s="794"/>
      <c r="SBJ38" s="794"/>
      <c r="SBK38" s="794"/>
      <c r="SBL38" s="794"/>
      <c r="SBM38" s="794"/>
      <c r="SBN38" s="794"/>
      <c r="SBO38" s="794"/>
      <c r="SBP38" s="794"/>
      <c r="SBQ38" s="794"/>
      <c r="SBR38" s="794"/>
      <c r="SBS38" s="794"/>
      <c r="SBT38" s="794"/>
      <c r="SBU38" s="794"/>
      <c r="SBV38" s="794"/>
      <c r="SBW38" s="794"/>
      <c r="SBX38" s="794"/>
      <c r="SBY38" s="794"/>
      <c r="SBZ38" s="794"/>
      <c r="SCA38" s="794"/>
      <c r="SCB38" s="794"/>
      <c r="SCC38" s="794"/>
      <c r="SCD38" s="794"/>
      <c r="SCE38" s="794"/>
      <c r="SCF38" s="794"/>
      <c r="SCG38" s="794"/>
      <c r="SCH38" s="794"/>
      <c r="SCI38" s="794"/>
      <c r="SCJ38" s="794"/>
      <c r="SCK38" s="794"/>
      <c r="SCL38" s="794"/>
      <c r="SCM38" s="794"/>
      <c r="SCN38" s="794"/>
      <c r="SCO38" s="794"/>
      <c r="SCP38" s="794"/>
      <c r="SCQ38" s="794"/>
      <c r="SCR38" s="794"/>
      <c r="SCS38" s="794"/>
      <c r="SCT38" s="794"/>
      <c r="SCU38" s="794"/>
      <c r="SCV38" s="794"/>
      <c r="SCW38" s="794"/>
      <c r="SCX38" s="794"/>
      <c r="SCY38" s="794"/>
      <c r="SCZ38" s="794"/>
      <c r="SDA38" s="794"/>
      <c r="SDB38" s="794"/>
      <c r="SDC38" s="794"/>
      <c r="SDD38" s="794"/>
      <c r="SDE38" s="794"/>
      <c r="SDF38" s="794"/>
      <c r="SDG38" s="794"/>
      <c r="SDH38" s="794"/>
      <c r="SDI38" s="794"/>
      <c r="SDJ38" s="794"/>
      <c r="SDK38" s="794"/>
      <c r="SDL38" s="794"/>
      <c r="SDM38" s="794"/>
      <c r="SDN38" s="794"/>
      <c r="SDO38" s="794"/>
      <c r="SDP38" s="794"/>
      <c r="SDQ38" s="794"/>
      <c r="SDR38" s="794"/>
      <c r="SDS38" s="794"/>
      <c r="SDT38" s="794"/>
      <c r="SDU38" s="794"/>
      <c r="SDV38" s="794"/>
      <c r="SDW38" s="794"/>
      <c r="SDX38" s="794"/>
      <c r="SDY38" s="794"/>
      <c r="SDZ38" s="794"/>
      <c r="SEA38" s="794"/>
      <c r="SEB38" s="794"/>
      <c r="SEC38" s="794"/>
      <c r="SED38" s="794"/>
      <c r="SEE38" s="794"/>
      <c r="SEF38" s="794"/>
      <c r="SEG38" s="794"/>
      <c r="SEH38" s="794"/>
      <c r="SEI38" s="794"/>
      <c r="SEJ38" s="794"/>
      <c r="SEK38" s="794"/>
      <c r="SEL38" s="794"/>
      <c r="SEM38" s="794"/>
      <c r="SEN38" s="794"/>
      <c r="SEO38" s="794"/>
      <c r="SEP38" s="794"/>
      <c r="SEQ38" s="794"/>
      <c r="SER38" s="794"/>
      <c r="SES38" s="794"/>
      <c r="SET38" s="794"/>
      <c r="SEU38" s="794"/>
      <c r="SEV38" s="794"/>
      <c r="SEW38" s="794"/>
      <c r="SEX38" s="794"/>
      <c r="SEY38" s="794"/>
      <c r="SEZ38" s="794"/>
      <c r="SFA38" s="794"/>
      <c r="SFB38" s="794"/>
      <c r="SFC38" s="794"/>
      <c r="SFD38" s="794"/>
      <c r="SFE38" s="794"/>
      <c r="SFF38" s="794"/>
      <c r="SFG38" s="794"/>
      <c r="SFH38" s="794"/>
      <c r="SFI38" s="794"/>
      <c r="SFJ38" s="794"/>
      <c r="SFK38" s="794"/>
      <c r="SFL38" s="794"/>
      <c r="SFM38" s="794"/>
      <c r="SFN38" s="794"/>
      <c r="SFO38" s="794"/>
      <c r="SFP38" s="794"/>
      <c r="SFQ38" s="794"/>
      <c r="SFR38" s="794"/>
      <c r="SFS38" s="794"/>
      <c r="SFT38" s="794"/>
      <c r="SFU38" s="794"/>
      <c r="SFV38" s="794"/>
      <c r="SFW38" s="794"/>
      <c r="SFX38" s="794"/>
      <c r="SFY38" s="794"/>
      <c r="SFZ38" s="794"/>
      <c r="SGA38" s="794"/>
      <c r="SGB38" s="794"/>
      <c r="SGC38" s="794"/>
      <c r="SGD38" s="794"/>
      <c r="SGE38" s="794"/>
      <c r="SGF38" s="794"/>
      <c r="SGG38" s="794"/>
      <c r="SGH38" s="794"/>
      <c r="SGI38" s="794"/>
      <c r="SGJ38" s="794"/>
      <c r="SGK38" s="794"/>
      <c r="SGL38" s="794"/>
      <c r="SGM38" s="794"/>
      <c r="SGN38" s="794"/>
      <c r="SGO38" s="794"/>
      <c r="SGP38" s="794"/>
      <c r="SGQ38" s="794"/>
      <c r="SGR38" s="794"/>
      <c r="SGS38" s="794"/>
      <c r="SGT38" s="794"/>
      <c r="SGU38" s="794"/>
      <c r="SGV38" s="794"/>
      <c r="SGW38" s="794"/>
      <c r="SGX38" s="794"/>
      <c r="SGY38" s="794"/>
      <c r="SGZ38" s="794"/>
      <c r="SHA38" s="794"/>
      <c r="SHB38" s="794"/>
      <c r="SHC38" s="794"/>
      <c r="SHD38" s="794"/>
      <c r="SHE38" s="794"/>
      <c r="SHF38" s="794"/>
      <c r="SHG38" s="794"/>
      <c r="SHH38" s="794"/>
      <c r="SHI38" s="794"/>
      <c r="SHJ38" s="794"/>
      <c r="SHK38" s="794"/>
      <c r="SHL38" s="794"/>
      <c r="SHM38" s="794"/>
      <c r="SHN38" s="794"/>
      <c r="SHO38" s="794"/>
      <c r="SHP38" s="794"/>
      <c r="SHQ38" s="794"/>
      <c r="SHR38" s="794"/>
      <c r="SHS38" s="794"/>
      <c r="SHT38" s="794"/>
      <c r="SHU38" s="794"/>
      <c r="SHV38" s="794"/>
      <c r="SHW38" s="794"/>
      <c r="SHX38" s="794"/>
      <c r="SHY38" s="794"/>
      <c r="SHZ38" s="794"/>
      <c r="SIA38" s="794"/>
      <c r="SIB38" s="794"/>
      <c r="SIC38" s="794"/>
      <c r="SID38" s="794"/>
      <c r="SIE38" s="794"/>
      <c r="SIF38" s="794"/>
      <c r="SIG38" s="794"/>
      <c r="SIH38" s="794"/>
      <c r="SII38" s="794"/>
      <c r="SIJ38" s="794"/>
      <c r="SIK38" s="794"/>
      <c r="SIL38" s="794"/>
      <c r="SIM38" s="794"/>
      <c r="SIN38" s="794"/>
      <c r="SIO38" s="794"/>
      <c r="SIP38" s="794"/>
      <c r="SIQ38" s="794"/>
      <c r="SIR38" s="794"/>
      <c r="SIS38" s="794"/>
      <c r="SIT38" s="794"/>
      <c r="SIU38" s="794"/>
      <c r="SIV38" s="794"/>
      <c r="SIW38" s="794"/>
      <c r="SIX38" s="794"/>
      <c r="SIY38" s="794"/>
      <c r="SIZ38" s="794"/>
      <c r="SJA38" s="794"/>
      <c r="SJB38" s="794"/>
      <c r="SJC38" s="794"/>
      <c r="SJD38" s="794"/>
      <c r="SJE38" s="794"/>
      <c r="SJF38" s="794"/>
      <c r="SJG38" s="794"/>
      <c r="SJH38" s="794"/>
      <c r="SJI38" s="794"/>
      <c r="SJJ38" s="794"/>
      <c r="SJK38" s="794"/>
      <c r="SJL38" s="794"/>
      <c r="SJM38" s="794"/>
      <c r="SJN38" s="794"/>
      <c r="SJO38" s="794"/>
      <c r="SJP38" s="794"/>
      <c r="SJQ38" s="794"/>
      <c r="SJR38" s="794"/>
      <c r="SJS38" s="794"/>
      <c r="SJT38" s="794"/>
      <c r="SJU38" s="794"/>
      <c r="SJV38" s="794"/>
      <c r="SJW38" s="794"/>
      <c r="SJX38" s="794"/>
      <c r="SJY38" s="794"/>
      <c r="SJZ38" s="794"/>
      <c r="SKA38" s="794"/>
      <c r="SKB38" s="794"/>
      <c r="SKC38" s="794"/>
      <c r="SKD38" s="794"/>
      <c r="SKE38" s="794"/>
      <c r="SKF38" s="794"/>
      <c r="SKG38" s="794"/>
      <c r="SKH38" s="794"/>
      <c r="SKI38" s="794"/>
      <c r="SKJ38" s="794"/>
      <c r="SKK38" s="794"/>
      <c r="SKL38" s="794"/>
      <c r="SKM38" s="794"/>
      <c r="SKN38" s="794"/>
      <c r="SKO38" s="794"/>
      <c r="SKP38" s="794"/>
      <c r="SKQ38" s="794"/>
      <c r="SKR38" s="794"/>
      <c r="SKS38" s="794"/>
      <c r="SKT38" s="794"/>
      <c r="SKU38" s="794"/>
      <c r="SKV38" s="794"/>
      <c r="SKW38" s="794"/>
      <c r="SKX38" s="794"/>
      <c r="SKY38" s="794"/>
      <c r="SKZ38" s="794"/>
      <c r="SLA38" s="794"/>
      <c r="SLB38" s="794"/>
      <c r="SLC38" s="794"/>
      <c r="SLD38" s="794"/>
      <c r="SLE38" s="794"/>
      <c r="SLF38" s="794"/>
      <c r="SLG38" s="794"/>
      <c r="SLH38" s="794"/>
      <c r="SLI38" s="794"/>
      <c r="SLJ38" s="794"/>
      <c r="SLK38" s="794"/>
      <c r="SLL38" s="794"/>
      <c r="SLM38" s="794"/>
      <c r="SLN38" s="794"/>
      <c r="SLO38" s="794"/>
      <c r="SLP38" s="794"/>
      <c r="SLQ38" s="794"/>
      <c r="SLR38" s="794"/>
      <c r="SLS38" s="794"/>
      <c r="SLT38" s="794"/>
      <c r="SLU38" s="794"/>
      <c r="SLV38" s="794"/>
      <c r="SLW38" s="794"/>
      <c r="SLX38" s="794"/>
      <c r="SLY38" s="794"/>
      <c r="SLZ38" s="794"/>
      <c r="SMA38" s="794"/>
      <c r="SMB38" s="794"/>
      <c r="SMC38" s="794"/>
      <c r="SMD38" s="794"/>
      <c r="SME38" s="794"/>
      <c r="SMF38" s="794"/>
      <c r="SMG38" s="794"/>
      <c r="SMH38" s="794"/>
      <c r="SMI38" s="794"/>
      <c r="SMJ38" s="794"/>
      <c r="SMK38" s="794"/>
      <c r="SML38" s="794"/>
      <c r="SMM38" s="794"/>
      <c r="SMN38" s="794"/>
      <c r="SMO38" s="794"/>
      <c r="SMP38" s="794"/>
      <c r="SMQ38" s="794"/>
      <c r="SMR38" s="794"/>
      <c r="SMS38" s="794"/>
      <c r="SMT38" s="794"/>
      <c r="SMU38" s="794"/>
      <c r="SMV38" s="794"/>
      <c r="SMW38" s="794"/>
      <c r="SMX38" s="794"/>
      <c r="SMY38" s="794"/>
      <c r="SMZ38" s="794"/>
      <c r="SNA38" s="794"/>
      <c r="SNB38" s="794"/>
      <c r="SNC38" s="794"/>
      <c r="SND38" s="794"/>
      <c r="SNE38" s="794"/>
      <c r="SNF38" s="794"/>
      <c r="SNG38" s="794"/>
      <c r="SNH38" s="794"/>
      <c r="SNI38" s="794"/>
      <c r="SNJ38" s="794"/>
      <c r="SNK38" s="794"/>
      <c r="SNL38" s="794"/>
      <c r="SNM38" s="794"/>
      <c r="SNN38" s="794"/>
      <c r="SNO38" s="794"/>
      <c r="SNP38" s="794"/>
      <c r="SNQ38" s="794"/>
      <c r="SNR38" s="794"/>
      <c r="SNS38" s="794"/>
      <c r="SNT38" s="794"/>
      <c r="SNU38" s="794"/>
      <c r="SNV38" s="794"/>
      <c r="SNW38" s="794"/>
      <c r="SNX38" s="794"/>
      <c r="SNY38" s="794"/>
      <c r="SNZ38" s="794"/>
      <c r="SOA38" s="794"/>
      <c r="SOB38" s="794"/>
      <c r="SOC38" s="794"/>
      <c r="SOD38" s="794"/>
      <c r="SOE38" s="794"/>
      <c r="SOF38" s="794"/>
      <c r="SOG38" s="794"/>
      <c r="SOH38" s="794"/>
      <c r="SOI38" s="794"/>
      <c r="SOJ38" s="794"/>
      <c r="SOK38" s="794"/>
      <c r="SOL38" s="794"/>
      <c r="SOM38" s="794"/>
      <c r="SON38" s="794"/>
      <c r="SOO38" s="794"/>
      <c r="SOP38" s="794"/>
      <c r="SOQ38" s="794"/>
      <c r="SOR38" s="794"/>
      <c r="SOS38" s="794"/>
      <c r="SOT38" s="794"/>
      <c r="SOU38" s="794"/>
      <c r="SOV38" s="794"/>
      <c r="SOW38" s="794"/>
      <c r="SOX38" s="794"/>
      <c r="SOY38" s="794"/>
      <c r="SOZ38" s="794"/>
      <c r="SPA38" s="794"/>
      <c r="SPB38" s="794"/>
      <c r="SPC38" s="794"/>
      <c r="SPD38" s="794"/>
      <c r="SPE38" s="794"/>
      <c r="SPF38" s="794"/>
      <c r="SPG38" s="794"/>
      <c r="SPH38" s="794"/>
      <c r="SPI38" s="794"/>
      <c r="SPJ38" s="794"/>
      <c r="SPK38" s="794"/>
      <c r="SPL38" s="794"/>
      <c r="SPM38" s="794"/>
      <c r="SPN38" s="794"/>
      <c r="SPO38" s="794"/>
      <c r="SPP38" s="794"/>
      <c r="SPQ38" s="794"/>
      <c r="SPR38" s="794"/>
      <c r="SPS38" s="794"/>
      <c r="SPT38" s="794"/>
      <c r="SPU38" s="794"/>
      <c r="SPV38" s="794"/>
      <c r="SPW38" s="794"/>
      <c r="SPX38" s="794"/>
      <c r="SPY38" s="794"/>
      <c r="SPZ38" s="794"/>
      <c r="SQA38" s="794"/>
      <c r="SQB38" s="794"/>
      <c r="SQC38" s="794"/>
      <c r="SQD38" s="794"/>
      <c r="SQE38" s="794"/>
      <c r="SQF38" s="794"/>
      <c r="SQG38" s="794"/>
      <c r="SQH38" s="794"/>
      <c r="SQI38" s="794"/>
      <c r="SQJ38" s="794"/>
      <c r="SQK38" s="794"/>
      <c r="SQL38" s="794"/>
      <c r="SQM38" s="794"/>
      <c r="SQN38" s="794"/>
      <c r="SQO38" s="794"/>
      <c r="SQP38" s="794"/>
      <c r="SQQ38" s="794"/>
      <c r="SQR38" s="794"/>
      <c r="SQS38" s="794"/>
      <c r="SQT38" s="794"/>
      <c r="SQU38" s="794"/>
      <c r="SQV38" s="794"/>
      <c r="SQW38" s="794"/>
      <c r="SQX38" s="794"/>
      <c r="SQY38" s="794"/>
      <c r="SQZ38" s="794"/>
      <c r="SRA38" s="794"/>
      <c r="SRB38" s="794"/>
      <c r="SRC38" s="794"/>
      <c r="SRD38" s="794"/>
      <c r="SRE38" s="794"/>
      <c r="SRF38" s="794"/>
      <c r="SRG38" s="794"/>
      <c r="SRH38" s="794"/>
      <c r="SRI38" s="794"/>
      <c r="SRJ38" s="794"/>
      <c r="SRK38" s="794"/>
      <c r="SRL38" s="794"/>
      <c r="SRM38" s="794"/>
      <c r="SRN38" s="794"/>
      <c r="SRO38" s="794"/>
      <c r="SRP38" s="794"/>
      <c r="SRQ38" s="794"/>
      <c r="SRR38" s="794"/>
      <c r="SRS38" s="794"/>
      <c r="SRT38" s="794"/>
      <c r="SRU38" s="794"/>
      <c r="SRV38" s="794"/>
      <c r="SRW38" s="794"/>
      <c r="SRX38" s="794"/>
      <c r="SRY38" s="794"/>
      <c r="SRZ38" s="794"/>
      <c r="SSA38" s="794"/>
      <c r="SSB38" s="794"/>
      <c r="SSC38" s="794"/>
      <c r="SSD38" s="794"/>
      <c r="SSE38" s="794"/>
      <c r="SSF38" s="794"/>
      <c r="SSG38" s="794"/>
      <c r="SSH38" s="794"/>
      <c r="SSI38" s="794"/>
      <c r="SSJ38" s="794"/>
      <c r="SSK38" s="794"/>
      <c r="SSL38" s="794"/>
      <c r="SSM38" s="794"/>
      <c r="SSN38" s="794"/>
      <c r="SSO38" s="794"/>
      <c r="SSP38" s="794"/>
      <c r="SSQ38" s="794"/>
      <c r="SSR38" s="794"/>
      <c r="SSS38" s="794"/>
      <c r="SST38" s="794"/>
      <c r="SSU38" s="794"/>
      <c r="SSV38" s="794"/>
      <c r="SSW38" s="794"/>
      <c r="SSX38" s="794"/>
      <c r="SSY38" s="794"/>
      <c r="SSZ38" s="794"/>
      <c r="STA38" s="794"/>
      <c r="STB38" s="794"/>
      <c r="STC38" s="794"/>
      <c r="STD38" s="794"/>
      <c r="STE38" s="794"/>
      <c r="STF38" s="794"/>
      <c r="STG38" s="794"/>
      <c r="STH38" s="794"/>
      <c r="STI38" s="794"/>
      <c r="STJ38" s="794"/>
      <c r="STK38" s="794"/>
      <c r="STL38" s="794"/>
      <c r="STM38" s="794"/>
      <c r="STN38" s="794"/>
      <c r="STO38" s="794"/>
      <c r="STP38" s="794"/>
      <c r="STQ38" s="794"/>
      <c r="STR38" s="794"/>
      <c r="STS38" s="794"/>
      <c r="STT38" s="794"/>
      <c r="STU38" s="794"/>
      <c r="STV38" s="794"/>
      <c r="STW38" s="794"/>
      <c r="STX38" s="794"/>
      <c r="STY38" s="794"/>
      <c r="STZ38" s="794"/>
      <c r="SUA38" s="794"/>
      <c r="SUB38" s="794"/>
      <c r="SUC38" s="794"/>
      <c r="SUD38" s="794"/>
      <c r="SUE38" s="794"/>
      <c r="SUF38" s="794"/>
      <c r="SUG38" s="794"/>
      <c r="SUH38" s="794"/>
      <c r="SUI38" s="794"/>
      <c r="SUJ38" s="794"/>
      <c r="SUK38" s="794"/>
      <c r="SUL38" s="794"/>
      <c r="SUM38" s="794"/>
      <c r="SUN38" s="794"/>
      <c r="SUO38" s="794"/>
      <c r="SUP38" s="794"/>
      <c r="SUQ38" s="794"/>
      <c r="SUR38" s="794"/>
      <c r="SUS38" s="794"/>
      <c r="SUT38" s="794"/>
      <c r="SUU38" s="794"/>
      <c r="SUV38" s="794"/>
      <c r="SUW38" s="794"/>
      <c r="SUX38" s="794"/>
      <c r="SUY38" s="794"/>
      <c r="SUZ38" s="794"/>
      <c r="SVA38" s="794"/>
      <c r="SVB38" s="794"/>
      <c r="SVC38" s="794"/>
      <c r="SVD38" s="794"/>
      <c r="SVE38" s="794"/>
      <c r="SVF38" s="794"/>
      <c r="SVG38" s="794"/>
      <c r="SVH38" s="794"/>
      <c r="SVI38" s="794"/>
      <c r="SVJ38" s="794"/>
      <c r="SVK38" s="794"/>
      <c r="SVL38" s="794"/>
      <c r="SVM38" s="794"/>
      <c r="SVN38" s="794"/>
      <c r="SVO38" s="794"/>
      <c r="SVP38" s="794"/>
      <c r="SVQ38" s="794"/>
      <c r="SVR38" s="794"/>
      <c r="SVS38" s="794"/>
      <c r="SVT38" s="794"/>
      <c r="SVU38" s="794"/>
      <c r="SVV38" s="794"/>
      <c r="SVW38" s="794"/>
      <c r="SVX38" s="794"/>
      <c r="SVY38" s="794"/>
      <c r="SVZ38" s="794"/>
      <c r="SWA38" s="794"/>
      <c r="SWB38" s="794"/>
      <c r="SWC38" s="794"/>
      <c r="SWD38" s="794"/>
      <c r="SWE38" s="794"/>
      <c r="SWF38" s="794"/>
      <c r="SWG38" s="794"/>
      <c r="SWH38" s="794"/>
      <c r="SWI38" s="794"/>
      <c r="SWJ38" s="794"/>
      <c r="SWK38" s="794"/>
      <c r="SWL38" s="794"/>
      <c r="SWM38" s="794"/>
      <c r="SWN38" s="794"/>
      <c r="SWO38" s="794"/>
      <c r="SWP38" s="794"/>
      <c r="SWQ38" s="794"/>
      <c r="SWR38" s="794"/>
      <c r="SWS38" s="794"/>
      <c r="SWT38" s="794"/>
      <c r="SWU38" s="794"/>
      <c r="SWV38" s="794"/>
      <c r="SWW38" s="794"/>
      <c r="SWX38" s="794"/>
      <c r="SWY38" s="794"/>
      <c r="SWZ38" s="794"/>
      <c r="SXA38" s="794"/>
      <c r="SXB38" s="794"/>
      <c r="SXC38" s="794"/>
      <c r="SXD38" s="794"/>
      <c r="SXE38" s="794"/>
      <c r="SXF38" s="794"/>
      <c r="SXG38" s="794"/>
      <c r="SXH38" s="794"/>
      <c r="SXI38" s="794"/>
      <c r="SXJ38" s="794"/>
      <c r="SXK38" s="794"/>
      <c r="SXL38" s="794"/>
      <c r="SXM38" s="794"/>
      <c r="SXN38" s="794"/>
      <c r="SXO38" s="794"/>
      <c r="SXP38" s="794"/>
      <c r="SXQ38" s="794"/>
      <c r="SXR38" s="794"/>
      <c r="SXS38" s="794"/>
      <c r="SXT38" s="794"/>
      <c r="SXU38" s="794"/>
      <c r="SXV38" s="794"/>
      <c r="SXW38" s="794"/>
      <c r="SXX38" s="794"/>
      <c r="SXY38" s="794"/>
      <c r="SXZ38" s="794"/>
      <c r="SYA38" s="794"/>
      <c r="SYB38" s="794"/>
      <c r="SYC38" s="794"/>
      <c r="SYD38" s="794"/>
      <c r="SYE38" s="794"/>
      <c r="SYF38" s="794"/>
      <c r="SYG38" s="794"/>
      <c r="SYH38" s="794"/>
      <c r="SYI38" s="794"/>
      <c r="SYJ38" s="794"/>
      <c r="SYK38" s="794"/>
      <c r="SYL38" s="794"/>
      <c r="SYM38" s="794"/>
      <c r="SYN38" s="794"/>
      <c r="SYO38" s="794"/>
      <c r="SYP38" s="794"/>
      <c r="SYQ38" s="794"/>
      <c r="SYR38" s="794"/>
      <c r="SYS38" s="794"/>
      <c r="SYT38" s="794"/>
      <c r="SYU38" s="794"/>
      <c r="SYV38" s="794"/>
      <c r="SYW38" s="794"/>
      <c r="SYX38" s="794"/>
      <c r="SYY38" s="794"/>
      <c r="SYZ38" s="794"/>
      <c r="SZA38" s="794"/>
      <c r="SZB38" s="794"/>
      <c r="SZC38" s="794"/>
      <c r="SZD38" s="794"/>
      <c r="SZE38" s="794"/>
      <c r="SZF38" s="794"/>
      <c r="SZG38" s="794"/>
      <c r="SZH38" s="794"/>
      <c r="SZI38" s="794"/>
      <c r="SZJ38" s="794"/>
      <c r="SZK38" s="794"/>
      <c r="SZL38" s="794"/>
      <c r="SZM38" s="794"/>
      <c r="SZN38" s="794"/>
      <c r="SZO38" s="794"/>
      <c r="SZP38" s="794"/>
      <c r="SZQ38" s="794"/>
      <c r="SZR38" s="794"/>
      <c r="SZS38" s="794"/>
      <c r="SZT38" s="794"/>
      <c r="SZU38" s="794"/>
      <c r="SZV38" s="794"/>
      <c r="SZW38" s="794"/>
      <c r="SZX38" s="794"/>
      <c r="SZY38" s="794"/>
      <c r="SZZ38" s="794"/>
      <c r="TAA38" s="794"/>
      <c r="TAB38" s="794"/>
      <c r="TAC38" s="794"/>
      <c r="TAD38" s="794"/>
      <c r="TAE38" s="794"/>
      <c r="TAF38" s="794"/>
      <c r="TAG38" s="794"/>
      <c r="TAH38" s="794"/>
      <c r="TAI38" s="794"/>
      <c r="TAJ38" s="794"/>
      <c r="TAK38" s="794"/>
      <c r="TAL38" s="794"/>
      <c r="TAM38" s="794"/>
      <c r="TAN38" s="794"/>
      <c r="TAO38" s="794"/>
      <c r="TAP38" s="794"/>
      <c r="TAQ38" s="794"/>
      <c r="TAR38" s="794"/>
      <c r="TAS38" s="794"/>
      <c r="TAT38" s="794"/>
      <c r="TAU38" s="794"/>
      <c r="TAV38" s="794"/>
      <c r="TAW38" s="794"/>
      <c r="TAX38" s="794"/>
      <c r="TAY38" s="794"/>
      <c r="TAZ38" s="794"/>
      <c r="TBA38" s="794"/>
      <c r="TBB38" s="794"/>
      <c r="TBC38" s="794"/>
      <c r="TBD38" s="794"/>
      <c r="TBE38" s="794"/>
      <c r="TBF38" s="794"/>
      <c r="TBG38" s="794"/>
      <c r="TBH38" s="794"/>
      <c r="TBI38" s="794"/>
      <c r="TBJ38" s="794"/>
      <c r="TBK38" s="794"/>
      <c r="TBL38" s="794"/>
      <c r="TBM38" s="794"/>
      <c r="TBN38" s="794"/>
      <c r="TBO38" s="794"/>
      <c r="TBP38" s="794"/>
      <c r="TBQ38" s="794"/>
      <c r="TBR38" s="794"/>
      <c r="TBS38" s="794"/>
      <c r="TBT38" s="794"/>
      <c r="TBU38" s="794"/>
      <c r="TBV38" s="794"/>
      <c r="TBW38" s="794"/>
      <c r="TBX38" s="794"/>
      <c r="TBY38" s="794"/>
      <c r="TBZ38" s="794"/>
      <c r="TCA38" s="794"/>
      <c r="TCB38" s="794"/>
      <c r="TCC38" s="794"/>
      <c r="TCD38" s="794"/>
      <c r="TCE38" s="794"/>
      <c r="TCF38" s="794"/>
      <c r="TCG38" s="794"/>
      <c r="TCH38" s="794"/>
      <c r="TCI38" s="794"/>
      <c r="TCJ38" s="794"/>
      <c r="TCK38" s="794"/>
      <c r="TCL38" s="794"/>
      <c r="TCM38" s="794"/>
      <c r="TCN38" s="794"/>
      <c r="TCO38" s="794"/>
      <c r="TCP38" s="794"/>
      <c r="TCQ38" s="794"/>
      <c r="TCR38" s="794"/>
      <c r="TCS38" s="794"/>
      <c r="TCT38" s="794"/>
      <c r="TCU38" s="794"/>
      <c r="TCV38" s="794"/>
      <c r="TCW38" s="794"/>
      <c r="TCX38" s="794"/>
      <c r="TCY38" s="794"/>
      <c r="TCZ38" s="794"/>
      <c r="TDA38" s="794"/>
      <c r="TDB38" s="794"/>
      <c r="TDC38" s="794"/>
      <c r="TDD38" s="794"/>
      <c r="TDE38" s="794"/>
      <c r="TDF38" s="794"/>
      <c r="TDG38" s="794"/>
      <c r="TDH38" s="794"/>
      <c r="TDI38" s="794"/>
      <c r="TDJ38" s="794"/>
      <c r="TDK38" s="794"/>
      <c r="TDL38" s="794"/>
      <c r="TDM38" s="794"/>
      <c r="TDN38" s="794"/>
      <c r="TDO38" s="794"/>
      <c r="TDP38" s="794"/>
      <c r="TDQ38" s="794"/>
      <c r="TDR38" s="794"/>
      <c r="TDS38" s="794"/>
      <c r="TDT38" s="794"/>
      <c r="TDU38" s="794"/>
      <c r="TDV38" s="794"/>
      <c r="TDW38" s="794"/>
      <c r="TDX38" s="794"/>
      <c r="TDY38" s="794"/>
      <c r="TDZ38" s="794"/>
      <c r="TEA38" s="794"/>
      <c r="TEB38" s="794"/>
      <c r="TEC38" s="794"/>
      <c r="TED38" s="794"/>
      <c r="TEE38" s="794"/>
      <c r="TEF38" s="794"/>
      <c r="TEG38" s="794"/>
      <c r="TEH38" s="794"/>
      <c r="TEI38" s="794"/>
      <c r="TEJ38" s="794"/>
      <c r="TEK38" s="794"/>
      <c r="TEL38" s="794"/>
      <c r="TEM38" s="794"/>
      <c r="TEN38" s="794"/>
      <c r="TEO38" s="794"/>
      <c r="TEP38" s="794"/>
      <c r="TEQ38" s="794"/>
      <c r="TER38" s="794"/>
      <c r="TES38" s="794"/>
      <c r="TET38" s="794"/>
      <c r="TEU38" s="794"/>
      <c r="TEV38" s="794"/>
      <c r="TEW38" s="794"/>
      <c r="TEX38" s="794"/>
      <c r="TEY38" s="794"/>
      <c r="TEZ38" s="794"/>
      <c r="TFA38" s="794"/>
      <c r="TFB38" s="794"/>
      <c r="TFC38" s="794"/>
      <c r="TFD38" s="794"/>
      <c r="TFE38" s="794"/>
      <c r="TFF38" s="794"/>
      <c r="TFG38" s="794"/>
      <c r="TFH38" s="794"/>
      <c r="TFI38" s="794"/>
      <c r="TFJ38" s="794"/>
      <c r="TFK38" s="794"/>
      <c r="TFL38" s="794"/>
      <c r="TFM38" s="794"/>
      <c r="TFN38" s="794"/>
      <c r="TFO38" s="794"/>
      <c r="TFP38" s="794"/>
      <c r="TFQ38" s="794"/>
      <c r="TFR38" s="794"/>
      <c r="TFS38" s="794"/>
      <c r="TFT38" s="794"/>
      <c r="TFU38" s="794"/>
      <c r="TFV38" s="794"/>
      <c r="TFW38" s="794"/>
      <c r="TFX38" s="794"/>
      <c r="TFY38" s="794"/>
      <c r="TFZ38" s="794"/>
      <c r="TGA38" s="794"/>
      <c r="TGB38" s="794"/>
      <c r="TGC38" s="794"/>
      <c r="TGD38" s="794"/>
      <c r="TGE38" s="794"/>
      <c r="TGF38" s="794"/>
      <c r="TGG38" s="794"/>
      <c r="TGH38" s="794"/>
      <c r="TGI38" s="794"/>
      <c r="TGJ38" s="794"/>
      <c r="TGK38" s="794"/>
      <c r="TGL38" s="794"/>
      <c r="TGM38" s="794"/>
      <c r="TGN38" s="794"/>
      <c r="TGO38" s="794"/>
      <c r="TGP38" s="794"/>
      <c r="TGQ38" s="794"/>
      <c r="TGR38" s="794"/>
      <c r="TGS38" s="794"/>
      <c r="TGT38" s="794"/>
      <c r="TGU38" s="794"/>
      <c r="TGV38" s="794"/>
      <c r="TGW38" s="794"/>
      <c r="TGX38" s="794"/>
      <c r="TGY38" s="794"/>
      <c r="TGZ38" s="794"/>
      <c r="THA38" s="794"/>
      <c r="THB38" s="794"/>
      <c r="THC38" s="794"/>
      <c r="THD38" s="794"/>
      <c r="THE38" s="794"/>
      <c r="THF38" s="794"/>
      <c r="THG38" s="794"/>
      <c r="THH38" s="794"/>
      <c r="THI38" s="794"/>
      <c r="THJ38" s="794"/>
      <c r="THK38" s="794"/>
      <c r="THL38" s="794"/>
      <c r="THM38" s="794"/>
      <c r="THN38" s="794"/>
      <c r="THO38" s="794"/>
      <c r="THP38" s="794"/>
      <c r="THQ38" s="794"/>
      <c r="THR38" s="794"/>
      <c r="THS38" s="794"/>
      <c r="THT38" s="794"/>
      <c r="THU38" s="794"/>
      <c r="THV38" s="794"/>
      <c r="THW38" s="794"/>
      <c r="THX38" s="794"/>
      <c r="THY38" s="794"/>
      <c r="THZ38" s="794"/>
      <c r="TIA38" s="794"/>
      <c r="TIB38" s="794"/>
      <c r="TIC38" s="794"/>
      <c r="TID38" s="794"/>
      <c r="TIE38" s="794"/>
      <c r="TIF38" s="794"/>
      <c r="TIG38" s="794"/>
      <c r="TIH38" s="794"/>
      <c r="TII38" s="794"/>
      <c r="TIJ38" s="794"/>
      <c r="TIK38" s="794"/>
      <c r="TIL38" s="794"/>
      <c r="TIM38" s="794"/>
      <c r="TIN38" s="794"/>
      <c r="TIO38" s="794"/>
      <c r="TIP38" s="794"/>
      <c r="TIQ38" s="794"/>
      <c r="TIR38" s="794"/>
      <c r="TIS38" s="794"/>
      <c r="TIT38" s="794"/>
      <c r="TIU38" s="794"/>
      <c r="TIV38" s="794"/>
      <c r="TIW38" s="794"/>
      <c r="TIX38" s="794"/>
      <c r="TIY38" s="794"/>
      <c r="TIZ38" s="794"/>
      <c r="TJA38" s="794"/>
      <c r="TJB38" s="794"/>
      <c r="TJC38" s="794"/>
      <c r="TJD38" s="794"/>
      <c r="TJE38" s="794"/>
      <c r="TJF38" s="794"/>
      <c r="TJG38" s="794"/>
      <c r="TJH38" s="794"/>
      <c r="TJI38" s="794"/>
      <c r="TJJ38" s="794"/>
      <c r="TJK38" s="794"/>
      <c r="TJL38" s="794"/>
      <c r="TJM38" s="794"/>
      <c r="TJN38" s="794"/>
      <c r="TJO38" s="794"/>
      <c r="TJP38" s="794"/>
      <c r="TJQ38" s="794"/>
      <c r="TJR38" s="794"/>
      <c r="TJS38" s="794"/>
      <c r="TJT38" s="794"/>
      <c r="TJU38" s="794"/>
      <c r="TJV38" s="794"/>
      <c r="TJW38" s="794"/>
      <c r="TJX38" s="794"/>
      <c r="TJY38" s="794"/>
      <c r="TJZ38" s="794"/>
      <c r="TKA38" s="794"/>
      <c r="TKB38" s="794"/>
      <c r="TKC38" s="794"/>
      <c r="TKD38" s="794"/>
      <c r="TKE38" s="794"/>
      <c r="TKF38" s="794"/>
      <c r="TKG38" s="794"/>
      <c r="TKH38" s="794"/>
      <c r="TKI38" s="794"/>
      <c r="TKJ38" s="794"/>
      <c r="TKK38" s="794"/>
      <c r="TKL38" s="794"/>
      <c r="TKM38" s="794"/>
      <c r="TKN38" s="794"/>
      <c r="TKO38" s="794"/>
      <c r="TKP38" s="794"/>
      <c r="TKQ38" s="794"/>
      <c r="TKR38" s="794"/>
      <c r="TKS38" s="794"/>
      <c r="TKT38" s="794"/>
      <c r="TKU38" s="794"/>
      <c r="TKV38" s="794"/>
      <c r="TKW38" s="794"/>
      <c r="TKX38" s="794"/>
      <c r="TKY38" s="794"/>
      <c r="TKZ38" s="794"/>
      <c r="TLA38" s="794"/>
      <c r="TLB38" s="794"/>
      <c r="TLC38" s="794"/>
      <c r="TLD38" s="794"/>
      <c r="TLE38" s="794"/>
      <c r="TLF38" s="794"/>
      <c r="TLG38" s="794"/>
      <c r="TLH38" s="794"/>
      <c r="TLI38" s="794"/>
      <c r="TLJ38" s="794"/>
      <c r="TLK38" s="794"/>
      <c r="TLL38" s="794"/>
      <c r="TLM38" s="794"/>
      <c r="TLN38" s="794"/>
      <c r="TLO38" s="794"/>
      <c r="TLP38" s="794"/>
      <c r="TLQ38" s="794"/>
      <c r="TLR38" s="794"/>
      <c r="TLS38" s="794"/>
      <c r="TLT38" s="794"/>
      <c r="TLU38" s="794"/>
      <c r="TLV38" s="794"/>
      <c r="TLW38" s="794"/>
      <c r="TLX38" s="794"/>
      <c r="TLY38" s="794"/>
      <c r="TLZ38" s="794"/>
      <c r="TMA38" s="794"/>
      <c r="TMB38" s="794"/>
      <c r="TMC38" s="794"/>
      <c r="TMD38" s="794"/>
      <c r="TME38" s="794"/>
      <c r="TMF38" s="794"/>
      <c r="TMG38" s="794"/>
      <c r="TMH38" s="794"/>
      <c r="TMI38" s="794"/>
      <c r="TMJ38" s="794"/>
      <c r="TMK38" s="794"/>
      <c r="TML38" s="794"/>
      <c r="TMM38" s="794"/>
      <c r="TMN38" s="794"/>
      <c r="TMO38" s="794"/>
      <c r="TMP38" s="794"/>
      <c r="TMQ38" s="794"/>
      <c r="TMR38" s="794"/>
      <c r="TMS38" s="794"/>
      <c r="TMT38" s="794"/>
      <c r="TMU38" s="794"/>
      <c r="TMV38" s="794"/>
      <c r="TMW38" s="794"/>
      <c r="TMX38" s="794"/>
      <c r="TMY38" s="794"/>
      <c r="TMZ38" s="794"/>
      <c r="TNA38" s="794"/>
      <c r="TNB38" s="794"/>
      <c r="TNC38" s="794"/>
      <c r="TND38" s="794"/>
      <c r="TNE38" s="794"/>
      <c r="TNF38" s="794"/>
      <c r="TNG38" s="794"/>
      <c r="TNH38" s="794"/>
      <c r="TNI38" s="794"/>
      <c r="TNJ38" s="794"/>
      <c r="TNK38" s="794"/>
      <c r="TNL38" s="794"/>
      <c r="TNM38" s="794"/>
      <c r="TNN38" s="794"/>
      <c r="TNO38" s="794"/>
      <c r="TNP38" s="794"/>
      <c r="TNQ38" s="794"/>
      <c r="TNR38" s="794"/>
      <c r="TNS38" s="794"/>
      <c r="TNT38" s="794"/>
      <c r="TNU38" s="794"/>
      <c r="TNV38" s="794"/>
      <c r="TNW38" s="794"/>
      <c r="TNX38" s="794"/>
      <c r="TNY38" s="794"/>
      <c r="TNZ38" s="794"/>
      <c r="TOA38" s="794"/>
      <c r="TOB38" s="794"/>
      <c r="TOC38" s="794"/>
      <c r="TOD38" s="794"/>
      <c r="TOE38" s="794"/>
      <c r="TOF38" s="794"/>
      <c r="TOG38" s="794"/>
      <c r="TOH38" s="794"/>
      <c r="TOI38" s="794"/>
      <c r="TOJ38" s="794"/>
      <c r="TOK38" s="794"/>
      <c r="TOL38" s="794"/>
      <c r="TOM38" s="794"/>
      <c r="TON38" s="794"/>
      <c r="TOO38" s="794"/>
      <c r="TOP38" s="794"/>
      <c r="TOQ38" s="794"/>
      <c r="TOR38" s="794"/>
      <c r="TOS38" s="794"/>
      <c r="TOT38" s="794"/>
      <c r="TOU38" s="794"/>
      <c r="TOV38" s="794"/>
      <c r="TOW38" s="794"/>
      <c r="TOX38" s="794"/>
      <c r="TOY38" s="794"/>
      <c r="TOZ38" s="794"/>
      <c r="TPA38" s="794"/>
      <c r="TPB38" s="794"/>
      <c r="TPC38" s="794"/>
      <c r="TPD38" s="794"/>
      <c r="TPE38" s="794"/>
      <c r="TPF38" s="794"/>
      <c r="TPG38" s="794"/>
      <c r="TPH38" s="794"/>
      <c r="TPI38" s="794"/>
      <c r="TPJ38" s="794"/>
      <c r="TPK38" s="794"/>
      <c r="TPL38" s="794"/>
      <c r="TPM38" s="794"/>
      <c r="TPN38" s="794"/>
      <c r="TPO38" s="794"/>
      <c r="TPP38" s="794"/>
      <c r="TPQ38" s="794"/>
      <c r="TPR38" s="794"/>
      <c r="TPS38" s="794"/>
      <c r="TPT38" s="794"/>
      <c r="TPU38" s="794"/>
      <c r="TPV38" s="794"/>
      <c r="TPW38" s="794"/>
      <c r="TPX38" s="794"/>
      <c r="TPY38" s="794"/>
      <c r="TPZ38" s="794"/>
      <c r="TQA38" s="794"/>
      <c r="TQB38" s="794"/>
      <c r="TQC38" s="794"/>
      <c r="TQD38" s="794"/>
      <c r="TQE38" s="794"/>
      <c r="TQF38" s="794"/>
      <c r="TQG38" s="794"/>
      <c r="TQH38" s="794"/>
      <c r="TQI38" s="794"/>
      <c r="TQJ38" s="794"/>
      <c r="TQK38" s="794"/>
      <c r="TQL38" s="794"/>
      <c r="TQM38" s="794"/>
      <c r="TQN38" s="794"/>
      <c r="TQO38" s="794"/>
      <c r="TQP38" s="794"/>
      <c r="TQQ38" s="794"/>
      <c r="TQR38" s="794"/>
      <c r="TQS38" s="794"/>
      <c r="TQT38" s="794"/>
      <c r="TQU38" s="794"/>
      <c r="TQV38" s="794"/>
      <c r="TQW38" s="794"/>
      <c r="TQX38" s="794"/>
      <c r="TQY38" s="794"/>
      <c r="TQZ38" s="794"/>
      <c r="TRA38" s="794"/>
      <c r="TRB38" s="794"/>
      <c r="TRC38" s="794"/>
      <c r="TRD38" s="794"/>
      <c r="TRE38" s="794"/>
      <c r="TRF38" s="794"/>
      <c r="TRG38" s="794"/>
      <c r="TRH38" s="794"/>
      <c r="TRI38" s="794"/>
      <c r="TRJ38" s="794"/>
      <c r="TRK38" s="794"/>
      <c r="TRL38" s="794"/>
      <c r="TRM38" s="794"/>
      <c r="TRN38" s="794"/>
      <c r="TRO38" s="794"/>
      <c r="TRP38" s="794"/>
      <c r="TRQ38" s="794"/>
      <c r="TRR38" s="794"/>
      <c r="TRS38" s="794"/>
      <c r="TRT38" s="794"/>
      <c r="TRU38" s="794"/>
      <c r="TRV38" s="794"/>
      <c r="TRW38" s="794"/>
      <c r="TRX38" s="794"/>
      <c r="TRY38" s="794"/>
      <c r="TRZ38" s="794"/>
      <c r="TSA38" s="794"/>
      <c r="TSB38" s="794"/>
      <c r="TSC38" s="794"/>
      <c r="TSD38" s="794"/>
      <c r="TSE38" s="794"/>
      <c r="TSF38" s="794"/>
      <c r="TSG38" s="794"/>
      <c r="TSH38" s="794"/>
      <c r="TSI38" s="794"/>
      <c r="TSJ38" s="794"/>
      <c r="TSK38" s="794"/>
      <c r="TSL38" s="794"/>
      <c r="TSM38" s="794"/>
      <c r="TSN38" s="794"/>
      <c r="TSO38" s="794"/>
      <c r="TSP38" s="794"/>
      <c r="TSQ38" s="794"/>
      <c r="TSR38" s="794"/>
      <c r="TSS38" s="794"/>
      <c r="TST38" s="794"/>
      <c r="TSU38" s="794"/>
      <c r="TSV38" s="794"/>
      <c r="TSW38" s="794"/>
      <c r="TSX38" s="794"/>
      <c r="TSY38" s="794"/>
      <c r="TSZ38" s="794"/>
      <c r="TTA38" s="794"/>
      <c r="TTB38" s="794"/>
      <c r="TTC38" s="794"/>
      <c r="TTD38" s="794"/>
      <c r="TTE38" s="794"/>
      <c r="TTF38" s="794"/>
      <c r="TTG38" s="794"/>
      <c r="TTH38" s="794"/>
      <c r="TTI38" s="794"/>
      <c r="TTJ38" s="794"/>
      <c r="TTK38" s="794"/>
      <c r="TTL38" s="794"/>
      <c r="TTM38" s="794"/>
      <c r="TTN38" s="794"/>
      <c r="TTO38" s="794"/>
      <c r="TTP38" s="794"/>
      <c r="TTQ38" s="794"/>
      <c r="TTR38" s="794"/>
      <c r="TTS38" s="794"/>
      <c r="TTT38" s="794"/>
      <c r="TTU38" s="794"/>
      <c r="TTV38" s="794"/>
      <c r="TTW38" s="794"/>
      <c r="TTX38" s="794"/>
      <c r="TTY38" s="794"/>
      <c r="TTZ38" s="794"/>
      <c r="TUA38" s="794"/>
      <c r="TUB38" s="794"/>
      <c r="TUC38" s="794"/>
      <c r="TUD38" s="794"/>
      <c r="TUE38" s="794"/>
      <c r="TUF38" s="794"/>
      <c r="TUG38" s="794"/>
      <c r="TUH38" s="794"/>
      <c r="TUI38" s="794"/>
      <c r="TUJ38" s="794"/>
      <c r="TUK38" s="794"/>
      <c r="TUL38" s="794"/>
      <c r="TUM38" s="794"/>
      <c r="TUN38" s="794"/>
      <c r="TUO38" s="794"/>
      <c r="TUP38" s="794"/>
      <c r="TUQ38" s="794"/>
      <c r="TUR38" s="794"/>
      <c r="TUS38" s="794"/>
      <c r="TUT38" s="794"/>
      <c r="TUU38" s="794"/>
      <c r="TUV38" s="794"/>
      <c r="TUW38" s="794"/>
      <c r="TUX38" s="794"/>
      <c r="TUY38" s="794"/>
      <c r="TUZ38" s="794"/>
      <c r="TVA38" s="794"/>
      <c r="TVB38" s="794"/>
      <c r="TVC38" s="794"/>
      <c r="TVD38" s="794"/>
      <c r="TVE38" s="794"/>
      <c r="TVF38" s="794"/>
      <c r="TVG38" s="794"/>
      <c r="TVH38" s="794"/>
      <c r="TVI38" s="794"/>
      <c r="TVJ38" s="794"/>
      <c r="TVK38" s="794"/>
      <c r="TVL38" s="794"/>
      <c r="TVM38" s="794"/>
      <c r="TVN38" s="794"/>
      <c r="TVO38" s="794"/>
      <c r="TVP38" s="794"/>
      <c r="TVQ38" s="794"/>
      <c r="TVR38" s="794"/>
      <c r="TVS38" s="794"/>
      <c r="TVT38" s="794"/>
      <c r="TVU38" s="794"/>
      <c r="TVV38" s="794"/>
      <c r="TVW38" s="794"/>
      <c r="TVX38" s="794"/>
      <c r="TVY38" s="794"/>
      <c r="TVZ38" s="794"/>
      <c r="TWA38" s="794"/>
      <c r="TWB38" s="794"/>
      <c r="TWC38" s="794"/>
      <c r="TWD38" s="794"/>
      <c r="TWE38" s="794"/>
      <c r="TWF38" s="794"/>
      <c r="TWG38" s="794"/>
      <c r="TWH38" s="794"/>
      <c r="TWI38" s="794"/>
      <c r="TWJ38" s="794"/>
      <c r="TWK38" s="794"/>
      <c r="TWL38" s="794"/>
      <c r="TWM38" s="794"/>
      <c r="TWN38" s="794"/>
      <c r="TWO38" s="794"/>
      <c r="TWP38" s="794"/>
      <c r="TWQ38" s="794"/>
      <c r="TWR38" s="794"/>
      <c r="TWS38" s="794"/>
      <c r="TWT38" s="794"/>
      <c r="TWU38" s="794"/>
      <c r="TWV38" s="794"/>
      <c r="TWW38" s="794"/>
      <c r="TWX38" s="794"/>
      <c r="TWY38" s="794"/>
      <c r="TWZ38" s="794"/>
      <c r="TXA38" s="794"/>
      <c r="TXB38" s="794"/>
      <c r="TXC38" s="794"/>
      <c r="TXD38" s="794"/>
      <c r="TXE38" s="794"/>
      <c r="TXF38" s="794"/>
      <c r="TXG38" s="794"/>
      <c r="TXH38" s="794"/>
      <c r="TXI38" s="794"/>
      <c r="TXJ38" s="794"/>
      <c r="TXK38" s="794"/>
      <c r="TXL38" s="794"/>
      <c r="TXM38" s="794"/>
      <c r="TXN38" s="794"/>
      <c r="TXO38" s="794"/>
      <c r="TXP38" s="794"/>
      <c r="TXQ38" s="794"/>
      <c r="TXR38" s="794"/>
      <c r="TXS38" s="794"/>
      <c r="TXT38" s="794"/>
      <c r="TXU38" s="794"/>
      <c r="TXV38" s="794"/>
      <c r="TXW38" s="794"/>
      <c r="TXX38" s="794"/>
      <c r="TXY38" s="794"/>
      <c r="TXZ38" s="794"/>
      <c r="TYA38" s="794"/>
      <c r="TYB38" s="794"/>
      <c r="TYC38" s="794"/>
      <c r="TYD38" s="794"/>
      <c r="TYE38" s="794"/>
      <c r="TYF38" s="794"/>
      <c r="TYG38" s="794"/>
      <c r="TYH38" s="794"/>
      <c r="TYI38" s="794"/>
      <c r="TYJ38" s="794"/>
      <c r="TYK38" s="794"/>
      <c r="TYL38" s="794"/>
      <c r="TYM38" s="794"/>
      <c r="TYN38" s="794"/>
      <c r="TYO38" s="794"/>
      <c r="TYP38" s="794"/>
      <c r="TYQ38" s="794"/>
      <c r="TYR38" s="794"/>
      <c r="TYS38" s="794"/>
      <c r="TYT38" s="794"/>
      <c r="TYU38" s="794"/>
      <c r="TYV38" s="794"/>
      <c r="TYW38" s="794"/>
      <c r="TYX38" s="794"/>
      <c r="TYY38" s="794"/>
      <c r="TYZ38" s="794"/>
      <c r="TZA38" s="794"/>
      <c r="TZB38" s="794"/>
      <c r="TZC38" s="794"/>
      <c r="TZD38" s="794"/>
      <c r="TZE38" s="794"/>
      <c r="TZF38" s="794"/>
      <c r="TZG38" s="794"/>
      <c r="TZH38" s="794"/>
      <c r="TZI38" s="794"/>
      <c r="TZJ38" s="794"/>
      <c r="TZK38" s="794"/>
      <c r="TZL38" s="794"/>
      <c r="TZM38" s="794"/>
      <c r="TZN38" s="794"/>
      <c r="TZO38" s="794"/>
      <c r="TZP38" s="794"/>
      <c r="TZQ38" s="794"/>
      <c r="TZR38" s="794"/>
      <c r="TZS38" s="794"/>
      <c r="TZT38" s="794"/>
      <c r="TZU38" s="794"/>
      <c r="TZV38" s="794"/>
      <c r="TZW38" s="794"/>
      <c r="TZX38" s="794"/>
      <c r="TZY38" s="794"/>
      <c r="TZZ38" s="794"/>
      <c r="UAA38" s="794"/>
      <c r="UAB38" s="794"/>
      <c r="UAC38" s="794"/>
      <c r="UAD38" s="794"/>
      <c r="UAE38" s="794"/>
      <c r="UAF38" s="794"/>
      <c r="UAG38" s="794"/>
      <c r="UAH38" s="794"/>
      <c r="UAI38" s="794"/>
      <c r="UAJ38" s="794"/>
      <c r="UAK38" s="794"/>
      <c r="UAL38" s="794"/>
      <c r="UAM38" s="794"/>
      <c r="UAN38" s="794"/>
      <c r="UAO38" s="794"/>
      <c r="UAP38" s="794"/>
      <c r="UAQ38" s="794"/>
      <c r="UAR38" s="794"/>
      <c r="UAS38" s="794"/>
      <c r="UAT38" s="794"/>
      <c r="UAU38" s="794"/>
      <c r="UAV38" s="794"/>
      <c r="UAW38" s="794"/>
      <c r="UAX38" s="794"/>
      <c r="UAY38" s="794"/>
      <c r="UAZ38" s="794"/>
      <c r="UBA38" s="794"/>
      <c r="UBB38" s="794"/>
      <c r="UBC38" s="794"/>
      <c r="UBD38" s="794"/>
      <c r="UBE38" s="794"/>
      <c r="UBF38" s="794"/>
      <c r="UBG38" s="794"/>
      <c r="UBH38" s="794"/>
      <c r="UBI38" s="794"/>
      <c r="UBJ38" s="794"/>
      <c r="UBK38" s="794"/>
      <c r="UBL38" s="794"/>
      <c r="UBM38" s="794"/>
      <c r="UBN38" s="794"/>
      <c r="UBO38" s="794"/>
      <c r="UBP38" s="794"/>
      <c r="UBQ38" s="794"/>
      <c r="UBR38" s="794"/>
      <c r="UBS38" s="794"/>
      <c r="UBT38" s="794"/>
      <c r="UBU38" s="794"/>
      <c r="UBV38" s="794"/>
      <c r="UBW38" s="794"/>
      <c r="UBX38" s="794"/>
      <c r="UBY38" s="794"/>
      <c r="UBZ38" s="794"/>
      <c r="UCA38" s="794"/>
      <c r="UCB38" s="794"/>
      <c r="UCC38" s="794"/>
      <c r="UCD38" s="794"/>
      <c r="UCE38" s="794"/>
      <c r="UCF38" s="794"/>
      <c r="UCG38" s="794"/>
      <c r="UCH38" s="794"/>
      <c r="UCI38" s="794"/>
      <c r="UCJ38" s="794"/>
      <c r="UCK38" s="794"/>
      <c r="UCL38" s="794"/>
      <c r="UCM38" s="794"/>
      <c r="UCN38" s="794"/>
      <c r="UCO38" s="794"/>
      <c r="UCP38" s="794"/>
      <c r="UCQ38" s="794"/>
      <c r="UCR38" s="794"/>
      <c r="UCS38" s="794"/>
      <c r="UCT38" s="794"/>
      <c r="UCU38" s="794"/>
      <c r="UCV38" s="794"/>
      <c r="UCW38" s="794"/>
      <c r="UCX38" s="794"/>
      <c r="UCY38" s="794"/>
      <c r="UCZ38" s="794"/>
      <c r="UDA38" s="794"/>
      <c r="UDB38" s="794"/>
      <c r="UDC38" s="794"/>
      <c r="UDD38" s="794"/>
      <c r="UDE38" s="794"/>
      <c r="UDF38" s="794"/>
      <c r="UDG38" s="794"/>
      <c r="UDH38" s="794"/>
      <c r="UDI38" s="794"/>
      <c r="UDJ38" s="794"/>
      <c r="UDK38" s="794"/>
      <c r="UDL38" s="794"/>
      <c r="UDM38" s="794"/>
      <c r="UDN38" s="794"/>
      <c r="UDO38" s="794"/>
      <c r="UDP38" s="794"/>
      <c r="UDQ38" s="794"/>
      <c r="UDR38" s="794"/>
      <c r="UDS38" s="794"/>
      <c r="UDT38" s="794"/>
      <c r="UDU38" s="794"/>
      <c r="UDV38" s="794"/>
      <c r="UDW38" s="794"/>
      <c r="UDX38" s="794"/>
      <c r="UDY38" s="794"/>
      <c r="UDZ38" s="794"/>
      <c r="UEA38" s="794"/>
      <c r="UEB38" s="794"/>
      <c r="UEC38" s="794"/>
      <c r="UED38" s="794"/>
      <c r="UEE38" s="794"/>
      <c r="UEF38" s="794"/>
      <c r="UEG38" s="794"/>
      <c r="UEH38" s="794"/>
      <c r="UEI38" s="794"/>
      <c r="UEJ38" s="794"/>
      <c r="UEK38" s="794"/>
      <c r="UEL38" s="794"/>
      <c r="UEM38" s="794"/>
      <c r="UEN38" s="794"/>
      <c r="UEO38" s="794"/>
      <c r="UEP38" s="794"/>
      <c r="UEQ38" s="794"/>
      <c r="UER38" s="794"/>
      <c r="UES38" s="794"/>
      <c r="UET38" s="794"/>
      <c r="UEU38" s="794"/>
      <c r="UEV38" s="794"/>
      <c r="UEW38" s="794"/>
      <c r="UEX38" s="794"/>
      <c r="UEY38" s="794"/>
      <c r="UEZ38" s="794"/>
      <c r="UFA38" s="794"/>
      <c r="UFB38" s="794"/>
      <c r="UFC38" s="794"/>
      <c r="UFD38" s="794"/>
      <c r="UFE38" s="794"/>
      <c r="UFF38" s="794"/>
      <c r="UFG38" s="794"/>
      <c r="UFH38" s="794"/>
      <c r="UFI38" s="794"/>
      <c r="UFJ38" s="794"/>
      <c r="UFK38" s="794"/>
      <c r="UFL38" s="794"/>
      <c r="UFM38" s="794"/>
      <c r="UFN38" s="794"/>
      <c r="UFO38" s="794"/>
      <c r="UFP38" s="794"/>
      <c r="UFQ38" s="794"/>
      <c r="UFR38" s="794"/>
      <c r="UFS38" s="794"/>
      <c r="UFT38" s="794"/>
      <c r="UFU38" s="794"/>
      <c r="UFV38" s="794"/>
      <c r="UFW38" s="794"/>
      <c r="UFX38" s="794"/>
      <c r="UFY38" s="794"/>
      <c r="UFZ38" s="794"/>
      <c r="UGA38" s="794"/>
      <c r="UGB38" s="794"/>
      <c r="UGC38" s="794"/>
      <c r="UGD38" s="794"/>
      <c r="UGE38" s="794"/>
      <c r="UGF38" s="794"/>
      <c r="UGG38" s="794"/>
      <c r="UGH38" s="794"/>
      <c r="UGI38" s="794"/>
      <c r="UGJ38" s="794"/>
      <c r="UGK38" s="794"/>
      <c r="UGL38" s="794"/>
      <c r="UGM38" s="794"/>
      <c r="UGN38" s="794"/>
      <c r="UGO38" s="794"/>
      <c r="UGP38" s="794"/>
      <c r="UGQ38" s="794"/>
      <c r="UGR38" s="794"/>
      <c r="UGS38" s="794"/>
      <c r="UGT38" s="794"/>
      <c r="UGU38" s="794"/>
      <c r="UGV38" s="794"/>
      <c r="UGW38" s="794"/>
      <c r="UGX38" s="794"/>
      <c r="UGY38" s="794"/>
      <c r="UGZ38" s="794"/>
      <c r="UHA38" s="794"/>
      <c r="UHB38" s="794"/>
      <c r="UHC38" s="794"/>
      <c r="UHD38" s="794"/>
      <c r="UHE38" s="794"/>
      <c r="UHF38" s="794"/>
      <c r="UHG38" s="794"/>
      <c r="UHH38" s="794"/>
      <c r="UHI38" s="794"/>
      <c r="UHJ38" s="794"/>
      <c r="UHK38" s="794"/>
      <c r="UHL38" s="794"/>
      <c r="UHM38" s="794"/>
      <c r="UHN38" s="794"/>
      <c r="UHO38" s="794"/>
      <c r="UHP38" s="794"/>
      <c r="UHQ38" s="794"/>
      <c r="UHR38" s="794"/>
      <c r="UHS38" s="794"/>
      <c r="UHT38" s="794"/>
      <c r="UHU38" s="794"/>
      <c r="UHV38" s="794"/>
      <c r="UHW38" s="794"/>
      <c r="UHX38" s="794"/>
      <c r="UHY38" s="794"/>
      <c r="UHZ38" s="794"/>
      <c r="UIA38" s="794"/>
      <c r="UIB38" s="794"/>
      <c r="UIC38" s="794"/>
      <c r="UID38" s="794"/>
      <c r="UIE38" s="794"/>
      <c r="UIF38" s="794"/>
      <c r="UIG38" s="794"/>
      <c r="UIH38" s="794"/>
      <c r="UII38" s="794"/>
      <c r="UIJ38" s="794"/>
      <c r="UIK38" s="794"/>
      <c r="UIL38" s="794"/>
      <c r="UIM38" s="794"/>
      <c r="UIN38" s="794"/>
      <c r="UIO38" s="794"/>
      <c r="UIP38" s="794"/>
      <c r="UIQ38" s="794"/>
      <c r="UIR38" s="794"/>
      <c r="UIS38" s="794"/>
      <c r="UIT38" s="794"/>
      <c r="UIU38" s="794"/>
      <c r="UIV38" s="794"/>
      <c r="UIW38" s="794"/>
      <c r="UIX38" s="794"/>
      <c r="UIY38" s="794"/>
      <c r="UIZ38" s="794"/>
      <c r="UJA38" s="794"/>
      <c r="UJB38" s="794"/>
      <c r="UJC38" s="794"/>
      <c r="UJD38" s="794"/>
      <c r="UJE38" s="794"/>
      <c r="UJF38" s="794"/>
      <c r="UJG38" s="794"/>
      <c r="UJH38" s="794"/>
      <c r="UJI38" s="794"/>
      <c r="UJJ38" s="794"/>
      <c r="UJK38" s="794"/>
      <c r="UJL38" s="794"/>
      <c r="UJM38" s="794"/>
      <c r="UJN38" s="794"/>
      <c r="UJO38" s="794"/>
      <c r="UJP38" s="794"/>
      <c r="UJQ38" s="794"/>
      <c r="UJR38" s="794"/>
      <c r="UJS38" s="794"/>
      <c r="UJT38" s="794"/>
      <c r="UJU38" s="794"/>
      <c r="UJV38" s="794"/>
      <c r="UJW38" s="794"/>
      <c r="UJX38" s="794"/>
      <c r="UJY38" s="794"/>
      <c r="UJZ38" s="794"/>
      <c r="UKA38" s="794"/>
      <c r="UKB38" s="794"/>
      <c r="UKC38" s="794"/>
      <c r="UKD38" s="794"/>
      <c r="UKE38" s="794"/>
      <c r="UKF38" s="794"/>
      <c r="UKG38" s="794"/>
      <c r="UKH38" s="794"/>
      <c r="UKI38" s="794"/>
      <c r="UKJ38" s="794"/>
      <c r="UKK38" s="794"/>
      <c r="UKL38" s="794"/>
      <c r="UKM38" s="794"/>
      <c r="UKN38" s="794"/>
      <c r="UKO38" s="794"/>
      <c r="UKP38" s="794"/>
      <c r="UKQ38" s="794"/>
      <c r="UKR38" s="794"/>
      <c r="UKS38" s="794"/>
      <c r="UKT38" s="794"/>
      <c r="UKU38" s="794"/>
      <c r="UKV38" s="794"/>
      <c r="UKW38" s="794"/>
      <c r="UKX38" s="794"/>
      <c r="UKY38" s="794"/>
      <c r="UKZ38" s="794"/>
      <c r="ULA38" s="794"/>
      <c r="ULB38" s="794"/>
      <c r="ULC38" s="794"/>
      <c r="ULD38" s="794"/>
      <c r="ULE38" s="794"/>
      <c r="ULF38" s="794"/>
      <c r="ULG38" s="794"/>
      <c r="ULH38" s="794"/>
      <c r="ULI38" s="794"/>
      <c r="ULJ38" s="794"/>
      <c r="ULK38" s="794"/>
      <c r="ULL38" s="794"/>
      <c r="ULM38" s="794"/>
      <c r="ULN38" s="794"/>
      <c r="ULO38" s="794"/>
      <c r="ULP38" s="794"/>
      <c r="ULQ38" s="794"/>
      <c r="ULR38" s="794"/>
      <c r="ULS38" s="794"/>
      <c r="ULT38" s="794"/>
      <c r="ULU38" s="794"/>
      <c r="ULV38" s="794"/>
      <c r="ULW38" s="794"/>
      <c r="ULX38" s="794"/>
      <c r="ULY38" s="794"/>
      <c r="ULZ38" s="794"/>
      <c r="UMA38" s="794"/>
      <c r="UMB38" s="794"/>
      <c r="UMC38" s="794"/>
      <c r="UMD38" s="794"/>
      <c r="UME38" s="794"/>
      <c r="UMF38" s="794"/>
      <c r="UMG38" s="794"/>
      <c r="UMH38" s="794"/>
      <c r="UMI38" s="794"/>
      <c r="UMJ38" s="794"/>
      <c r="UMK38" s="794"/>
      <c r="UML38" s="794"/>
      <c r="UMM38" s="794"/>
      <c r="UMN38" s="794"/>
      <c r="UMO38" s="794"/>
      <c r="UMP38" s="794"/>
      <c r="UMQ38" s="794"/>
      <c r="UMR38" s="794"/>
      <c r="UMS38" s="794"/>
      <c r="UMT38" s="794"/>
      <c r="UMU38" s="794"/>
      <c r="UMV38" s="794"/>
      <c r="UMW38" s="794"/>
      <c r="UMX38" s="794"/>
      <c r="UMY38" s="794"/>
      <c r="UMZ38" s="794"/>
      <c r="UNA38" s="794"/>
      <c r="UNB38" s="794"/>
      <c r="UNC38" s="794"/>
      <c r="UND38" s="794"/>
      <c r="UNE38" s="794"/>
      <c r="UNF38" s="794"/>
      <c r="UNG38" s="794"/>
      <c r="UNH38" s="794"/>
      <c r="UNI38" s="794"/>
      <c r="UNJ38" s="794"/>
      <c r="UNK38" s="794"/>
      <c r="UNL38" s="794"/>
      <c r="UNM38" s="794"/>
      <c r="UNN38" s="794"/>
      <c r="UNO38" s="794"/>
      <c r="UNP38" s="794"/>
      <c r="UNQ38" s="794"/>
      <c r="UNR38" s="794"/>
      <c r="UNS38" s="794"/>
      <c r="UNT38" s="794"/>
      <c r="UNU38" s="794"/>
      <c r="UNV38" s="794"/>
      <c r="UNW38" s="794"/>
      <c r="UNX38" s="794"/>
      <c r="UNY38" s="794"/>
      <c r="UNZ38" s="794"/>
      <c r="UOA38" s="794"/>
      <c r="UOB38" s="794"/>
      <c r="UOC38" s="794"/>
      <c r="UOD38" s="794"/>
      <c r="UOE38" s="794"/>
      <c r="UOF38" s="794"/>
      <c r="UOG38" s="794"/>
      <c r="UOH38" s="794"/>
      <c r="UOI38" s="794"/>
      <c r="UOJ38" s="794"/>
      <c r="UOK38" s="794"/>
      <c r="UOL38" s="794"/>
      <c r="UOM38" s="794"/>
      <c r="UON38" s="794"/>
      <c r="UOO38" s="794"/>
      <c r="UOP38" s="794"/>
      <c r="UOQ38" s="794"/>
      <c r="UOR38" s="794"/>
      <c r="UOS38" s="794"/>
      <c r="UOT38" s="794"/>
      <c r="UOU38" s="794"/>
      <c r="UOV38" s="794"/>
      <c r="UOW38" s="794"/>
      <c r="UOX38" s="794"/>
      <c r="UOY38" s="794"/>
      <c r="UOZ38" s="794"/>
      <c r="UPA38" s="794"/>
      <c r="UPB38" s="794"/>
      <c r="UPC38" s="794"/>
      <c r="UPD38" s="794"/>
      <c r="UPE38" s="794"/>
      <c r="UPF38" s="794"/>
      <c r="UPG38" s="794"/>
      <c r="UPH38" s="794"/>
      <c r="UPI38" s="794"/>
      <c r="UPJ38" s="794"/>
      <c r="UPK38" s="794"/>
      <c r="UPL38" s="794"/>
      <c r="UPM38" s="794"/>
      <c r="UPN38" s="794"/>
      <c r="UPO38" s="794"/>
      <c r="UPP38" s="794"/>
      <c r="UPQ38" s="794"/>
      <c r="UPR38" s="794"/>
      <c r="UPS38" s="794"/>
      <c r="UPT38" s="794"/>
      <c r="UPU38" s="794"/>
      <c r="UPV38" s="794"/>
      <c r="UPW38" s="794"/>
      <c r="UPX38" s="794"/>
      <c r="UPY38" s="794"/>
      <c r="UPZ38" s="794"/>
      <c r="UQA38" s="794"/>
      <c r="UQB38" s="794"/>
      <c r="UQC38" s="794"/>
      <c r="UQD38" s="794"/>
      <c r="UQE38" s="794"/>
      <c r="UQF38" s="794"/>
      <c r="UQG38" s="794"/>
      <c r="UQH38" s="794"/>
      <c r="UQI38" s="794"/>
      <c r="UQJ38" s="794"/>
      <c r="UQK38" s="794"/>
      <c r="UQL38" s="794"/>
      <c r="UQM38" s="794"/>
      <c r="UQN38" s="794"/>
      <c r="UQO38" s="794"/>
      <c r="UQP38" s="794"/>
      <c r="UQQ38" s="794"/>
      <c r="UQR38" s="794"/>
      <c r="UQS38" s="794"/>
      <c r="UQT38" s="794"/>
      <c r="UQU38" s="794"/>
      <c r="UQV38" s="794"/>
      <c r="UQW38" s="794"/>
      <c r="UQX38" s="794"/>
      <c r="UQY38" s="794"/>
      <c r="UQZ38" s="794"/>
      <c r="URA38" s="794"/>
      <c r="URB38" s="794"/>
      <c r="URC38" s="794"/>
      <c r="URD38" s="794"/>
      <c r="URE38" s="794"/>
      <c r="URF38" s="794"/>
      <c r="URG38" s="794"/>
      <c r="URH38" s="794"/>
      <c r="URI38" s="794"/>
      <c r="URJ38" s="794"/>
      <c r="URK38" s="794"/>
      <c r="URL38" s="794"/>
      <c r="URM38" s="794"/>
      <c r="URN38" s="794"/>
      <c r="URO38" s="794"/>
      <c r="URP38" s="794"/>
      <c r="URQ38" s="794"/>
      <c r="URR38" s="794"/>
      <c r="URS38" s="794"/>
      <c r="URT38" s="794"/>
      <c r="URU38" s="794"/>
      <c r="URV38" s="794"/>
      <c r="URW38" s="794"/>
      <c r="URX38" s="794"/>
      <c r="URY38" s="794"/>
      <c r="URZ38" s="794"/>
      <c r="USA38" s="794"/>
      <c r="USB38" s="794"/>
      <c r="USC38" s="794"/>
      <c r="USD38" s="794"/>
      <c r="USE38" s="794"/>
      <c r="USF38" s="794"/>
      <c r="USG38" s="794"/>
      <c r="USH38" s="794"/>
      <c r="USI38" s="794"/>
      <c r="USJ38" s="794"/>
      <c r="USK38" s="794"/>
      <c r="USL38" s="794"/>
      <c r="USM38" s="794"/>
      <c r="USN38" s="794"/>
      <c r="USO38" s="794"/>
      <c r="USP38" s="794"/>
      <c r="USQ38" s="794"/>
      <c r="USR38" s="794"/>
      <c r="USS38" s="794"/>
      <c r="UST38" s="794"/>
      <c r="USU38" s="794"/>
      <c r="USV38" s="794"/>
      <c r="USW38" s="794"/>
      <c r="USX38" s="794"/>
      <c r="USY38" s="794"/>
      <c r="USZ38" s="794"/>
      <c r="UTA38" s="794"/>
      <c r="UTB38" s="794"/>
      <c r="UTC38" s="794"/>
      <c r="UTD38" s="794"/>
      <c r="UTE38" s="794"/>
      <c r="UTF38" s="794"/>
      <c r="UTG38" s="794"/>
      <c r="UTH38" s="794"/>
      <c r="UTI38" s="794"/>
      <c r="UTJ38" s="794"/>
      <c r="UTK38" s="794"/>
      <c r="UTL38" s="794"/>
      <c r="UTM38" s="794"/>
      <c r="UTN38" s="794"/>
      <c r="UTO38" s="794"/>
      <c r="UTP38" s="794"/>
      <c r="UTQ38" s="794"/>
      <c r="UTR38" s="794"/>
      <c r="UTS38" s="794"/>
      <c r="UTT38" s="794"/>
      <c r="UTU38" s="794"/>
      <c r="UTV38" s="794"/>
      <c r="UTW38" s="794"/>
      <c r="UTX38" s="794"/>
      <c r="UTY38" s="794"/>
      <c r="UTZ38" s="794"/>
      <c r="UUA38" s="794"/>
      <c r="UUB38" s="794"/>
      <c r="UUC38" s="794"/>
      <c r="UUD38" s="794"/>
      <c r="UUE38" s="794"/>
      <c r="UUF38" s="794"/>
      <c r="UUG38" s="794"/>
      <c r="UUH38" s="794"/>
      <c r="UUI38" s="794"/>
      <c r="UUJ38" s="794"/>
      <c r="UUK38" s="794"/>
      <c r="UUL38" s="794"/>
      <c r="UUM38" s="794"/>
      <c r="UUN38" s="794"/>
      <c r="UUO38" s="794"/>
      <c r="UUP38" s="794"/>
      <c r="UUQ38" s="794"/>
      <c r="UUR38" s="794"/>
      <c r="UUS38" s="794"/>
      <c r="UUT38" s="794"/>
      <c r="UUU38" s="794"/>
      <c r="UUV38" s="794"/>
      <c r="UUW38" s="794"/>
      <c r="UUX38" s="794"/>
      <c r="UUY38" s="794"/>
      <c r="UUZ38" s="794"/>
      <c r="UVA38" s="794"/>
      <c r="UVB38" s="794"/>
      <c r="UVC38" s="794"/>
      <c r="UVD38" s="794"/>
      <c r="UVE38" s="794"/>
      <c r="UVF38" s="794"/>
      <c r="UVG38" s="794"/>
      <c r="UVH38" s="794"/>
      <c r="UVI38" s="794"/>
      <c r="UVJ38" s="794"/>
      <c r="UVK38" s="794"/>
      <c r="UVL38" s="794"/>
      <c r="UVM38" s="794"/>
      <c r="UVN38" s="794"/>
      <c r="UVO38" s="794"/>
      <c r="UVP38" s="794"/>
      <c r="UVQ38" s="794"/>
      <c r="UVR38" s="794"/>
      <c r="UVS38" s="794"/>
      <c r="UVT38" s="794"/>
      <c r="UVU38" s="794"/>
      <c r="UVV38" s="794"/>
      <c r="UVW38" s="794"/>
      <c r="UVX38" s="794"/>
      <c r="UVY38" s="794"/>
      <c r="UVZ38" s="794"/>
      <c r="UWA38" s="794"/>
      <c r="UWB38" s="794"/>
      <c r="UWC38" s="794"/>
      <c r="UWD38" s="794"/>
      <c r="UWE38" s="794"/>
      <c r="UWF38" s="794"/>
      <c r="UWG38" s="794"/>
      <c r="UWH38" s="794"/>
      <c r="UWI38" s="794"/>
      <c r="UWJ38" s="794"/>
      <c r="UWK38" s="794"/>
      <c r="UWL38" s="794"/>
      <c r="UWM38" s="794"/>
      <c r="UWN38" s="794"/>
      <c r="UWO38" s="794"/>
      <c r="UWP38" s="794"/>
      <c r="UWQ38" s="794"/>
      <c r="UWR38" s="794"/>
      <c r="UWS38" s="794"/>
      <c r="UWT38" s="794"/>
      <c r="UWU38" s="794"/>
      <c r="UWV38" s="794"/>
      <c r="UWW38" s="794"/>
      <c r="UWX38" s="794"/>
      <c r="UWY38" s="794"/>
      <c r="UWZ38" s="794"/>
      <c r="UXA38" s="794"/>
      <c r="UXB38" s="794"/>
      <c r="UXC38" s="794"/>
      <c r="UXD38" s="794"/>
      <c r="UXE38" s="794"/>
      <c r="UXF38" s="794"/>
      <c r="UXG38" s="794"/>
      <c r="UXH38" s="794"/>
      <c r="UXI38" s="794"/>
      <c r="UXJ38" s="794"/>
      <c r="UXK38" s="794"/>
      <c r="UXL38" s="794"/>
      <c r="UXM38" s="794"/>
      <c r="UXN38" s="794"/>
      <c r="UXO38" s="794"/>
      <c r="UXP38" s="794"/>
      <c r="UXQ38" s="794"/>
      <c r="UXR38" s="794"/>
      <c r="UXS38" s="794"/>
      <c r="UXT38" s="794"/>
      <c r="UXU38" s="794"/>
      <c r="UXV38" s="794"/>
      <c r="UXW38" s="794"/>
      <c r="UXX38" s="794"/>
      <c r="UXY38" s="794"/>
      <c r="UXZ38" s="794"/>
      <c r="UYA38" s="794"/>
      <c r="UYB38" s="794"/>
      <c r="UYC38" s="794"/>
      <c r="UYD38" s="794"/>
      <c r="UYE38" s="794"/>
      <c r="UYF38" s="794"/>
      <c r="UYG38" s="794"/>
      <c r="UYH38" s="794"/>
      <c r="UYI38" s="794"/>
      <c r="UYJ38" s="794"/>
      <c r="UYK38" s="794"/>
      <c r="UYL38" s="794"/>
      <c r="UYM38" s="794"/>
      <c r="UYN38" s="794"/>
      <c r="UYO38" s="794"/>
      <c r="UYP38" s="794"/>
      <c r="UYQ38" s="794"/>
      <c r="UYR38" s="794"/>
      <c r="UYS38" s="794"/>
      <c r="UYT38" s="794"/>
      <c r="UYU38" s="794"/>
      <c r="UYV38" s="794"/>
      <c r="UYW38" s="794"/>
      <c r="UYX38" s="794"/>
      <c r="UYY38" s="794"/>
      <c r="UYZ38" s="794"/>
      <c r="UZA38" s="794"/>
      <c r="UZB38" s="794"/>
      <c r="UZC38" s="794"/>
      <c r="UZD38" s="794"/>
      <c r="UZE38" s="794"/>
      <c r="UZF38" s="794"/>
      <c r="UZG38" s="794"/>
      <c r="UZH38" s="794"/>
      <c r="UZI38" s="794"/>
      <c r="UZJ38" s="794"/>
      <c r="UZK38" s="794"/>
      <c r="UZL38" s="794"/>
      <c r="UZM38" s="794"/>
      <c r="UZN38" s="794"/>
      <c r="UZO38" s="794"/>
      <c r="UZP38" s="794"/>
      <c r="UZQ38" s="794"/>
      <c r="UZR38" s="794"/>
      <c r="UZS38" s="794"/>
      <c r="UZT38" s="794"/>
      <c r="UZU38" s="794"/>
      <c r="UZV38" s="794"/>
      <c r="UZW38" s="794"/>
      <c r="UZX38" s="794"/>
      <c r="UZY38" s="794"/>
      <c r="UZZ38" s="794"/>
      <c r="VAA38" s="794"/>
      <c r="VAB38" s="794"/>
      <c r="VAC38" s="794"/>
      <c r="VAD38" s="794"/>
      <c r="VAE38" s="794"/>
      <c r="VAF38" s="794"/>
      <c r="VAG38" s="794"/>
      <c r="VAH38" s="794"/>
      <c r="VAI38" s="794"/>
      <c r="VAJ38" s="794"/>
      <c r="VAK38" s="794"/>
      <c r="VAL38" s="794"/>
      <c r="VAM38" s="794"/>
      <c r="VAN38" s="794"/>
      <c r="VAO38" s="794"/>
      <c r="VAP38" s="794"/>
      <c r="VAQ38" s="794"/>
      <c r="VAR38" s="794"/>
      <c r="VAS38" s="794"/>
      <c r="VAT38" s="794"/>
      <c r="VAU38" s="794"/>
      <c r="VAV38" s="794"/>
      <c r="VAW38" s="794"/>
      <c r="VAX38" s="794"/>
      <c r="VAY38" s="794"/>
      <c r="VAZ38" s="794"/>
      <c r="VBA38" s="794"/>
      <c r="VBB38" s="794"/>
      <c r="VBC38" s="794"/>
      <c r="VBD38" s="794"/>
      <c r="VBE38" s="794"/>
      <c r="VBF38" s="794"/>
      <c r="VBG38" s="794"/>
      <c r="VBH38" s="794"/>
      <c r="VBI38" s="794"/>
      <c r="VBJ38" s="794"/>
      <c r="VBK38" s="794"/>
      <c r="VBL38" s="794"/>
      <c r="VBM38" s="794"/>
      <c r="VBN38" s="794"/>
      <c r="VBO38" s="794"/>
      <c r="VBP38" s="794"/>
      <c r="VBQ38" s="794"/>
      <c r="VBR38" s="794"/>
      <c r="VBS38" s="794"/>
      <c r="VBT38" s="794"/>
      <c r="VBU38" s="794"/>
      <c r="VBV38" s="794"/>
      <c r="VBW38" s="794"/>
      <c r="VBX38" s="794"/>
      <c r="VBY38" s="794"/>
      <c r="VBZ38" s="794"/>
      <c r="VCA38" s="794"/>
      <c r="VCB38" s="794"/>
      <c r="VCC38" s="794"/>
      <c r="VCD38" s="794"/>
      <c r="VCE38" s="794"/>
      <c r="VCF38" s="794"/>
      <c r="VCG38" s="794"/>
      <c r="VCH38" s="794"/>
      <c r="VCI38" s="794"/>
      <c r="VCJ38" s="794"/>
      <c r="VCK38" s="794"/>
      <c r="VCL38" s="794"/>
      <c r="VCM38" s="794"/>
      <c r="VCN38" s="794"/>
      <c r="VCO38" s="794"/>
      <c r="VCP38" s="794"/>
      <c r="VCQ38" s="794"/>
      <c r="VCR38" s="794"/>
      <c r="VCS38" s="794"/>
      <c r="VCT38" s="794"/>
      <c r="VCU38" s="794"/>
      <c r="VCV38" s="794"/>
      <c r="VCW38" s="794"/>
      <c r="VCX38" s="794"/>
      <c r="VCY38" s="794"/>
      <c r="VCZ38" s="794"/>
      <c r="VDA38" s="794"/>
      <c r="VDB38" s="794"/>
      <c r="VDC38" s="794"/>
      <c r="VDD38" s="794"/>
      <c r="VDE38" s="794"/>
      <c r="VDF38" s="794"/>
      <c r="VDG38" s="794"/>
      <c r="VDH38" s="794"/>
      <c r="VDI38" s="794"/>
      <c r="VDJ38" s="794"/>
      <c r="VDK38" s="794"/>
      <c r="VDL38" s="794"/>
      <c r="VDM38" s="794"/>
      <c r="VDN38" s="794"/>
      <c r="VDO38" s="794"/>
      <c r="VDP38" s="794"/>
      <c r="VDQ38" s="794"/>
      <c r="VDR38" s="794"/>
      <c r="VDS38" s="794"/>
      <c r="VDT38" s="794"/>
      <c r="VDU38" s="794"/>
      <c r="VDV38" s="794"/>
      <c r="VDW38" s="794"/>
      <c r="VDX38" s="794"/>
      <c r="VDY38" s="794"/>
      <c r="VDZ38" s="794"/>
      <c r="VEA38" s="794"/>
      <c r="VEB38" s="794"/>
      <c r="VEC38" s="794"/>
      <c r="VED38" s="794"/>
      <c r="VEE38" s="794"/>
      <c r="VEF38" s="794"/>
      <c r="VEG38" s="794"/>
      <c r="VEH38" s="794"/>
      <c r="VEI38" s="794"/>
      <c r="VEJ38" s="794"/>
      <c r="VEK38" s="794"/>
      <c r="VEL38" s="794"/>
      <c r="VEM38" s="794"/>
      <c r="VEN38" s="794"/>
      <c r="VEO38" s="794"/>
      <c r="VEP38" s="794"/>
      <c r="VEQ38" s="794"/>
      <c r="VER38" s="794"/>
      <c r="VES38" s="794"/>
      <c r="VET38" s="794"/>
      <c r="VEU38" s="794"/>
      <c r="VEV38" s="794"/>
      <c r="VEW38" s="794"/>
      <c r="VEX38" s="794"/>
      <c r="VEY38" s="794"/>
      <c r="VEZ38" s="794"/>
      <c r="VFA38" s="794"/>
      <c r="VFB38" s="794"/>
      <c r="VFC38" s="794"/>
      <c r="VFD38" s="794"/>
      <c r="VFE38" s="794"/>
      <c r="VFF38" s="794"/>
      <c r="VFG38" s="794"/>
      <c r="VFH38" s="794"/>
      <c r="VFI38" s="794"/>
      <c r="VFJ38" s="794"/>
      <c r="VFK38" s="794"/>
      <c r="VFL38" s="794"/>
      <c r="VFM38" s="794"/>
      <c r="VFN38" s="794"/>
      <c r="VFO38" s="794"/>
      <c r="VFP38" s="794"/>
      <c r="VFQ38" s="794"/>
      <c r="VFR38" s="794"/>
      <c r="VFS38" s="794"/>
      <c r="VFT38" s="794"/>
      <c r="VFU38" s="794"/>
      <c r="VFV38" s="794"/>
      <c r="VFW38" s="794"/>
      <c r="VFX38" s="794"/>
      <c r="VFY38" s="794"/>
      <c r="VFZ38" s="794"/>
      <c r="VGA38" s="794"/>
      <c r="VGB38" s="794"/>
      <c r="VGC38" s="794"/>
      <c r="VGD38" s="794"/>
      <c r="VGE38" s="794"/>
      <c r="VGF38" s="794"/>
      <c r="VGG38" s="794"/>
      <c r="VGH38" s="794"/>
      <c r="VGI38" s="794"/>
      <c r="VGJ38" s="794"/>
      <c r="VGK38" s="794"/>
      <c r="VGL38" s="794"/>
      <c r="VGM38" s="794"/>
      <c r="VGN38" s="794"/>
      <c r="VGO38" s="794"/>
      <c r="VGP38" s="794"/>
      <c r="VGQ38" s="794"/>
      <c r="VGR38" s="794"/>
      <c r="VGS38" s="794"/>
      <c r="VGT38" s="794"/>
      <c r="VGU38" s="794"/>
      <c r="VGV38" s="794"/>
      <c r="VGW38" s="794"/>
      <c r="VGX38" s="794"/>
      <c r="VGY38" s="794"/>
      <c r="VGZ38" s="794"/>
      <c r="VHA38" s="794"/>
      <c r="VHB38" s="794"/>
      <c r="VHC38" s="794"/>
      <c r="VHD38" s="794"/>
      <c r="VHE38" s="794"/>
      <c r="VHF38" s="794"/>
      <c r="VHG38" s="794"/>
      <c r="VHH38" s="794"/>
      <c r="VHI38" s="794"/>
      <c r="VHJ38" s="794"/>
      <c r="VHK38" s="794"/>
      <c r="VHL38" s="794"/>
      <c r="VHM38" s="794"/>
      <c r="VHN38" s="794"/>
      <c r="VHO38" s="794"/>
      <c r="VHP38" s="794"/>
      <c r="VHQ38" s="794"/>
      <c r="VHR38" s="794"/>
      <c r="VHS38" s="794"/>
      <c r="VHT38" s="794"/>
      <c r="VHU38" s="794"/>
      <c r="VHV38" s="794"/>
      <c r="VHW38" s="794"/>
      <c r="VHX38" s="794"/>
      <c r="VHY38" s="794"/>
      <c r="VHZ38" s="794"/>
      <c r="VIA38" s="794"/>
      <c r="VIB38" s="794"/>
      <c r="VIC38" s="794"/>
      <c r="VID38" s="794"/>
      <c r="VIE38" s="794"/>
      <c r="VIF38" s="794"/>
      <c r="VIG38" s="794"/>
      <c r="VIH38" s="794"/>
      <c r="VII38" s="794"/>
      <c r="VIJ38" s="794"/>
      <c r="VIK38" s="794"/>
      <c r="VIL38" s="794"/>
      <c r="VIM38" s="794"/>
      <c r="VIN38" s="794"/>
      <c r="VIO38" s="794"/>
      <c r="VIP38" s="794"/>
      <c r="VIQ38" s="794"/>
      <c r="VIR38" s="794"/>
      <c r="VIS38" s="794"/>
      <c r="VIT38" s="794"/>
      <c r="VIU38" s="794"/>
      <c r="VIV38" s="794"/>
      <c r="VIW38" s="794"/>
      <c r="VIX38" s="794"/>
      <c r="VIY38" s="794"/>
      <c r="VIZ38" s="794"/>
      <c r="VJA38" s="794"/>
      <c r="VJB38" s="794"/>
      <c r="VJC38" s="794"/>
      <c r="VJD38" s="794"/>
      <c r="VJE38" s="794"/>
      <c r="VJF38" s="794"/>
      <c r="VJG38" s="794"/>
      <c r="VJH38" s="794"/>
      <c r="VJI38" s="794"/>
      <c r="VJJ38" s="794"/>
      <c r="VJK38" s="794"/>
      <c r="VJL38" s="794"/>
      <c r="VJM38" s="794"/>
      <c r="VJN38" s="794"/>
      <c r="VJO38" s="794"/>
      <c r="VJP38" s="794"/>
      <c r="VJQ38" s="794"/>
      <c r="VJR38" s="794"/>
      <c r="VJS38" s="794"/>
      <c r="VJT38" s="794"/>
      <c r="VJU38" s="794"/>
      <c r="VJV38" s="794"/>
      <c r="VJW38" s="794"/>
      <c r="VJX38" s="794"/>
      <c r="VJY38" s="794"/>
      <c r="VJZ38" s="794"/>
      <c r="VKA38" s="794"/>
      <c r="VKB38" s="794"/>
      <c r="VKC38" s="794"/>
      <c r="VKD38" s="794"/>
      <c r="VKE38" s="794"/>
      <c r="VKF38" s="794"/>
      <c r="VKG38" s="794"/>
      <c r="VKH38" s="794"/>
      <c r="VKI38" s="794"/>
      <c r="VKJ38" s="794"/>
      <c r="VKK38" s="794"/>
      <c r="VKL38" s="794"/>
      <c r="VKM38" s="794"/>
      <c r="VKN38" s="794"/>
      <c r="VKO38" s="794"/>
      <c r="VKP38" s="794"/>
      <c r="VKQ38" s="794"/>
      <c r="VKR38" s="794"/>
      <c r="VKS38" s="794"/>
      <c r="VKT38" s="794"/>
      <c r="VKU38" s="794"/>
      <c r="VKV38" s="794"/>
      <c r="VKW38" s="794"/>
      <c r="VKX38" s="794"/>
      <c r="VKY38" s="794"/>
      <c r="VKZ38" s="794"/>
      <c r="VLA38" s="794"/>
      <c r="VLB38" s="794"/>
      <c r="VLC38" s="794"/>
      <c r="VLD38" s="794"/>
      <c r="VLE38" s="794"/>
      <c r="VLF38" s="794"/>
      <c r="VLG38" s="794"/>
      <c r="VLH38" s="794"/>
      <c r="VLI38" s="794"/>
      <c r="VLJ38" s="794"/>
      <c r="VLK38" s="794"/>
      <c r="VLL38" s="794"/>
      <c r="VLM38" s="794"/>
      <c r="VLN38" s="794"/>
      <c r="VLO38" s="794"/>
      <c r="VLP38" s="794"/>
      <c r="VLQ38" s="794"/>
      <c r="VLR38" s="794"/>
      <c r="VLS38" s="794"/>
      <c r="VLT38" s="794"/>
      <c r="VLU38" s="794"/>
      <c r="VLV38" s="794"/>
      <c r="VLW38" s="794"/>
      <c r="VLX38" s="794"/>
      <c r="VLY38" s="794"/>
      <c r="VLZ38" s="794"/>
      <c r="VMA38" s="794"/>
      <c r="VMB38" s="794"/>
      <c r="VMC38" s="794"/>
      <c r="VMD38" s="794"/>
      <c r="VME38" s="794"/>
      <c r="VMF38" s="794"/>
      <c r="VMG38" s="794"/>
      <c r="VMH38" s="794"/>
      <c r="VMI38" s="794"/>
      <c r="VMJ38" s="794"/>
      <c r="VMK38" s="794"/>
      <c r="VML38" s="794"/>
      <c r="VMM38" s="794"/>
      <c r="VMN38" s="794"/>
      <c r="VMO38" s="794"/>
      <c r="VMP38" s="794"/>
      <c r="VMQ38" s="794"/>
      <c r="VMR38" s="794"/>
      <c r="VMS38" s="794"/>
      <c r="VMT38" s="794"/>
      <c r="VMU38" s="794"/>
      <c r="VMV38" s="794"/>
      <c r="VMW38" s="794"/>
      <c r="VMX38" s="794"/>
      <c r="VMY38" s="794"/>
      <c r="VMZ38" s="794"/>
      <c r="VNA38" s="794"/>
      <c r="VNB38" s="794"/>
      <c r="VNC38" s="794"/>
      <c r="VND38" s="794"/>
      <c r="VNE38" s="794"/>
      <c r="VNF38" s="794"/>
      <c r="VNG38" s="794"/>
      <c r="VNH38" s="794"/>
      <c r="VNI38" s="794"/>
      <c r="VNJ38" s="794"/>
      <c r="VNK38" s="794"/>
      <c r="VNL38" s="794"/>
      <c r="VNM38" s="794"/>
      <c r="VNN38" s="794"/>
      <c r="VNO38" s="794"/>
      <c r="VNP38" s="794"/>
      <c r="VNQ38" s="794"/>
      <c r="VNR38" s="794"/>
      <c r="VNS38" s="794"/>
      <c r="VNT38" s="794"/>
      <c r="VNU38" s="794"/>
      <c r="VNV38" s="794"/>
      <c r="VNW38" s="794"/>
      <c r="VNX38" s="794"/>
      <c r="VNY38" s="794"/>
      <c r="VNZ38" s="794"/>
      <c r="VOA38" s="794"/>
      <c r="VOB38" s="794"/>
      <c r="VOC38" s="794"/>
      <c r="VOD38" s="794"/>
      <c r="VOE38" s="794"/>
      <c r="VOF38" s="794"/>
      <c r="VOG38" s="794"/>
      <c r="VOH38" s="794"/>
      <c r="VOI38" s="794"/>
      <c r="VOJ38" s="794"/>
      <c r="VOK38" s="794"/>
      <c r="VOL38" s="794"/>
      <c r="VOM38" s="794"/>
      <c r="VON38" s="794"/>
      <c r="VOO38" s="794"/>
      <c r="VOP38" s="794"/>
      <c r="VOQ38" s="794"/>
      <c r="VOR38" s="794"/>
      <c r="VOS38" s="794"/>
      <c r="VOT38" s="794"/>
      <c r="VOU38" s="794"/>
      <c r="VOV38" s="794"/>
      <c r="VOW38" s="794"/>
      <c r="VOX38" s="794"/>
      <c r="VOY38" s="794"/>
      <c r="VOZ38" s="794"/>
      <c r="VPA38" s="794"/>
      <c r="VPB38" s="794"/>
      <c r="VPC38" s="794"/>
      <c r="VPD38" s="794"/>
      <c r="VPE38" s="794"/>
      <c r="VPF38" s="794"/>
      <c r="VPG38" s="794"/>
      <c r="VPH38" s="794"/>
      <c r="VPI38" s="794"/>
      <c r="VPJ38" s="794"/>
      <c r="VPK38" s="794"/>
      <c r="VPL38" s="794"/>
      <c r="VPM38" s="794"/>
      <c r="VPN38" s="794"/>
      <c r="VPO38" s="794"/>
      <c r="VPP38" s="794"/>
      <c r="VPQ38" s="794"/>
      <c r="VPR38" s="794"/>
      <c r="VPS38" s="794"/>
      <c r="VPT38" s="794"/>
      <c r="VPU38" s="794"/>
      <c r="VPV38" s="794"/>
      <c r="VPW38" s="794"/>
      <c r="VPX38" s="794"/>
      <c r="VPY38" s="794"/>
      <c r="VPZ38" s="794"/>
      <c r="VQA38" s="794"/>
      <c r="VQB38" s="794"/>
      <c r="VQC38" s="794"/>
      <c r="VQD38" s="794"/>
      <c r="VQE38" s="794"/>
      <c r="VQF38" s="794"/>
      <c r="VQG38" s="794"/>
      <c r="VQH38" s="794"/>
      <c r="VQI38" s="794"/>
      <c r="VQJ38" s="794"/>
      <c r="VQK38" s="794"/>
      <c r="VQL38" s="794"/>
      <c r="VQM38" s="794"/>
      <c r="VQN38" s="794"/>
      <c r="VQO38" s="794"/>
      <c r="VQP38" s="794"/>
      <c r="VQQ38" s="794"/>
      <c r="VQR38" s="794"/>
      <c r="VQS38" s="794"/>
      <c r="VQT38" s="794"/>
      <c r="VQU38" s="794"/>
      <c r="VQV38" s="794"/>
      <c r="VQW38" s="794"/>
      <c r="VQX38" s="794"/>
      <c r="VQY38" s="794"/>
      <c r="VQZ38" s="794"/>
      <c r="VRA38" s="794"/>
      <c r="VRB38" s="794"/>
      <c r="VRC38" s="794"/>
      <c r="VRD38" s="794"/>
      <c r="VRE38" s="794"/>
      <c r="VRF38" s="794"/>
      <c r="VRG38" s="794"/>
      <c r="VRH38" s="794"/>
      <c r="VRI38" s="794"/>
      <c r="VRJ38" s="794"/>
      <c r="VRK38" s="794"/>
      <c r="VRL38" s="794"/>
      <c r="VRM38" s="794"/>
      <c r="VRN38" s="794"/>
      <c r="VRO38" s="794"/>
      <c r="VRP38" s="794"/>
      <c r="VRQ38" s="794"/>
      <c r="VRR38" s="794"/>
      <c r="VRS38" s="794"/>
      <c r="VRT38" s="794"/>
      <c r="VRU38" s="794"/>
      <c r="VRV38" s="794"/>
      <c r="VRW38" s="794"/>
      <c r="VRX38" s="794"/>
      <c r="VRY38" s="794"/>
      <c r="VRZ38" s="794"/>
      <c r="VSA38" s="794"/>
      <c r="VSB38" s="794"/>
      <c r="VSC38" s="794"/>
      <c r="VSD38" s="794"/>
      <c r="VSE38" s="794"/>
      <c r="VSF38" s="794"/>
      <c r="VSG38" s="794"/>
      <c r="VSH38" s="794"/>
      <c r="VSI38" s="794"/>
      <c r="VSJ38" s="794"/>
      <c r="VSK38" s="794"/>
      <c r="VSL38" s="794"/>
      <c r="VSM38" s="794"/>
      <c r="VSN38" s="794"/>
      <c r="VSO38" s="794"/>
      <c r="VSP38" s="794"/>
      <c r="VSQ38" s="794"/>
      <c r="VSR38" s="794"/>
      <c r="VSS38" s="794"/>
      <c r="VST38" s="794"/>
      <c r="VSU38" s="794"/>
      <c r="VSV38" s="794"/>
      <c r="VSW38" s="794"/>
      <c r="VSX38" s="794"/>
      <c r="VSY38" s="794"/>
      <c r="VSZ38" s="794"/>
      <c r="VTA38" s="794"/>
      <c r="VTB38" s="794"/>
      <c r="VTC38" s="794"/>
      <c r="VTD38" s="794"/>
      <c r="VTE38" s="794"/>
      <c r="VTF38" s="794"/>
      <c r="VTG38" s="794"/>
      <c r="VTH38" s="794"/>
      <c r="VTI38" s="794"/>
      <c r="VTJ38" s="794"/>
      <c r="VTK38" s="794"/>
      <c r="VTL38" s="794"/>
      <c r="VTM38" s="794"/>
      <c r="VTN38" s="794"/>
      <c r="VTO38" s="794"/>
      <c r="VTP38" s="794"/>
      <c r="VTQ38" s="794"/>
      <c r="VTR38" s="794"/>
      <c r="VTS38" s="794"/>
      <c r="VTT38" s="794"/>
      <c r="VTU38" s="794"/>
      <c r="VTV38" s="794"/>
      <c r="VTW38" s="794"/>
      <c r="VTX38" s="794"/>
      <c r="VTY38" s="794"/>
      <c r="VTZ38" s="794"/>
      <c r="VUA38" s="794"/>
      <c r="VUB38" s="794"/>
      <c r="VUC38" s="794"/>
      <c r="VUD38" s="794"/>
      <c r="VUE38" s="794"/>
      <c r="VUF38" s="794"/>
      <c r="VUG38" s="794"/>
      <c r="VUH38" s="794"/>
      <c r="VUI38" s="794"/>
      <c r="VUJ38" s="794"/>
      <c r="VUK38" s="794"/>
      <c r="VUL38" s="794"/>
      <c r="VUM38" s="794"/>
      <c r="VUN38" s="794"/>
      <c r="VUO38" s="794"/>
      <c r="VUP38" s="794"/>
      <c r="VUQ38" s="794"/>
      <c r="VUR38" s="794"/>
      <c r="VUS38" s="794"/>
      <c r="VUT38" s="794"/>
      <c r="VUU38" s="794"/>
      <c r="VUV38" s="794"/>
      <c r="VUW38" s="794"/>
      <c r="VUX38" s="794"/>
      <c r="VUY38" s="794"/>
      <c r="VUZ38" s="794"/>
      <c r="VVA38" s="794"/>
      <c r="VVB38" s="794"/>
      <c r="VVC38" s="794"/>
      <c r="VVD38" s="794"/>
      <c r="VVE38" s="794"/>
      <c r="VVF38" s="794"/>
      <c r="VVG38" s="794"/>
      <c r="VVH38" s="794"/>
      <c r="VVI38" s="794"/>
      <c r="VVJ38" s="794"/>
      <c r="VVK38" s="794"/>
      <c r="VVL38" s="794"/>
      <c r="VVM38" s="794"/>
      <c r="VVN38" s="794"/>
      <c r="VVO38" s="794"/>
      <c r="VVP38" s="794"/>
      <c r="VVQ38" s="794"/>
      <c r="VVR38" s="794"/>
      <c r="VVS38" s="794"/>
      <c r="VVT38" s="794"/>
      <c r="VVU38" s="794"/>
      <c r="VVV38" s="794"/>
      <c r="VVW38" s="794"/>
      <c r="VVX38" s="794"/>
      <c r="VVY38" s="794"/>
      <c r="VVZ38" s="794"/>
      <c r="VWA38" s="794"/>
      <c r="VWB38" s="794"/>
      <c r="VWC38" s="794"/>
      <c r="VWD38" s="794"/>
      <c r="VWE38" s="794"/>
      <c r="VWF38" s="794"/>
      <c r="VWG38" s="794"/>
      <c r="VWH38" s="794"/>
      <c r="VWI38" s="794"/>
      <c r="VWJ38" s="794"/>
      <c r="VWK38" s="794"/>
      <c r="VWL38" s="794"/>
      <c r="VWM38" s="794"/>
      <c r="VWN38" s="794"/>
      <c r="VWO38" s="794"/>
      <c r="VWP38" s="794"/>
      <c r="VWQ38" s="794"/>
      <c r="VWR38" s="794"/>
      <c r="VWS38" s="794"/>
      <c r="VWT38" s="794"/>
      <c r="VWU38" s="794"/>
      <c r="VWV38" s="794"/>
      <c r="VWW38" s="794"/>
      <c r="VWX38" s="794"/>
      <c r="VWY38" s="794"/>
      <c r="VWZ38" s="794"/>
      <c r="VXA38" s="794"/>
      <c r="VXB38" s="794"/>
      <c r="VXC38" s="794"/>
      <c r="VXD38" s="794"/>
      <c r="VXE38" s="794"/>
      <c r="VXF38" s="794"/>
      <c r="VXG38" s="794"/>
      <c r="VXH38" s="794"/>
      <c r="VXI38" s="794"/>
      <c r="VXJ38" s="794"/>
      <c r="VXK38" s="794"/>
      <c r="VXL38" s="794"/>
      <c r="VXM38" s="794"/>
      <c r="VXN38" s="794"/>
      <c r="VXO38" s="794"/>
      <c r="VXP38" s="794"/>
      <c r="VXQ38" s="794"/>
      <c r="VXR38" s="794"/>
      <c r="VXS38" s="794"/>
      <c r="VXT38" s="794"/>
      <c r="VXU38" s="794"/>
      <c r="VXV38" s="794"/>
      <c r="VXW38" s="794"/>
      <c r="VXX38" s="794"/>
      <c r="VXY38" s="794"/>
      <c r="VXZ38" s="794"/>
      <c r="VYA38" s="794"/>
      <c r="VYB38" s="794"/>
      <c r="VYC38" s="794"/>
      <c r="VYD38" s="794"/>
      <c r="VYE38" s="794"/>
      <c r="VYF38" s="794"/>
      <c r="VYG38" s="794"/>
      <c r="VYH38" s="794"/>
      <c r="VYI38" s="794"/>
      <c r="VYJ38" s="794"/>
      <c r="VYK38" s="794"/>
      <c r="VYL38" s="794"/>
      <c r="VYM38" s="794"/>
      <c r="VYN38" s="794"/>
      <c r="VYO38" s="794"/>
      <c r="VYP38" s="794"/>
      <c r="VYQ38" s="794"/>
      <c r="VYR38" s="794"/>
      <c r="VYS38" s="794"/>
      <c r="VYT38" s="794"/>
      <c r="VYU38" s="794"/>
      <c r="VYV38" s="794"/>
      <c r="VYW38" s="794"/>
      <c r="VYX38" s="794"/>
      <c r="VYY38" s="794"/>
      <c r="VYZ38" s="794"/>
      <c r="VZA38" s="794"/>
      <c r="VZB38" s="794"/>
      <c r="VZC38" s="794"/>
      <c r="VZD38" s="794"/>
      <c r="VZE38" s="794"/>
      <c r="VZF38" s="794"/>
      <c r="VZG38" s="794"/>
      <c r="VZH38" s="794"/>
      <c r="VZI38" s="794"/>
      <c r="VZJ38" s="794"/>
      <c r="VZK38" s="794"/>
      <c r="VZL38" s="794"/>
      <c r="VZM38" s="794"/>
      <c r="VZN38" s="794"/>
      <c r="VZO38" s="794"/>
      <c r="VZP38" s="794"/>
      <c r="VZQ38" s="794"/>
      <c r="VZR38" s="794"/>
      <c r="VZS38" s="794"/>
      <c r="VZT38" s="794"/>
      <c r="VZU38" s="794"/>
      <c r="VZV38" s="794"/>
      <c r="VZW38" s="794"/>
      <c r="VZX38" s="794"/>
      <c r="VZY38" s="794"/>
      <c r="VZZ38" s="794"/>
      <c r="WAA38" s="794"/>
      <c r="WAB38" s="794"/>
      <c r="WAC38" s="794"/>
      <c r="WAD38" s="794"/>
      <c r="WAE38" s="794"/>
      <c r="WAF38" s="794"/>
      <c r="WAG38" s="794"/>
      <c r="WAH38" s="794"/>
      <c r="WAI38" s="794"/>
      <c r="WAJ38" s="794"/>
      <c r="WAK38" s="794"/>
      <c r="WAL38" s="794"/>
      <c r="WAM38" s="794"/>
      <c r="WAN38" s="794"/>
      <c r="WAO38" s="794"/>
      <c r="WAP38" s="794"/>
      <c r="WAQ38" s="794"/>
      <c r="WAR38" s="794"/>
      <c r="WAS38" s="794"/>
      <c r="WAT38" s="794"/>
      <c r="WAU38" s="794"/>
      <c r="WAV38" s="794"/>
      <c r="WAW38" s="794"/>
      <c r="WAX38" s="794"/>
      <c r="WAY38" s="794"/>
      <c r="WAZ38" s="794"/>
      <c r="WBA38" s="794"/>
      <c r="WBB38" s="794"/>
      <c r="WBC38" s="794"/>
      <c r="WBD38" s="794"/>
      <c r="WBE38" s="794"/>
      <c r="WBF38" s="794"/>
      <c r="WBG38" s="794"/>
      <c r="WBH38" s="794"/>
      <c r="WBI38" s="794"/>
      <c r="WBJ38" s="794"/>
      <c r="WBK38" s="794"/>
      <c r="WBL38" s="794"/>
      <c r="WBM38" s="794"/>
      <c r="WBN38" s="794"/>
      <c r="WBO38" s="794"/>
      <c r="WBP38" s="794"/>
      <c r="WBQ38" s="794"/>
      <c r="WBR38" s="794"/>
      <c r="WBS38" s="794"/>
      <c r="WBT38" s="794"/>
      <c r="WBU38" s="794"/>
      <c r="WBV38" s="794"/>
      <c r="WBW38" s="794"/>
      <c r="WBX38" s="794"/>
      <c r="WBY38" s="794"/>
      <c r="WBZ38" s="794"/>
      <c r="WCA38" s="794"/>
      <c r="WCB38" s="794"/>
      <c r="WCC38" s="794"/>
      <c r="WCD38" s="794"/>
      <c r="WCE38" s="794"/>
      <c r="WCF38" s="794"/>
      <c r="WCG38" s="794"/>
      <c r="WCH38" s="794"/>
      <c r="WCI38" s="794"/>
      <c r="WCJ38" s="794"/>
      <c r="WCK38" s="794"/>
      <c r="WCL38" s="794"/>
      <c r="WCM38" s="794"/>
      <c r="WCN38" s="794"/>
      <c r="WCO38" s="794"/>
      <c r="WCP38" s="794"/>
      <c r="WCQ38" s="794"/>
      <c r="WCR38" s="794"/>
      <c r="WCS38" s="794"/>
      <c r="WCT38" s="794"/>
      <c r="WCU38" s="794"/>
      <c r="WCV38" s="794"/>
      <c r="WCW38" s="794"/>
      <c r="WCX38" s="794"/>
      <c r="WCY38" s="794"/>
      <c r="WCZ38" s="794"/>
      <c r="WDA38" s="794"/>
      <c r="WDB38" s="794"/>
      <c r="WDC38" s="794"/>
      <c r="WDD38" s="794"/>
      <c r="WDE38" s="794"/>
      <c r="WDF38" s="794"/>
      <c r="WDG38" s="794"/>
      <c r="WDH38" s="794"/>
      <c r="WDI38" s="794"/>
      <c r="WDJ38" s="794"/>
      <c r="WDK38" s="794"/>
      <c r="WDL38" s="794"/>
      <c r="WDM38" s="794"/>
      <c r="WDN38" s="794"/>
      <c r="WDO38" s="794"/>
      <c r="WDP38" s="794"/>
      <c r="WDQ38" s="794"/>
      <c r="WDR38" s="794"/>
      <c r="WDS38" s="794"/>
      <c r="WDT38" s="794"/>
      <c r="WDU38" s="794"/>
      <c r="WDV38" s="794"/>
      <c r="WDW38" s="794"/>
      <c r="WDX38" s="794"/>
      <c r="WDY38" s="794"/>
      <c r="WDZ38" s="794"/>
      <c r="WEA38" s="794"/>
      <c r="WEB38" s="794"/>
      <c r="WEC38" s="794"/>
      <c r="WED38" s="794"/>
      <c r="WEE38" s="794"/>
      <c r="WEF38" s="794"/>
      <c r="WEG38" s="794"/>
      <c r="WEH38" s="794"/>
      <c r="WEI38" s="794"/>
      <c r="WEJ38" s="794"/>
      <c r="WEK38" s="794"/>
      <c r="WEL38" s="794"/>
      <c r="WEM38" s="794"/>
      <c r="WEN38" s="794"/>
      <c r="WEO38" s="794"/>
      <c r="WEP38" s="794"/>
      <c r="WEQ38" s="794"/>
      <c r="WER38" s="794"/>
      <c r="WES38" s="794"/>
      <c r="WET38" s="794"/>
      <c r="WEU38" s="794"/>
      <c r="WEV38" s="794"/>
      <c r="WEW38" s="794"/>
      <c r="WEX38" s="794"/>
      <c r="WEY38" s="794"/>
      <c r="WEZ38" s="794"/>
      <c r="WFA38" s="794"/>
      <c r="WFB38" s="794"/>
      <c r="WFC38" s="794"/>
      <c r="WFD38" s="794"/>
      <c r="WFE38" s="794"/>
      <c r="WFF38" s="794"/>
      <c r="WFG38" s="794"/>
      <c r="WFH38" s="794"/>
      <c r="WFI38" s="794"/>
      <c r="WFJ38" s="794"/>
      <c r="WFK38" s="794"/>
      <c r="WFL38" s="794"/>
      <c r="WFM38" s="794"/>
      <c r="WFN38" s="794"/>
      <c r="WFO38" s="794"/>
      <c r="WFP38" s="794"/>
      <c r="WFQ38" s="794"/>
      <c r="WFR38" s="794"/>
      <c r="WFS38" s="794"/>
      <c r="WFT38" s="794"/>
      <c r="WFU38" s="794"/>
      <c r="WFV38" s="794"/>
      <c r="WFW38" s="794"/>
      <c r="WFX38" s="794"/>
      <c r="WFY38" s="794"/>
      <c r="WFZ38" s="794"/>
      <c r="WGA38" s="794"/>
      <c r="WGB38" s="794"/>
      <c r="WGC38" s="794"/>
      <c r="WGD38" s="794"/>
      <c r="WGE38" s="794"/>
      <c r="WGF38" s="794"/>
      <c r="WGG38" s="794"/>
      <c r="WGH38" s="794"/>
      <c r="WGI38" s="794"/>
      <c r="WGJ38" s="794"/>
      <c r="WGK38" s="794"/>
      <c r="WGL38" s="794"/>
      <c r="WGM38" s="794"/>
      <c r="WGN38" s="794"/>
      <c r="WGO38" s="794"/>
      <c r="WGP38" s="794"/>
      <c r="WGQ38" s="794"/>
      <c r="WGR38" s="794"/>
      <c r="WGS38" s="794"/>
      <c r="WGT38" s="794"/>
      <c r="WGU38" s="794"/>
      <c r="WGV38" s="794"/>
      <c r="WGW38" s="794"/>
      <c r="WGX38" s="794"/>
      <c r="WGY38" s="794"/>
      <c r="WGZ38" s="794"/>
      <c r="WHA38" s="794"/>
      <c r="WHB38" s="794"/>
      <c r="WHC38" s="794"/>
      <c r="WHD38" s="794"/>
      <c r="WHE38" s="794"/>
      <c r="WHF38" s="794"/>
      <c r="WHG38" s="794"/>
      <c r="WHH38" s="794"/>
      <c r="WHI38" s="794"/>
      <c r="WHJ38" s="794"/>
      <c r="WHK38" s="794"/>
      <c r="WHL38" s="794"/>
      <c r="WHM38" s="794"/>
      <c r="WHN38" s="794"/>
      <c r="WHO38" s="794"/>
      <c r="WHP38" s="794"/>
      <c r="WHQ38" s="794"/>
      <c r="WHR38" s="794"/>
      <c r="WHS38" s="794"/>
      <c r="WHT38" s="794"/>
      <c r="WHU38" s="794"/>
      <c r="WHV38" s="794"/>
      <c r="WHW38" s="794"/>
      <c r="WHX38" s="794"/>
      <c r="WHY38" s="794"/>
      <c r="WHZ38" s="794"/>
      <c r="WIA38" s="794"/>
      <c r="WIB38" s="794"/>
      <c r="WIC38" s="794"/>
      <c r="WID38" s="794"/>
      <c r="WIE38" s="794"/>
      <c r="WIF38" s="794"/>
      <c r="WIG38" s="794"/>
      <c r="WIH38" s="794"/>
      <c r="WII38" s="794"/>
      <c r="WIJ38" s="794"/>
      <c r="WIK38" s="794"/>
      <c r="WIL38" s="794"/>
      <c r="WIM38" s="794"/>
      <c r="WIN38" s="794"/>
      <c r="WIO38" s="794"/>
      <c r="WIP38" s="794"/>
      <c r="WIQ38" s="794"/>
      <c r="WIR38" s="794"/>
      <c r="WIS38" s="794"/>
      <c r="WIT38" s="794"/>
      <c r="WIU38" s="794"/>
      <c r="WIV38" s="794"/>
      <c r="WIW38" s="794"/>
      <c r="WIX38" s="794"/>
      <c r="WIY38" s="794"/>
      <c r="WIZ38" s="794"/>
      <c r="WJA38" s="794"/>
      <c r="WJB38" s="794"/>
      <c r="WJC38" s="794"/>
      <c r="WJD38" s="794"/>
      <c r="WJE38" s="794"/>
      <c r="WJF38" s="794"/>
      <c r="WJG38" s="794"/>
      <c r="WJH38" s="794"/>
      <c r="WJI38" s="794"/>
      <c r="WJJ38" s="794"/>
      <c r="WJK38" s="794"/>
      <c r="WJL38" s="794"/>
      <c r="WJM38" s="794"/>
      <c r="WJN38" s="794"/>
      <c r="WJO38" s="794"/>
      <c r="WJP38" s="794"/>
      <c r="WJQ38" s="794"/>
      <c r="WJR38" s="794"/>
      <c r="WJS38" s="794"/>
      <c r="WJT38" s="794"/>
      <c r="WJU38" s="794"/>
      <c r="WJV38" s="794"/>
      <c r="WJW38" s="794"/>
      <c r="WJX38" s="794"/>
      <c r="WJY38" s="794"/>
      <c r="WJZ38" s="794"/>
      <c r="WKA38" s="794"/>
      <c r="WKB38" s="794"/>
      <c r="WKC38" s="794"/>
      <c r="WKD38" s="794"/>
      <c r="WKE38" s="794"/>
      <c r="WKF38" s="794"/>
      <c r="WKG38" s="794"/>
      <c r="WKH38" s="794"/>
      <c r="WKI38" s="794"/>
      <c r="WKJ38" s="794"/>
      <c r="WKK38" s="794"/>
      <c r="WKL38" s="794"/>
      <c r="WKM38" s="794"/>
      <c r="WKN38" s="794"/>
      <c r="WKO38" s="794"/>
      <c r="WKP38" s="794"/>
      <c r="WKQ38" s="794"/>
      <c r="WKR38" s="794"/>
      <c r="WKS38" s="794"/>
      <c r="WKT38" s="794"/>
      <c r="WKU38" s="794"/>
      <c r="WKV38" s="794"/>
      <c r="WKW38" s="794"/>
      <c r="WKX38" s="794"/>
      <c r="WKY38" s="794"/>
      <c r="WKZ38" s="794"/>
      <c r="WLA38" s="794"/>
      <c r="WLB38" s="794"/>
      <c r="WLC38" s="794"/>
      <c r="WLD38" s="794"/>
      <c r="WLE38" s="794"/>
      <c r="WLF38" s="794"/>
      <c r="WLG38" s="794"/>
      <c r="WLH38" s="794"/>
      <c r="WLI38" s="794"/>
      <c r="WLJ38" s="794"/>
      <c r="WLK38" s="794"/>
      <c r="WLL38" s="794"/>
      <c r="WLM38" s="794"/>
      <c r="WLN38" s="794"/>
      <c r="WLO38" s="794"/>
      <c r="WLP38" s="794"/>
      <c r="WLQ38" s="794"/>
      <c r="WLR38" s="794"/>
      <c r="WLS38" s="794"/>
      <c r="WLT38" s="794"/>
      <c r="WLU38" s="794"/>
      <c r="WLV38" s="794"/>
      <c r="WLW38" s="794"/>
      <c r="WLX38" s="794"/>
      <c r="WLY38" s="794"/>
      <c r="WLZ38" s="794"/>
      <c r="WMA38" s="794"/>
      <c r="WMB38" s="794"/>
      <c r="WMC38" s="794"/>
      <c r="WMD38" s="794"/>
      <c r="WME38" s="794"/>
      <c r="WMF38" s="794"/>
      <c r="WMG38" s="794"/>
      <c r="WMH38" s="794"/>
      <c r="WMI38" s="794"/>
      <c r="WMJ38" s="794"/>
      <c r="WMK38" s="794"/>
      <c r="WML38" s="794"/>
      <c r="WMM38" s="794"/>
      <c r="WMN38" s="794"/>
      <c r="WMO38" s="794"/>
      <c r="WMP38" s="794"/>
      <c r="WMQ38" s="794"/>
      <c r="WMR38" s="794"/>
      <c r="WMS38" s="794"/>
      <c r="WMT38" s="794"/>
      <c r="WMU38" s="794"/>
      <c r="WMV38" s="794"/>
      <c r="WMW38" s="794"/>
      <c r="WMX38" s="794"/>
      <c r="WMY38" s="794"/>
      <c r="WMZ38" s="794"/>
      <c r="WNA38" s="794"/>
      <c r="WNB38" s="794"/>
      <c r="WNC38" s="794"/>
      <c r="WND38" s="794"/>
      <c r="WNE38" s="794"/>
      <c r="WNF38" s="794"/>
      <c r="WNG38" s="794"/>
      <c r="WNH38" s="794"/>
      <c r="WNI38" s="794"/>
      <c r="WNJ38" s="794"/>
      <c r="WNK38" s="794"/>
      <c r="WNL38" s="794"/>
      <c r="WNM38" s="794"/>
      <c r="WNN38" s="794"/>
      <c r="WNO38" s="794"/>
      <c r="WNP38" s="794"/>
      <c r="WNQ38" s="794"/>
      <c r="WNR38" s="794"/>
      <c r="WNS38" s="794"/>
      <c r="WNT38" s="794"/>
      <c r="WNU38" s="794"/>
      <c r="WNV38" s="794"/>
      <c r="WNW38" s="794"/>
      <c r="WNX38" s="794"/>
      <c r="WNY38" s="794"/>
      <c r="WNZ38" s="794"/>
      <c r="WOA38" s="794"/>
      <c r="WOB38" s="794"/>
      <c r="WOC38" s="794"/>
      <c r="WOD38" s="794"/>
      <c r="WOE38" s="794"/>
      <c r="WOF38" s="794"/>
      <c r="WOG38" s="794"/>
      <c r="WOH38" s="794"/>
      <c r="WOI38" s="794"/>
      <c r="WOJ38" s="794"/>
      <c r="WOK38" s="794"/>
      <c r="WOL38" s="794"/>
      <c r="WOM38" s="794"/>
      <c r="WON38" s="794"/>
      <c r="WOO38" s="794"/>
      <c r="WOP38" s="794"/>
      <c r="WOQ38" s="794"/>
      <c r="WOR38" s="794"/>
      <c r="WOS38" s="794"/>
      <c r="WOT38" s="794"/>
      <c r="WOU38" s="794"/>
      <c r="WOV38" s="794"/>
      <c r="WOW38" s="794"/>
      <c r="WOX38" s="794"/>
      <c r="WOY38" s="794"/>
      <c r="WOZ38" s="794"/>
      <c r="WPA38" s="794"/>
      <c r="WPB38" s="794"/>
      <c r="WPC38" s="794"/>
      <c r="WPD38" s="794"/>
      <c r="WPE38" s="794"/>
      <c r="WPF38" s="794"/>
      <c r="WPG38" s="794"/>
      <c r="WPH38" s="794"/>
      <c r="WPI38" s="794"/>
      <c r="WPJ38" s="794"/>
      <c r="WPK38" s="794"/>
      <c r="WPL38" s="794"/>
      <c r="WPM38" s="794"/>
      <c r="WPN38" s="794"/>
      <c r="WPO38" s="794"/>
      <c r="WPP38" s="794"/>
      <c r="WPQ38" s="794"/>
      <c r="WPR38" s="794"/>
      <c r="WPS38" s="794"/>
      <c r="WPT38" s="794"/>
      <c r="WPU38" s="794"/>
      <c r="WPV38" s="794"/>
      <c r="WPW38" s="794"/>
      <c r="WPX38" s="794"/>
      <c r="WPY38" s="794"/>
      <c r="WPZ38" s="794"/>
      <c r="WQA38" s="794"/>
      <c r="WQB38" s="794"/>
      <c r="WQC38" s="794"/>
      <c r="WQD38" s="794"/>
      <c r="WQE38" s="794"/>
      <c r="WQF38" s="794"/>
      <c r="WQG38" s="794"/>
      <c r="WQH38" s="794"/>
      <c r="WQI38" s="794"/>
      <c r="WQJ38" s="794"/>
      <c r="WQK38" s="794"/>
      <c r="WQL38" s="794"/>
      <c r="WQM38" s="794"/>
      <c r="WQN38" s="794"/>
      <c r="WQO38" s="794"/>
      <c r="WQP38" s="794"/>
      <c r="WQQ38" s="794"/>
      <c r="WQR38" s="794"/>
      <c r="WQS38" s="794"/>
      <c r="WQT38" s="794"/>
      <c r="WQU38" s="794"/>
      <c r="WQV38" s="794"/>
      <c r="WQW38" s="794"/>
      <c r="WQX38" s="794"/>
      <c r="WQY38" s="794"/>
      <c r="WQZ38" s="794"/>
      <c r="WRA38" s="794"/>
      <c r="WRB38" s="794"/>
      <c r="WRC38" s="794"/>
      <c r="WRD38" s="794"/>
      <c r="WRE38" s="794"/>
      <c r="WRF38" s="794"/>
      <c r="WRG38" s="794"/>
      <c r="WRH38" s="794"/>
      <c r="WRI38" s="794"/>
      <c r="WRJ38" s="794"/>
      <c r="WRK38" s="794"/>
      <c r="WRL38" s="794"/>
      <c r="WRM38" s="794"/>
      <c r="WRN38" s="794"/>
      <c r="WRO38" s="794"/>
      <c r="WRP38" s="794"/>
      <c r="WRQ38" s="794"/>
      <c r="WRR38" s="794"/>
      <c r="WRS38" s="794"/>
      <c r="WRT38" s="794"/>
      <c r="WRU38" s="794"/>
      <c r="WRV38" s="794"/>
      <c r="WRW38" s="794"/>
      <c r="WRX38" s="794"/>
      <c r="WRY38" s="794"/>
      <c r="WRZ38" s="794"/>
      <c r="WSA38" s="794"/>
      <c r="WSB38" s="794"/>
      <c r="WSC38" s="794"/>
      <c r="WSD38" s="794"/>
      <c r="WSE38" s="794"/>
      <c r="WSF38" s="794"/>
      <c r="WSG38" s="794"/>
      <c r="WSH38" s="794"/>
      <c r="WSI38" s="794"/>
      <c r="WSJ38" s="794"/>
      <c r="WSK38" s="794"/>
      <c r="WSL38" s="794"/>
      <c r="WSM38" s="794"/>
      <c r="WSN38" s="794"/>
      <c r="WSO38" s="794"/>
      <c r="WSP38" s="794"/>
      <c r="WSQ38" s="794"/>
      <c r="WSR38" s="794"/>
      <c r="WSS38" s="794"/>
      <c r="WST38" s="794"/>
      <c r="WSU38" s="794"/>
      <c r="WSV38" s="794"/>
      <c r="WSW38" s="794"/>
      <c r="WSX38" s="794"/>
      <c r="WSY38" s="794"/>
      <c r="WSZ38" s="794"/>
      <c r="WTA38" s="794"/>
      <c r="WTB38" s="794"/>
      <c r="WTC38" s="794"/>
      <c r="WTD38" s="794"/>
      <c r="WTE38" s="794"/>
      <c r="WTF38" s="794"/>
      <c r="WTG38" s="794"/>
      <c r="WTH38" s="794"/>
      <c r="WTI38" s="794"/>
      <c r="WTJ38" s="794"/>
      <c r="WTK38" s="794"/>
      <c r="WTL38" s="794"/>
      <c r="WTM38" s="794"/>
      <c r="WTN38" s="794"/>
      <c r="WTO38" s="794"/>
      <c r="WTP38" s="794"/>
      <c r="WTQ38" s="794"/>
      <c r="WTR38" s="794"/>
      <c r="WTS38" s="794"/>
      <c r="WTT38" s="794"/>
      <c r="WTU38" s="794"/>
      <c r="WTV38" s="794"/>
      <c r="WTW38" s="794"/>
      <c r="WTX38" s="794"/>
      <c r="WTY38" s="794"/>
      <c r="WTZ38" s="794"/>
      <c r="WUA38" s="794"/>
      <c r="WUB38" s="794"/>
      <c r="WUC38" s="794"/>
      <c r="WUD38" s="794"/>
      <c r="WUE38" s="794"/>
      <c r="WUF38" s="794"/>
      <c r="WUG38" s="794"/>
      <c r="WUH38" s="794"/>
      <c r="WUI38" s="794"/>
      <c r="WUJ38" s="794"/>
      <c r="WUK38" s="794"/>
      <c r="WUL38" s="794"/>
      <c r="WUM38" s="794"/>
      <c r="WUN38" s="794"/>
      <c r="WUO38" s="794"/>
      <c r="WUP38" s="794"/>
      <c r="WUQ38" s="794"/>
      <c r="WUR38" s="794"/>
      <c r="WUS38" s="794"/>
      <c r="WUT38" s="794"/>
      <c r="WUU38" s="794"/>
      <c r="WUV38" s="794"/>
      <c r="WUW38" s="794"/>
      <c r="WUX38" s="794"/>
      <c r="WUY38" s="794"/>
      <c r="WUZ38" s="794"/>
      <c r="WVA38" s="794"/>
      <c r="WVB38" s="794"/>
      <c r="WVC38" s="794"/>
      <c r="WVD38" s="794"/>
      <c r="WVE38" s="794"/>
      <c r="WVF38" s="794"/>
      <c r="WVG38" s="794"/>
      <c r="WVH38" s="794"/>
      <c r="WVI38" s="794"/>
      <c r="WVJ38" s="794"/>
      <c r="WVK38" s="794"/>
      <c r="WVL38" s="794"/>
      <c r="WVM38" s="794"/>
      <c r="WVN38" s="794"/>
      <c r="WVO38" s="794"/>
      <c r="WVP38" s="794"/>
      <c r="WVQ38" s="794"/>
      <c r="WVR38" s="794"/>
      <c r="WVS38" s="794"/>
      <c r="WVT38" s="794"/>
      <c r="WVU38" s="794"/>
      <c r="WVV38" s="794"/>
      <c r="WVW38" s="794"/>
      <c r="WVX38" s="794"/>
      <c r="WVY38" s="794"/>
      <c r="WVZ38" s="794"/>
      <c r="WWA38" s="794"/>
      <c r="WWB38" s="794"/>
      <c r="WWC38" s="794"/>
      <c r="WWD38" s="794"/>
      <c r="WWE38" s="794"/>
      <c r="WWF38" s="794"/>
      <c r="WWG38" s="794"/>
      <c r="WWH38" s="794"/>
      <c r="WWI38" s="794"/>
      <c r="WWJ38" s="794"/>
      <c r="WWK38" s="794"/>
      <c r="WWL38" s="794"/>
      <c r="WWM38" s="794"/>
      <c r="WWN38" s="794"/>
      <c r="WWO38" s="794"/>
      <c r="WWP38" s="794"/>
      <c r="WWQ38" s="794"/>
      <c r="WWR38" s="794"/>
      <c r="WWS38" s="794"/>
      <c r="WWT38" s="794"/>
      <c r="WWU38" s="794"/>
      <c r="WWV38" s="794"/>
      <c r="WWW38" s="794"/>
      <c r="WWX38" s="794"/>
      <c r="WWY38" s="794"/>
      <c r="WWZ38" s="794"/>
      <c r="WXA38" s="794"/>
      <c r="WXB38" s="794"/>
      <c r="WXC38" s="794"/>
      <c r="WXD38" s="794"/>
      <c r="WXE38" s="794"/>
      <c r="WXF38" s="794"/>
      <c r="WXG38" s="794"/>
      <c r="WXH38" s="794"/>
      <c r="WXI38" s="794"/>
      <c r="WXJ38" s="794"/>
      <c r="WXK38" s="794"/>
      <c r="WXL38" s="794"/>
      <c r="WXM38" s="794"/>
      <c r="WXN38" s="794"/>
      <c r="WXO38" s="794"/>
      <c r="WXP38" s="794"/>
      <c r="WXQ38" s="794"/>
      <c r="WXR38" s="794"/>
      <c r="WXS38" s="794"/>
      <c r="WXT38" s="794"/>
      <c r="WXU38" s="794"/>
      <c r="WXV38" s="794"/>
      <c r="WXW38" s="794"/>
      <c r="WXX38" s="794"/>
      <c r="WXY38" s="794"/>
      <c r="WXZ38" s="794"/>
      <c r="WYA38" s="794"/>
      <c r="WYB38" s="794"/>
      <c r="WYC38" s="794"/>
      <c r="WYD38" s="794"/>
      <c r="WYE38" s="794"/>
      <c r="WYF38" s="794"/>
      <c r="WYG38" s="794"/>
      <c r="WYH38" s="794"/>
      <c r="WYI38" s="794"/>
      <c r="WYJ38" s="794"/>
      <c r="WYK38" s="794"/>
      <c r="WYL38" s="794"/>
      <c r="WYM38" s="794"/>
      <c r="WYN38" s="794"/>
      <c r="WYO38" s="794"/>
      <c r="WYP38" s="794"/>
      <c r="WYQ38" s="794"/>
      <c r="WYR38" s="794"/>
      <c r="WYS38" s="794"/>
      <c r="WYT38" s="794"/>
      <c r="WYU38" s="794"/>
      <c r="WYV38" s="794"/>
      <c r="WYW38" s="794"/>
      <c r="WYX38" s="794"/>
      <c r="WYY38" s="794"/>
      <c r="WYZ38" s="794"/>
      <c r="WZA38" s="794"/>
      <c r="WZB38" s="794"/>
      <c r="WZC38" s="794"/>
      <c r="WZD38" s="794"/>
      <c r="WZE38" s="794"/>
      <c r="WZF38" s="794"/>
      <c r="WZG38" s="794"/>
      <c r="WZH38" s="794"/>
      <c r="WZI38" s="794"/>
      <c r="WZJ38" s="794"/>
      <c r="WZK38" s="794"/>
      <c r="WZL38" s="794"/>
      <c r="WZM38" s="794"/>
      <c r="WZN38" s="794"/>
      <c r="WZO38" s="794"/>
      <c r="WZP38" s="794"/>
      <c r="WZQ38" s="794"/>
      <c r="WZR38" s="794"/>
      <c r="WZS38" s="794"/>
      <c r="WZT38" s="794"/>
      <c r="WZU38" s="794"/>
      <c r="WZV38" s="794"/>
      <c r="WZW38" s="794"/>
      <c r="WZX38" s="794"/>
      <c r="WZY38" s="794"/>
      <c r="WZZ38" s="794"/>
      <c r="XAA38" s="794"/>
      <c r="XAB38" s="794"/>
      <c r="XAC38" s="794"/>
      <c r="XAD38" s="794"/>
      <c r="XAE38" s="794"/>
      <c r="XAF38" s="794"/>
      <c r="XAG38" s="794"/>
      <c r="XAH38" s="794"/>
      <c r="XAI38" s="794"/>
      <c r="XAJ38" s="794"/>
      <c r="XAK38" s="794"/>
      <c r="XAL38" s="794"/>
      <c r="XAM38" s="794"/>
      <c r="XAN38" s="794"/>
      <c r="XAO38" s="794"/>
      <c r="XAP38" s="794"/>
      <c r="XAQ38" s="794"/>
      <c r="XAR38" s="794"/>
      <c r="XAS38" s="794"/>
      <c r="XAT38" s="794"/>
      <c r="XAU38" s="794"/>
      <c r="XAV38" s="794"/>
      <c r="XAW38" s="794"/>
      <c r="XAX38" s="794"/>
      <c r="XAY38" s="794"/>
      <c r="XAZ38" s="794"/>
      <c r="XBA38" s="794"/>
      <c r="XBB38" s="794"/>
      <c r="XBC38" s="794"/>
      <c r="XBD38" s="794"/>
      <c r="XBE38" s="794"/>
      <c r="XBF38" s="794"/>
      <c r="XBG38" s="794"/>
      <c r="XBH38" s="794"/>
      <c r="XBI38" s="794"/>
      <c r="XBJ38" s="794"/>
      <c r="XBK38" s="794"/>
      <c r="XBL38" s="794"/>
      <c r="XBM38" s="794"/>
      <c r="XBN38" s="794"/>
      <c r="XBO38" s="794"/>
      <c r="XBP38" s="794"/>
      <c r="XBQ38" s="794"/>
      <c r="XBR38" s="794"/>
      <c r="XBS38" s="794"/>
      <c r="XBT38" s="794"/>
      <c r="XBU38" s="794"/>
      <c r="XBV38" s="794"/>
      <c r="XBW38" s="794"/>
      <c r="XBX38" s="794"/>
      <c r="XBY38" s="794"/>
      <c r="XBZ38" s="794"/>
      <c r="XCA38" s="794"/>
      <c r="XCB38" s="794"/>
      <c r="XCC38" s="794"/>
      <c r="XCD38" s="794"/>
      <c r="XCE38" s="794"/>
      <c r="XCF38" s="794"/>
      <c r="XCG38" s="794"/>
      <c r="XCH38" s="794"/>
      <c r="XCI38" s="794"/>
      <c r="XCJ38" s="794"/>
      <c r="XCK38" s="794"/>
      <c r="XCL38" s="794"/>
      <c r="XCM38" s="794"/>
      <c r="XCN38" s="794"/>
      <c r="XCO38" s="794"/>
      <c r="XCP38" s="794"/>
      <c r="XCQ38" s="794"/>
      <c r="XCR38" s="794"/>
      <c r="XCS38" s="794"/>
      <c r="XCT38" s="794"/>
      <c r="XCU38" s="794"/>
      <c r="XCV38" s="794"/>
      <c r="XCW38" s="794"/>
      <c r="XCX38" s="794"/>
      <c r="XCY38" s="794"/>
      <c r="XCZ38" s="794"/>
      <c r="XDA38" s="794"/>
      <c r="XDB38" s="794"/>
      <c r="XDC38" s="794"/>
      <c r="XDD38" s="794"/>
      <c r="XDE38" s="794"/>
      <c r="XDF38" s="794"/>
      <c r="XDG38" s="794"/>
      <c r="XDH38" s="794"/>
      <c r="XDI38" s="794"/>
      <c r="XDJ38" s="794"/>
      <c r="XDK38" s="794"/>
      <c r="XDL38" s="794"/>
      <c r="XDM38" s="794"/>
      <c r="XDN38" s="794"/>
      <c r="XDO38" s="794"/>
      <c r="XDP38" s="794"/>
      <c r="XDQ38" s="794"/>
      <c r="XDR38" s="794"/>
      <c r="XDS38" s="794"/>
      <c r="XDT38" s="794"/>
      <c r="XDU38" s="794"/>
      <c r="XDV38" s="794"/>
      <c r="XDW38" s="794"/>
      <c r="XDX38" s="794"/>
      <c r="XDY38" s="794"/>
      <c r="XDZ38" s="794"/>
      <c r="XEA38" s="794"/>
      <c r="XEB38" s="794"/>
      <c r="XEC38" s="794"/>
      <c r="XED38" s="794"/>
      <c r="XEE38" s="794"/>
      <c r="XEF38" s="794"/>
      <c r="XEG38" s="794"/>
      <c r="XEH38" s="794"/>
      <c r="XEI38" s="794"/>
      <c r="XEJ38" s="794"/>
      <c r="XEK38" s="794"/>
      <c r="XEL38" s="794"/>
      <c r="XEM38" s="794"/>
      <c r="XEN38" s="794"/>
      <c r="XEO38" s="794"/>
      <c r="XEP38" s="794"/>
      <c r="XEQ38" s="794"/>
      <c r="XER38" s="794"/>
      <c r="XES38" s="794"/>
      <c r="XET38" s="794"/>
      <c r="XEU38" s="794"/>
      <c r="XEV38" s="794"/>
      <c r="XEW38" s="794"/>
      <c r="XEX38" s="794"/>
      <c r="XEY38" s="794"/>
      <c r="XEZ38" s="794"/>
      <c r="XFA38" s="794"/>
      <c r="XFB38" s="794"/>
      <c r="XFC38" s="794"/>
      <c r="XFD38" s="794"/>
    </row>
    <row r="39" spans="1:16384" s="120" customFormat="1" ht="24" customHeight="1" x14ac:dyDescent="0.3">
      <c r="A39" s="511" t="s">
        <v>18</v>
      </c>
      <c r="B39" s="512"/>
      <c r="C39" s="512"/>
      <c r="D39" s="512"/>
      <c r="E39" s="512"/>
      <c r="F39" s="512"/>
      <c r="G39" s="512"/>
      <c r="H39" s="512"/>
      <c r="I39" s="511"/>
      <c r="J39" s="512"/>
      <c r="K39" s="512"/>
      <c r="L39" s="512"/>
      <c r="M39" s="512"/>
      <c r="N39" s="512"/>
      <c r="O39" s="512"/>
      <c r="P39" s="512"/>
      <c r="Q39" s="511"/>
      <c r="R39" s="512"/>
      <c r="S39" s="512"/>
      <c r="T39" s="512"/>
      <c r="U39" s="512"/>
      <c r="V39" s="512"/>
      <c r="W39" s="512"/>
      <c r="X39" s="512"/>
      <c r="Y39" s="511"/>
      <c r="Z39" s="512"/>
      <c r="AA39" s="512"/>
      <c r="AB39" s="512"/>
      <c r="AC39" s="512"/>
      <c r="AD39" s="512"/>
      <c r="AE39" s="512"/>
      <c r="AF39" s="512"/>
      <c r="AG39" s="511"/>
      <c r="AH39" s="512"/>
      <c r="AI39" s="512"/>
      <c r="AJ39" s="512"/>
      <c r="AK39" s="512"/>
      <c r="AL39" s="512"/>
      <c r="AM39" s="512"/>
      <c r="AN39" s="512"/>
      <c r="AO39" s="511"/>
      <c r="AP39" s="512"/>
      <c r="AQ39" s="512"/>
      <c r="AR39" s="512"/>
      <c r="AS39" s="512"/>
      <c r="AT39" s="512"/>
      <c r="AU39" s="512"/>
      <c r="AV39" s="512"/>
      <c r="AW39" s="511"/>
      <c r="AX39" s="512"/>
      <c r="AY39" s="512"/>
      <c r="AZ39" s="512"/>
      <c r="BA39" s="512"/>
      <c r="BB39" s="512"/>
      <c r="BC39" s="512"/>
      <c r="BD39" s="512"/>
      <c r="BE39" s="511"/>
      <c r="BF39" s="512"/>
      <c r="BG39" s="512"/>
      <c r="BH39" s="512"/>
      <c r="BI39" s="512"/>
      <c r="BJ39" s="512"/>
      <c r="BK39" s="512"/>
      <c r="BL39" s="512"/>
      <c r="BM39" s="511"/>
      <c r="BN39" s="512"/>
      <c r="BO39" s="512"/>
      <c r="BP39" s="512"/>
      <c r="BQ39" s="512"/>
      <c r="BR39" s="512"/>
      <c r="BS39" s="512"/>
      <c r="BT39" s="512"/>
      <c r="BU39" s="511"/>
      <c r="BV39" s="512"/>
      <c r="BW39" s="512"/>
      <c r="BX39" s="512"/>
      <c r="BY39" s="512"/>
      <c r="BZ39" s="512"/>
      <c r="CA39" s="512"/>
      <c r="CB39" s="512"/>
      <c r="CC39" s="511"/>
      <c r="CD39" s="512"/>
      <c r="CE39" s="512"/>
      <c r="CF39" s="512"/>
      <c r="CG39" s="512"/>
      <c r="CH39" s="512"/>
      <c r="CI39" s="512"/>
      <c r="CJ39" s="512"/>
      <c r="CK39" s="511"/>
      <c r="CL39" s="512"/>
      <c r="CM39" s="512"/>
      <c r="CN39" s="512"/>
      <c r="CO39" s="512"/>
      <c r="CP39" s="512"/>
      <c r="CQ39" s="512"/>
      <c r="CR39" s="512"/>
      <c r="CS39" s="511"/>
      <c r="CT39" s="512"/>
      <c r="CU39" s="512"/>
      <c r="CV39" s="512"/>
      <c r="CW39" s="512"/>
      <c r="CX39" s="512"/>
      <c r="CY39" s="512"/>
      <c r="CZ39" s="512"/>
      <c r="DA39" s="511"/>
      <c r="DB39" s="512"/>
      <c r="DC39" s="512"/>
      <c r="DD39" s="512"/>
      <c r="DE39" s="512"/>
      <c r="DF39" s="512"/>
      <c r="DG39" s="512"/>
      <c r="DH39" s="512"/>
      <c r="DI39" s="511"/>
      <c r="DJ39" s="512"/>
      <c r="DK39" s="512"/>
      <c r="DL39" s="512"/>
      <c r="DM39" s="512"/>
      <c r="DN39" s="512"/>
      <c r="DO39" s="512"/>
      <c r="DP39" s="512"/>
      <c r="DQ39" s="511"/>
      <c r="DR39" s="512"/>
      <c r="DS39" s="512"/>
      <c r="DT39" s="512"/>
      <c r="DU39" s="512"/>
      <c r="DV39" s="512"/>
      <c r="DW39" s="512"/>
      <c r="DX39" s="512"/>
      <c r="DY39" s="511"/>
      <c r="DZ39" s="512"/>
      <c r="EA39" s="512"/>
      <c r="EB39" s="512"/>
      <c r="EC39" s="512"/>
      <c r="ED39" s="512"/>
      <c r="EE39" s="512"/>
      <c r="EF39" s="512"/>
      <c r="EG39" s="511"/>
      <c r="EH39" s="512"/>
      <c r="EI39" s="512"/>
      <c r="EJ39" s="512"/>
      <c r="EK39" s="512"/>
      <c r="EL39" s="512"/>
      <c r="EM39" s="512"/>
      <c r="EN39" s="512"/>
      <c r="EO39" s="511"/>
      <c r="EP39" s="512"/>
      <c r="EQ39" s="512"/>
      <c r="ER39" s="512"/>
      <c r="ES39" s="512"/>
      <c r="ET39" s="512"/>
      <c r="EU39" s="512"/>
      <c r="EV39" s="512"/>
      <c r="EW39" s="511"/>
      <c r="EX39" s="512"/>
      <c r="EY39" s="512"/>
      <c r="EZ39" s="512"/>
      <c r="FA39" s="512"/>
      <c r="FB39" s="512"/>
      <c r="FC39" s="512"/>
      <c r="FD39" s="512"/>
      <c r="FE39" s="511"/>
      <c r="FF39" s="512"/>
      <c r="FG39" s="512"/>
      <c r="FH39" s="512"/>
      <c r="FI39" s="512"/>
      <c r="FJ39" s="512"/>
      <c r="FK39" s="512"/>
      <c r="FL39" s="512"/>
      <c r="FM39" s="511"/>
      <c r="FN39" s="512"/>
      <c r="FO39" s="512"/>
      <c r="FP39" s="512"/>
      <c r="FQ39" s="512"/>
      <c r="FR39" s="512"/>
      <c r="FS39" s="512"/>
      <c r="FT39" s="512"/>
      <c r="FU39" s="511"/>
      <c r="FV39" s="512"/>
      <c r="FW39" s="512"/>
      <c r="FX39" s="512"/>
      <c r="FY39" s="512"/>
      <c r="FZ39" s="512"/>
      <c r="GA39" s="512"/>
      <c r="GB39" s="512"/>
      <c r="GC39" s="511"/>
      <c r="GD39" s="512"/>
      <c r="GE39" s="512"/>
      <c r="GF39" s="512"/>
      <c r="GG39" s="512"/>
      <c r="GH39" s="512"/>
      <c r="GI39" s="512"/>
      <c r="GJ39" s="512"/>
      <c r="GK39" s="511"/>
      <c r="GL39" s="512"/>
      <c r="GM39" s="512"/>
      <c r="GN39" s="512"/>
      <c r="GO39" s="512"/>
      <c r="GP39" s="512"/>
      <c r="GQ39" s="512"/>
      <c r="GR39" s="512"/>
      <c r="GS39" s="511"/>
      <c r="GT39" s="512"/>
      <c r="GU39" s="512"/>
      <c r="GV39" s="512"/>
      <c r="GW39" s="512"/>
      <c r="GX39" s="512"/>
      <c r="GY39" s="512"/>
      <c r="GZ39" s="512"/>
      <c r="HA39" s="511"/>
      <c r="HB39" s="512"/>
      <c r="HC39" s="512"/>
      <c r="HD39" s="512"/>
      <c r="HE39" s="512"/>
      <c r="HF39" s="512"/>
      <c r="HG39" s="512"/>
      <c r="HH39" s="512"/>
      <c r="HI39" s="511"/>
      <c r="HJ39" s="512"/>
      <c r="HK39" s="512"/>
      <c r="HL39" s="512"/>
      <c r="HM39" s="512"/>
      <c r="HN39" s="512"/>
      <c r="HO39" s="512"/>
      <c r="HP39" s="512"/>
      <c r="HQ39" s="511"/>
      <c r="HR39" s="512"/>
      <c r="HS39" s="512"/>
      <c r="HT39" s="512"/>
      <c r="HU39" s="512"/>
      <c r="HV39" s="512"/>
      <c r="HW39" s="512"/>
      <c r="HX39" s="512"/>
      <c r="HY39" s="511"/>
      <c r="HZ39" s="512"/>
      <c r="IA39" s="512"/>
      <c r="IB39" s="512"/>
      <c r="IC39" s="512"/>
      <c r="ID39" s="512"/>
      <c r="IE39" s="512"/>
      <c r="IF39" s="512"/>
      <c r="IG39" s="511"/>
      <c r="IH39" s="512"/>
      <c r="II39" s="512"/>
      <c r="IJ39" s="512"/>
      <c r="IK39" s="512"/>
      <c r="IL39" s="512"/>
      <c r="IM39" s="512"/>
      <c r="IN39" s="512"/>
      <c r="IO39" s="511"/>
      <c r="IP39" s="512"/>
      <c r="IQ39" s="512"/>
      <c r="IR39" s="512"/>
      <c r="IS39" s="512"/>
      <c r="IT39" s="512"/>
      <c r="IU39" s="512"/>
      <c r="IV39" s="512"/>
      <c r="IW39" s="511"/>
      <c r="IX39" s="512"/>
      <c r="IY39" s="512"/>
      <c r="IZ39" s="512"/>
      <c r="JA39" s="512"/>
      <c r="JB39" s="512"/>
      <c r="JC39" s="512"/>
      <c r="JD39" s="512"/>
      <c r="JE39" s="511"/>
      <c r="JF39" s="512"/>
      <c r="JG39" s="512"/>
      <c r="JH39" s="512"/>
      <c r="JI39" s="512"/>
      <c r="JJ39" s="512"/>
      <c r="JK39" s="512"/>
      <c r="JL39" s="512"/>
      <c r="JM39" s="511"/>
      <c r="JN39" s="512"/>
      <c r="JO39" s="512"/>
      <c r="JP39" s="512"/>
      <c r="JQ39" s="512"/>
      <c r="JR39" s="512"/>
      <c r="JS39" s="512"/>
      <c r="JT39" s="512"/>
      <c r="JU39" s="511"/>
      <c r="JV39" s="512"/>
      <c r="JW39" s="512"/>
      <c r="JX39" s="512"/>
      <c r="JY39" s="512"/>
      <c r="JZ39" s="512"/>
      <c r="KA39" s="512"/>
      <c r="KB39" s="512"/>
      <c r="KC39" s="511"/>
      <c r="KD39" s="512"/>
      <c r="KE39" s="512"/>
      <c r="KF39" s="512"/>
      <c r="KG39" s="512"/>
      <c r="KH39" s="512"/>
      <c r="KI39" s="512"/>
      <c r="KJ39" s="512"/>
      <c r="KK39" s="511"/>
      <c r="KL39" s="512"/>
      <c r="KM39" s="512"/>
      <c r="KN39" s="512"/>
      <c r="KO39" s="512"/>
      <c r="KP39" s="512"/>
      <c r="KQ39" s="512"/>
      <c r="KR39" s="512"/>
      <c r="KS39" s="511"/>
      <c r="KT39" s="512"/>
      <c r="KU39" s="512"/>
      <c r="KV39" s="512"/>
      <c r="KW39" s="512"/>
      <c r="KX39" s="512"/>
      <c r="KY39" s="512"/>
      <c r="KZ39" s="512"/>
      <c r="LA39" s="511"/>
      <c r="LB39" s="512"/>
      <c r="LC39" s="512"/>
      <c r="LD39" s="512"/>
      <c r="LE39" s="512"/>
      <c r="LF39" s="512"/>
      <c r="LG39" s="512"/>
      <c r="LH39" s="512"/>
      <c r="LI39" s="511"/>
      <c r="LJ39" s="512"/>
      <c r="LK39" s="512"/>
      <c r="LL39" s="512"/>
      <c r="LM39" s="512"/>
      <c r="LN39" s="512"/>
      <c r="LO39" s="512"/>
      <c r="LP39" s="512"/>
      <c r="LQ39" s="511"/>
      <c r="LR39" s="512"/>
      <c r="LS39" s="512"/>
      <c r="LT39" s="512"/>
      <c r="LU39" s="512"/>
      <c r="LV39" s="512"/>
      <c r="LW39" s="512"/>
      <c r="LX39" s="512"/>
      <c r="LY39" s="511"/>
      <c r="LZ39" s="512"/>
      <c r="MA39" s="512"/>
      <c r="MB39" s="512"/>
      <c r="MC39" s="512"/>
      <c r="MD39" s="512"/>
      <c r="ME39" s="512"/>
      <c r="MF39" s="512"/>
      <c r="MG39" s="511"/>
      <c r="MH39" s="512"/>
      <c r="MI39" s="512"/>
      <c r="MJ39" s="512"/>
      <c r="MK39" s="512"/>
      <c r="ML39" s="512"/>
      <c r="MM39" s="512"/>
      <c r="MN39" s="512"/>
      <c r="MO39" s="511"/>
      <c r="MP39" s="512"/>
      <c r="MQ39" s="512"/>
      <c r="MR39" s="512"/>
      <c r="MS39" s="512"/>
      <c r="MT39" s="512"/>
      <c r="MU39" s="512"/>
      <c r="MV39" s="512"/>
      <c r="MW39" s="511"/>
      <c r="MX39" s="512"/>
      <c r="MY39" s="512"/>
      <c r="MZ39" s="512"/>
      <c r="NA39" s="512"/>
      <c r="NB39" s="512"/>
      <c r="NC39" s="512"/>
      <c r="ND39" s="512"/>
      <c r="NE39" s="511"/>
      <c r="NF39" s="512"/>
      <c r="NG39" s="512"/>
      <c r="NH39" s="512"/>
      <c r="NI39" s="512"/>
      <c r="NJ39" s="512"/>
      <c r="NK39" s="512"/>
      <c r="NL39" s="512"/>
      <c r="NM39" s="511"/>
      <c r="NN39" s="512"/>
      <c r="NO39" s="512"/>
      <c r="NP39" s="512"/>
      <c r="NQ39" s="512"/>
      <c r="NR39" s="512"/>
      <c r="NS39" s="512"/>
      <c r="NT39" s="512"/>
      <c r="NU39" s="511"/>
      <c r="NV39" s="512"/>
      <c r="NW39" s="512"/>
      <c r="NX39" s="512"/>
      <c r="NY39" s="512"/>
      <c r="NZ39" s="512"/>
      <c r="OA39" s="512"/>
      <c r="OB39" s="512"/>
      <c r="OC39" s="511"/>
      <c r="OD39" s="512"/>
      <c r="OE39" s="512"/>
      <c r="OF39" s="512"/>
      <c r="OG39" s="512"/>
      <c r="OH39" s="512"/>
      <c r="OI39" s="512"/>
      <c r="OJ39" s="512"/>
      <c r="OK39" s="511"/>
      <c r="OL39" s="512"/>
      <c r="OM39" s="512"/>
      <c r="ON39" s="512"/>
      <c r="OO39" s="512"/>
      <c r="OP39" s="512"/>
      <c r="OQ39" s="512"/>
      <c r="OR39" s="512"/>
      <c r="OS39" s="511"/>
      <c r="OT39" s="512"/>
      <c r="OU39" s="512"/>
      <c r="OV39" s="512"/>
      <c r="OW39" s="512"/>
      <c r="OX39" s="512"/>
      <c r="OY39" s="512"/>
      <c r="OZ39" s="512"/>
      <c r="PA39" s="511"/>
      <c r="PB39" s="512"/>
      <c r="PC39" s="512"/>
      <c r="PD39" s="512"/>
      <c r="PE39" s="512"/>
      <c r="PF39" s="512"/>
      <c r="PG39" s="512"/>
      <c r="PH39" s="512"/>
      <c r="PI39" s="511"/>
      <c r="PJ39" s="512"/>
      <c r="PK39" s="512"/>
      <c r="PL39" s="512"/>
      <c r="PM39" s="512"/>
      <c r="PN39" s="512"/>
      <c r="PO39" s="512"/>
      <c r="PP39" s="512"/>
      <c r="PQ39" s="511"/>
      <c r="PR39" s="512"/>
      <c r="PS39" s="512"/>
      <c r="PT39" s="512"/>
      <c r="PU39" s="512"/>
      <c r="PV39" s="512"/>
      <c r="PW39" s="512"/>
      <c r="PX39" s="512"/>
      <c r="PY39" s="511"/>
      <c r="PZ39" s="512"/>
      <c r="QA39" s="512"/>
      <c r="QB39" s="512"/>
      <c r="QC39" s="512"/>
      <c r="QD39" s="512"/>
      <c r="QE39" s="512"/>
      <c r="QF39" s="512"/>
      <c r="QG39" s="511"/>
      <c r="QH39" s="512"/>
      <c r="QI39" s="512"/>
      <c r="QJ39" s="512"/>
      <c r="QK39" s="512"/>
      <c r="QL39" s="512"/>
      <c r="QM39" s="512"/>
      <c r="QN39" s="512"/>
      <c r="QO39" s="511"/>
      <c r="QP39" s="512"/>
      <c r="QQ39" s="512"/>
      <c r="QR39" s="512"/>
      <c r="QS39" s="512"/>
      <c r="QT39" s="512"/>
      <c r="QU39" s="512"/>
      <c r="QV39" s="512"/>
      <c r="QW39" s="511"/>
      <c r="QX39" s="512"/>
      <c r="QY39" s="512"/>
      <c r="QZ39" s="512"/>
      <c r="RA39" s="512"/>
      <c r="RB39" s="512"/>
      <c r="RC39" s="512"/>
      <c r="RD39" s="512"/>
      <c r="RE39" s="511"/>
      <c r="RF39" s="512"/>
      <c r="RG39" s="512"/>
      <c r="RH39" s="512"/>
      <c r="RI39" s="512"/>
      <c r="RJ39" s="512"/>
      <c r="RK39" s="512"/>
      <c r="RL39" s="512"/>
      <c r="RM39" s="511"/>
      <c r="RN39" s="512"/>
      <c r="RO39" s="512"/>
      <c r="RP39" s="512"/>
      <c r="RQ39" s="512"/>
      <c r="RR39" s="512"/>
      <c r="RS39" s="512"/>
      <c r="RT39" s="512"/>
      <c r="RU39" s="511"/>
      <c r="RV39" s="512"/>
      <c r="RW39" s="512"/>
      <c r="RX39" s="512"/>
      <c r="RY39" s="512"/>
      <c r="RZ39" s="512"/>
      <c r="SA39" s="512"/>
      <c r="SB39" s="512"/>
      <c r="SC39" s="511"/>
      <c r="SD39" s="512"/>
      <c r="SE39" s="512"/>
      <c r="SF39" s="512"/>
      <c r="SG39" s="512"/>
      <c r="SH39" s="512"/>
      <c r="SI39" s="512"/>
      <c r="SJ39" s="512"/>
      <c r="SK39" s="511"/>
      <c r="SL39" s="512"/>
      <c r="SM39" s="512"/>
      <c r="SN39" s="512"/>
      <c r="SO39" s="512"/>
      <c r="SP39" s="512"/>
      <c r="SQ39" s="512"/>
      <c r="SR39" s="512"/>
      <c r="SS39" s="511"/>
      <c r="ST39" s="512"/>
      <c r="SU39" s="512"/>
      <c r="SV39" s="512"/>
      <c r="SW39" s="512"/>
      <c r="SX39" s="512"/>
      <c r="SY39" s="512"/>
      <c r="SZ39" s="512"/>
      <c r="TA39" s="511"/>
      <c r="TB39" s="512"/>
      <c r="TC39" s="512"/>
      <c r="TD39" s="512"/>
      <c r="TE39" s="512"/>
      <c r="TF39" s="512"/>
      <c r="TG39" s="512"/>
      <c r="TH39" s="512"/>
      <c r="TI39" s="511"/>
      <c r="TJ39" s="512"/>
      <c r="TK39" s="512"/>
      <c r="TL39" s="512"/>
      <c r="TM39" s="512"/>
      <c r="TN39" s="512"/>
      <c r="TO39" s="512"/>
      <c r="TP39" s="512"/>
      <c r="TQ39" s="511"/>
      <c r="TR39" s="512"/>
      <c r="TS39" s="512"/>
      <c r="TT39" s="512"/>
      <c r="TU39" s="512"/>
      <c r="TV39" s="512"/>
      <c r="TW39" s="512"/>
      <c r="TX39" s="512"/>
      <c r="TY39" s="511"/>
      <c r="TZ39" s="512"/>
      <c r="UA39" s="512"/>
      <c r="UB39" s="512"/>
      <c r="UC39" s="512"/>
      <c r="UD39" s="512"/>
      <c r="UE39" s="512"/>
      <c r="UF39" s="512"/>
      <c r="UG39" s="511"/>
      <c r="UH39" s="512"/>
      <c r="UI39" s="512"/>
      <c r="UJ39" s="512"/>
      <c r="UK39" s="512"/>
      <c r="UL39" s="512"/>
      <c r="UM39" s="512"/>
      <c r="UN39" s="512"/>
      <c r="UO39" s="511"/>
      <c r="UP39" s="512"/>
      <c r="UQ39" s="512"/>
      <c r="UR39" s="512"/>
      <c r="US39" s="512"/>
      <c r="UT39" s="512"/>
      <c r="UU39" s="512"/>
      <c r="UV39" s="512"/>
      <c r="UW39" s="511"/>
      <c r="UX39" s="512"/>
      <c r="UY39" s="512"/>
      <c r="UZ39" s="512"/>
      <c r="VA39" s="512"/>
      <c r="VB39" s="512"/>
      <c r="VC39" s="512"/>
      <c r="VD39" s="512"/>
      <c r="VE39" s="511"/>
      <c r="VF39" s="512"/>
      <c r="VG39" s="512"/>
      <c r="VH39" s="512"/>
      <c r="VI39" s="512"/>
      <c r="VJ39" s="512"/>
      <c r="VK39" s="512"/>
      <c r="VL39" s="512"/>
      <c r="VM39" s="511"/>
      <c r="VN39" s="512"/>
      <c r="VO39" s="512"/>
      <c r="VP39" s="512"/>
      <c r="VQ39" s="512"/>
      <c r="VR39" s="512"/>
      <c r="VS39" s="512"/>
      <c r="VT39" s="512"/>
      <c r="VU39" s="511"/>
      <c r="VV39" s="512"/>
      <c r="VW39" s="512"/>
      <c r="VX39" s="512"/>
      <c r="VY39" s="512"/>
      <c r="VZ39" s="512"/>
      <c r="WA39" s="512"/>
      <c r="WB39" s="512"/>
      <c r="WC39" s="511"/>
      <c r="WD39" s="512"/>
      <c r="WE39" s="512"/>
      <c r="WF39" s="512"/>
      <c r="WG39" s="512"/>
      <c r="WH39" s="512"/>
      <c r="WI39" s="512"/>
      <c r="WJ39" s="512"/>
      <c r="WK39" s="511"/>
      <c r="WL39" s="512"/>
      <c r="WM39" s="512"/>
      <c r="WN39" s="512"/>
      <c r="WO39" s="512"/>
      <c r="WP39" s="512"/>
      <c r="WQ39" s="512"/>
      <c r="WR39" s="512"/>
      <c r="WS39" s="511"/>
      <c r="WT39" s="512"/>
      <c r="WU39" s="512"/>
      <c r="WV39" s="512"/>
      <c r="WW39" s="512"/>
      <c r="WX39" s="512"/>
      <c r="WY39" s="512"/>
      <c r="WZ39" s="512"/>
      <c r="XA39" s="511"/>
      <c r="XB39" s="512"/>
      <c r="XC39" s="512"/>
      <c r="XD39" s="512"/>
      <c r="XE39" s="512"/>
      <c r="XF39" s="512"/>
      <c r="XG39" s="512"/>
      <c r="XH39" s="512"/>
      <c r="XI39" s="511"/>
      <c r="XJ39" s="512"/>
      <c r="XK39" s="512"/>
      <c r="XL39" s="512"/>
      <c r="XM39" s="512"/>
      <c r="XN39" s="512"/>
      <c r="XO39" s="512"/>
      <c r="XP39" s="512"/>
      <c r="XQ39" s="511"/>
      <c r="XR39" s="512"/>
      <c r="XS39" s="512"/>
      <c r="XT39" s="512"/>
      <c r="XU39" s="512"/>
      <c r="XV39" s="512"/>
      <c r="XW39" s="512"/>
      <c r="XX39" s="512"/>
      <c r="XY39" s="511"/>
      <c r="XZ39" s="512"/>
      <c r="YA39" s="512"/>
      <c r="YB39" s="512"/>
      <c r="YC39" s="512"/>
      <c r="YD39" s="512"/>
      <c r="YE39" s="512"/>
      <c r="YF39" s="512"/>
      <c r="YG39" s="511"/>
      <c r="YH39" s="512"/>
      <c r="YI39" s="512"/>
      <c r="YJ39" s="512"/>
      <c r="YK39" s="512"/>
      <c r="YL39" s="512"/>
      <c r="YM39" s="512"/>
      <c r="YN39" s="512"/>
      <c r="YO39" s="511"/>
      <c r="YP39" s="512"/>
      <c r="YQ39" s="512"/>
      <c r="YR39" s="512"/>
      <c r="YS39" s="512"/>
      <c r="YT39" s="512"/>
      <c r="YU39" s="512"/>
      <c r="YV39" s="512"/>
      <c r="YW39" s="511"/>
      <c r="YX39" s="512"/>
      <c r="YY39" s="512"/>
      <c r="YZ39" s="512"/>
      <c r="ZA39" s="512"/>
      <c r="ZB39" s="512"/>
      <c r="ZC39" s="512"/>
      <c r="ZD39" s="512"/>
      <c r="ZE39" s="511"/>
      <c r="ZF39" s="512"/>
      <c r="ZG39" s="512"/>
      <c r="ZH39" s="512"/>
      <c r="ZI39" s="512"/>
      <c r="ZJ39" s="512"/>
      <c r="ZK39" s="512"/>
      <c r="ZL39" s="512"/>
      <c r="ZM39" s="511"/>
      <c r="ZN39" s="512"/>
      <c r="ZO39" s="512"/>
      <c r="ZP39" s="512"/>
      <c r="ZQ39" s="512"/>
      <c r="ZR39" s="512"/>
      <c r="ZS39" s="512"/>
      <c r="ZT39" s="512"/>
      <c r="ZU39" s="511"/>
      <c r="ZV39" s="512"/>
      <c r="ZW39" s="512"/>
      <c r="ZX39" s="512"/>
      <c r="ZY39" s="512"/>
      <c r="ZZ39" s="512"/>
      <c r="AAA39" s="512"/>
      <c r="AAB39" s="512"/>
      <c r="AAC39" s="511"/>
      <c r="AAD39" s="512"/>
      <c r="AAE39" s="512"/>
      <c r="AAF39" s="512"/>
      <c r="AAG39" s="512"/>
      <c r="AAH39" s="512"/>
      <c r="AAI39" s="512"/>
      <c r="AAJ39" s="512"/>
      <c r="AAK39" s="511"/>
      <c r="AAL39" s="512"/>
      <c r="AAM39" s="512"/>
      <c r="AAN39" s="512"/>
      <c r="AAO39" s="512"/>
      <c r="AAP39" s="512"/>
      <c r="AAQ39" s="512"/>
      <c r="AAR39" s="512"/>
      <c r="AAS39" s="511"/>
      <c r="AAT39" s="512"/>
      <c r="AAU39" s="512"/>
      <c r="AAV39" s="512"/>
      <c r="AAW39" s="512"/>
      <c r="AAX39" s="512"/>
      <c r="AAY39" s="512"/>
      <c r="AAZ39" s="512"/>
      <c r="ABA39" s="511"/>
      <c r="ABB39" s="512"/>
      <c r="ABC39" s="512"/>
      <c r="ABD39" s="512"/>
      <c r="ABE39" s="512"/>
      <c r="ABF39" s="512"/>
      <c r="ABG39" s="512"/>
      <c r="ABH39" s="512"/>
      <c r="ABI39" s="511"/>
      <c r="ABJ39" s="512"/>
      <c r="ABK39" s="512"/>
      <c r="ABL39" s="512"/>
      <c r="ABM39" s="512"/>
      <c r="ABN39" s="512"/>
      <c r="ABO39" s="512"/>
      <c r="ABP39" s="512"/>
      <c r="ABQ39" s="511"/>
      <c r="ABR39" s="512"/>
      <c r="ABS39" s="512"/>
      <c r="ABT39" s="512"/>
      <c r="ABU39" s="512"/>
      <c r="ABV39" s="512"/>
      <c r="ABW39" s="512"/>
      <c r="ABX39" s="512"/>
      <c r="ABY39" s="511"/>
      <c r="ABZ39" s="512"/>
      <c r="ACA39" s="512"/>
      <c r="ACB39" s="512"/>
      <c r="ACC39" s="512"/>
      <c r="ACD39" s="512"/>
      <c r="ACE39" s="512"/>
      <c r="ACF39" s="512"/>
      <c r="ACG39" s="511"/>
      <c r="ACH39" s="512"/>
      <c r="ACI39" s="512"/>
      <c r="ACJ39" s="512"/>
      <c r="ACK39" s="512"/>
      <c r="ACL39" s="512"/>
      <c r="ACM39" s="512"/>
      <c r="ACN39" s="512"/>
      <c r="ACO39" s="511"/>
      <c r="ACP39" s="512"/>
      <c r="ACQ39" s="512"/>
      <c r="ACR39" s="512"/>
      <c r="ACS39" s="512"/>
      <c r="ACT39" s="512"/>
      <c r="ACU39" s="512"/>
      <c r="ACV39" s="512"/>
      <c r="ACW39" s="511"/>
      <c r="ACX39" s="512"/>
      <c r="ACY39" s="512"/>
      <c r="ACZ39" s="512"/>
      <c r="ADA39" s="512"/>
      <c r="ADB39" s="512"/>
      <c r="ADC39" s="512"/>
      <c r="ADD39" s="512"/>
      <c r="ADE39" s="511"/>
      <c r="ADF39" s="512"/>
      <c r="ADG39" s="512"/>
      <c r="ADH39" s="512"/>
      <c r="ADI39" s="512"/>
      <c r="ADJ39" s="512"/>
      <c r="ADK39" s="512"/>
      <c r="ADL39" s="512"/>
      <c r="ADM39" s="511"/>
      <c r="ADN39" s="512"/>
      <c r="ADO39" s="512"/>
      <c r="ADP39" s="512"/>
      <c r="ADQ39" s="512"/>
      <c r="ADR39" s="512"/>
      <c r="ADS39" s="512"/>
      <c r="ADT39" s="512"/>
      <c r="ADU39" s="511"/>
      <c r="ADV39" s="512"/>
      <c r="ADW39" s="512"/>
      <c r="ADX39" s="512"/>
      <c r="ADY39" s="512"/>
      <c r="ADZ39" s="512"/>
      <c r="AEA39" s="512"/>
      <c r="AEB39" s="512"/>
      <c r="AEC39" s="511"/>
      <c r="AED39" s="512"/>
      <c r="AEE39" s="512"/>
      <c r="AEF39" s="512"/>
      <c r="AEG39" s="512"/>
      <c r="AEH39" s="512"/>
      <c r="AEI39" s="512"/>
      <c r="AEJ39" s="512"/>
      <c r="AEK39" s="511"/>
      <c r="AEL39" s="512"/>
      <c r="AEM39" s="512"/>
      <c r="AEN39" s="512"/>
      <c r="AEO39" s="512"/>
      <c r="AEP39" s="512"/>
      <c r="AEQ39" s="512"/>
      <c r="AER39" s="512"/>
      <c r="AES39" s="511"/>
      <c r="AET39" s="512"/>
      <c r="AEU39" s="512"/>
      <c r="AEV39" s="512"/>
      <c r="AEW39" s="512"/>
      <c r="AEX39" s="512"/>
      <c r="AEY39" s="512"/>
      <c r="AEZ39" s="512"/>
      <c r="AFA39" s="511"/>
      <c r="AFB39" s="512"/>
      <c r="AFC39" s="512"/>
      <c r="AFD39" s="512"/>
      <c r="AFE39" s="512"/>
      <c r="AFF39" s="512"/>
      <c r="AFG39" s="512"/>
      <c r="AFH39" s="512"/>
      <c r="AFI39" s="511"/>
      <c r="AFJ39" s="512"/>
      <c r="AFK39" s="512"/>
      <c r="AFL39" s="512"/>
      <c r="AFM39" s="512"/>
      <c r="AFN39" s="512"/>
      <c r="AFO39" s="512"/>
      <c r="AFP39" s="512"/>
      <c r="AFQ39" s="511"/>
      <c r="AFR39" s="512"/>
      <c r="AFS39" s="512"/>
      <c r="AFT39" s="512"/>
      <c r="AFU39" s="512"/>
      <c r="AFV39" s="512"/>
      <c r="AFW39" s="512"/>
      <c r="AFX39" s="512"/>
      <c r="AFY39" s="511"/>
      <c r="AFZ39" s="512"/>
      <c r="AGA39" s="512"/>
      <c r="AGB39" s="512"/>
      <c r="AGC39" s="512"/>
      <c r="AGD39" s="512"/>
      <c r="AGE39" s="512"/>
      <c r="AGF39" s="512"/>
      <c r="AGG39" s="511"/>
      <c r="AGH39" s="512"/>
      <c r="AGI39" s="512"/>
      <c r="AGJ39" s="512"/>
      <c r="AGK39" s="512"/>
      <c r="AGL39" s="512"/>
      <c r="AGM39" s="512"/>
      <c r="AGN39" s="512"/>
      <c r="AGO39" s="511"/>
      <c r="AGP39" s="512"/>
      <c r="AGQ39" s="512"/>
      <c r="AGR39" s="512"/>
      <c r="AGS39" s="512"/>
      <c r="AGT39" s="512"/>
      <c r="AGU39" s="512"/>
      <c r="AGV39" s="512"/>
      <c r="AGW39" s="511"/>
      <c r="AGX39" s="512"/>
      <c r="AGY39" s="512"/>
      <c r="AGZ39" s="512"/>
      <c r="AHA39" s="512"/>
      <c r="AHB39" s="512"/>
      <c r="AHC39" s="512"/>
      <c r="AHD39" s="512"/>
      <c r="AHE39" s="511"/>
      <c r="AHF39" s="512"/>
      <c r="AHG39" s="512"/>
      <c r="AHH39" s="512"/>
      <c r="AHI39" s="512"/>
      <c r="AHJ39" s="512"/>
      <c r="AHK39" s="512"/>
      <c r="AHL39" s="512"/>
      <c r="AHM39" s="511"/>
      <c r="AHN39" s="512"/>
      <c r="AHO39" s="512"/>
      <c r="AHP39" s="512"/>
      <c r="AHQ39" s="512"/>
      <c r="AHR39" s="512"/>
      <c r="AHS39" s="512"/>
      <c r="AHT39" s="512"/>
      <c r="AHU39" s="511"/>
      <c r="AHV39" s="512"/>
      <c r="AHW39" s="512"/>
      <c r="AHX39" s="512"/>
      <c r="AHY39" s="512"/>
      <c r="AHZ39" s="512"/>
      <c r="AIA39" s="512"/>
      <c r="AIB39" s="512"/>
      <c r="AIC39" s="511"/>
      <c r="AID39" s="512"/>
      <c r="AIE39" s="512"/>
      <c r="AIF39" s="512"/>
      <c r="AIG39" s="512"/>
      <c r="AIH39" s="512"/>
      <c r="AII39" s="512"/>
      <c r="AIJ39" s="512"/>
      <c r="AIK39" s="511"/>
      <c r="AIL39" s="512"/>
      <c r="AIM39" s="512"/>
      <c r="AIN39" s="512"/>
      <c r="AIO39" s="512"/>
      <c r="AIP39" s="512"/>
      <c r="AIQ39" s="512"/>
      <c r="AIR39" s="512"/>
      <c r="AIS39" s="511"/>
      <c r="AIT39" s="512"/>
      <c r="AIU39" s="512"/>
      <c r="AIV39" s="512"/>
      <c r="AIW39" s="512"/>
      <c r="AIX39" s="512"/>
      <c r="AIY39" s="512"/>
      <c r="AIZ39" s="512"/>
      <c r="AJA39" s="511"/>
      <c r="AJB39" s="512"/>
      <c r="AJC39" s="512"/>
      <c r="AJD39" s="512"/>
      <c r="AJE39" s="512"/>
      <c r="AJF39" s="512"/>
      <c r="AJG39" s="512"/>
      <c r="AJH39" s="512"/>
      <c r="AJI39" s="511"/>
      <c r="AJJ39" s="512"/>
      <c r="AJK39" s="512"/>
      <c r="AJL39" s="512"/>
      <c r="AJM39" s="512"/>
      <c r="AJN39" s="512"/>
      <c r="AJO39" s="512"/>
      <c r="AJP39" s="512"/>
      <c r="AJQ39" s="511"/>
      <c r="AJR39" s="512"/>
      <c r="AJS39" s="512"/>
      <c r="AJT39" s="512"/>
      <c r="AJU39" s="512"/>
      <c r="AJV39" s="512"/>
      <c r="AJW39" s="512"/>
      <c r="AJX39" s="512"/>
      <c r="AJY39" s="511"/>
      <c r="AJZ39" s="512"/>
      <c r="AKA39" s="512"/>
      <c r="AKB39" s="512"/>
      <c r="AKC39" s="512"/>
      <c r="AKD39" s="512"/>
      <c r="AKE39" s="512"/>
      <c r="AKF39" s="512"/>
      <c r="AKG39" s="511"/>
      <c r="AKH39" s="512"/>
      <c r="AKI39" s="512"/>
      <c r="AKJ39" s="512"/>
      <c r="AKK39" s="512"/>
      <c r="AKL39" s="512"/>
      <c r="AKM39" s="512"/>
      <c r="AKN39" s="512"/>
      <c r="AKO39" s="511"/>
      <c r="AKP39" s="512"/>
      <c r="AKQ39" s="512"/>
      <c r="AKR39" s="512"/>
      <c r="AKS39" s="512"/>
      <c r="AKT39" s="512"/>
      <c r="AKU39" s="512"/>
      <c r="AKV39" s="512"/>
      <c r="AKW39" s="511"/>
      <c r="AKX39" s="512"/>
      <c r="AKY39" s="512"/>
      <c r="AKZ39" s="512"/>
      <c r="ALA39" s="512"/>
      <c r="ALB39" s="512"/>
      <c r="ALC39" s="512"/>
      <c r="ALD39" s="512"/>
      <c r="ALE39" s="511"/>
      <c r="ALF39" s="512"/>
      <c r="ALG39" s="512"/>
      <c r="ALH39" s="512"/>
      <c r="ALI39" s="512"/>
      <c r="ALJ39" s="512"/>
      <c r="ALK39" s="512"/>
      <c r="ALL39" s="512"/>
      <c r="ALM39" s="511"/>
      <c r="ALN39" s="512"/>
      <c r="ALO39" s="512"/>
      <c r="ALP39" s="512"/>
      <c r="ALQ39" s="512"/>
      <c r="ALR39" s="512"/>
      <c r="ALS39" s="512"/>
      <c r="ALT39" s="512"/>
      <c r="ALU39" s="511"/>
      <c r="ALV39" s="512"/>
      <c r="ALW39" s="512"/>
      <c r="ALX39" s="512"/>
      <c r="ALY39" s="512"/>
      <c r="ALZ39" s="512"/>
      <c r="AMA39" s="512"/>
      <c r="AMB39" s="512"/>
      <c r="AMC39" s="511"/>
      <c r="AMD39" s="512"/>
      <c r="AME39" s="512"/>
      <c r="AMF39" s="512"/>
      <c r="AMG39" s="512"/>
      <c r="AMH39" s="512"/>
      <c r="AMI39" s="512"/>
      <c r="AMJ39" s="512"/>
      <c r="AMK39" s="511"/>
      <c r="AML39" s="512"/>
      <c r="AMM39" s="512"/>
      <c r="AMN39" s="512"/>
      <c r="AMO39" s="512"/>
      <c r="AMP39" s="512"/>
      <c r="AMQ39" s="512"/>
      <c r="AMR39" s="512"/>
      <c r="AMS39" s="511"/>
      <c r="AMT39" s="512"/>
      <c r="AMU39" s="512"/>
      <c r="AMV39" s="512"/>
      <c r="AMW39" s="512"/>
      <c r="AMX39" s="512"/>
      <c r="AMY39" s="512"/>
      <c r="AMZ39" s="512"/>
      <c r="ANA39" s="511"/>
      <c r="ANB39" s="512"/>
      <c r="ANC39" s="512"/>
      <c r="AND39" s="512"/>
      <c r="ANE39" s="512"/>
      <c r="ANF39" s="512"/>
      <c r="ANG39" s="512"/>
      <c r="ANH39" s="512"/>
      <c r="ANI39" s="511"/>
      <c r="ANJ39" s="512"/>
      <c r="ANK39" s="512"/>
      <c r="ANL39" s="512"/>
      <c r="ANM39" s="512"/>
      <c r="ANN39" s="512"/>
      <c r="ANO39" s="512"/>
      <c r="ANP39" s="512"/>
      <c r="ANQ39" s="511"/>
      <c r="ANR39" s="512"/>
      <c r="ANS39" s="512"/>
      <c r="ANT39" s="512"/>
      <c r="ANU39" s="512"/>
      <c r="ANV39" s="512"/>
      <c r="ANW39" s="512"/>
      <c r="ANX39" s="512"/>
      <c r="ANY39" s="511"/>
      <c r="ANZ39" s="512"/>
      <c r="AOA39" s="512"/>
      <c r="AOB39" s="512"/>
      <c r="AOC39" s="512"/>
      <c r="AOD39" s="512"/>
      <c r="AOE39" s="512"/>
      <c r="AOF39" s="512"/>
      <c r="AOG39" s="511"/>
      <c r="AOH39" s="512"/>
      <c r="AOI39" s="512"/>
      <c r="AOJ39" s="512"/>
      <c r="AOK39" s="512"/>
      <c r="AOL39" s="512"/>
      <c r="AOM39" s="512"/>
      <c r="AON39" s="512"/>
      <c r="AOO39" s="511"/>
      <c r="AOP39" s="512"/>
      <c r="AOQ39" s="512"/>
      <c r="AOR39" s="512"/>
      <c r="AOS39" s="512"/>
      <c r="AOT39" s="512"/>
      <c r="AOU39" s="512"/>
      <c r="AOV39" s="512"/>
      <c r="AOW39" s="511"/>
      <c r="AOX39" s="512"/>
      <c r="AOY39" s="512"/>
      <c r="AOZ39" s="512"/>
      <c r="APA39" s="512"/>
      <c r="APB39" s="512"/>
      <c r="APC39" s="512"/>
      <c r="APD39" s="512"/>
      <c r="APE39" s="511"/>
      <c r="APF39" s="512"/>
      <c r="APG39" s="512"/>
      <c r="APH39" s="512"/>
      <c r="API39" s="512"/>
      <c r="APJ39" s="512"/>
      <c r="APK39" s="512"/>
      <c r="APL39" s="512"/>
      <c r="APM39" s="511"/>
      <c r="APN39" s="512"/>
      <c r="APO39" s="512"/>
      <c r="APP39" s="512"/>
      <c r="APQ39" s="512"/>
      <c r="APR39" s="512"/>
      <c r="APS39" s="512"/>
      <c r="APT39" s="512"/>
      <c r="APU39" s="511"/>
      <c r="APV39" s="512"/>
      <c r="APW39" s="512"/>
      <c r="APX39" s="512"/>
      <c r="APY39" s="512"/>
      <c r="APZ39" s="512"/>
      <c r="AQA39" s="512"/>
      <c r="AQB39" s="512"/>
      <c r="AQC39" s="511"/>
      <c r="AQD39" s="512"/>
      <c r="AQE39" s="512"/>
      <c r="AQF39" s="512"/>
      <c r="AQG39" s="512"/>
      <c r="AQH39" s="512"/>
      <c r="AQI39" s="512"/>
      <c r="AQJ39" s="512"/>
      <c r="AQK39" s="511"/>
      <c r="AQL39" s="512"/>
      <c r="AQM39" s="512"/>
      <c r="AQN39" s="512"/>
      <c r="AQO39" s="512"/>
      <c r="AQP39" s="512"/>
      <c r="AQQ39" s="512"/>
      <c r="AQR39" s="512"/>
      <c r="AQS39" s="511"/>
      <c r="AQT39" s="512"/>
      <c r="AQU39" s="512"/>
      <c r="AQV39" s="512"/>
      <c r="AQW39" s="512"/>
      <c r="AQX39" s="512"/>
      <c r="AQY39" s="512"/>
      <c r="AQZ39" s="512"/>
      <c r="ARA39" s="511"/>
      <c r="ARB39" s="512"/>
      <c r="ARC39" s="512"/>
      <c r="ARD39" s="512"/>
      <c r="ARE39" s="512"/>
      <c r="ARF39" s="512"/>
      <c r="ARG39" s="512"/>
      <c r="ARH39" s="512"/>
      <c r="ARI39" s="511"/>
      <c r="ARJ39" s="512"/>
      <c r="ARK39" s="512"/>
      <c r="ARL39" s="512"/>
      <c r="ARM39" s="512"/>
      <c r="ARN39" s="512"/>
      <c r="ARO39" s="512"/>
      <c r="ARP39" s="512"/>
      <c r="ARQ39" s="511"/>
      <c r="ARR39" s="512"/>
      <c r="ARS39" s="512"/>
      <c r="ART39" s="512"/>
      <c r="ARU39" s="512"/>
      <c r="ARV39" s="512"/>
      <c r="ARW39" s="512"/>
      <c r="ARX39" s="512"/>
      <c r="ARY39" s="511"/>
      <c r="ARZ39" s="512"/>
      <c r="ASA39" s="512"/>
      <c r="ASB39" s="512"/>
      <c r="ASC39" s="512"/>
      <c r="ASD39" s="512"/>
      <c r="ASE39" s="512"/>
      <c r="ASF39" s="512"/>
      <c r="ASG39" s="511"/>
      <c r="ASH39" s="512"/>
      <c r="ASI39" s="512"/>
      <c r="ASJ39" s="512"/>
      <c r="ASK39" s="512"/>
      <c r="ASL39" s="512"/>
      <c r="ASM39" s="512"/>
      <c r="ASN39" s="512"/>
      <c r="ASO39" s="511"/>
      <c r="ASP39" s="512"/>
      <c r="ASQ39" s="512"/>
      <c r="ASR39" s="512"/>
      <c r="ASS39" s="512"/>
      <c r="AST39" s="512"/>
      <c r="ASU39" s="512"/>
      <c r="ASV39" s="512"/>
      <c r="ASW39" s="511"/>
      <c r="ASX39" s="512"/>
      <c r="ASY39" s="512"/>
      <c r="ASZ39" s="512"/>
      <c r="ATA39" s="512"/>
      <c r="ATB39" s="512"/>
      <c r="ATC39" s="512"/>
      <c r="ATD39" s="512"/>
      <c r="ATE39" s="511"/>
      <c r="ATF39" s="512"/>
      <c r="ATG39" s="512"/>
      <c r="ATH39" s="512"/>
      <c r="ATI39" s="512"/>
      <c r="ATJ39" s="512"/>
      <c r="ATK39" s="512"/>
      <c r="ATL39" s="512"/>
      <c r="ATM39" s="511"/>
      <c r="ATN39" s="512"/>
      <c r="ATO39" s="512"/>
      <c r="ATP39" s="512"/>
      <c r="ATQ39" s="512"/>
      <c r="ATR39" s="512"/>
      <c r="ATS39" s="512"/>
      <c r="ATT39" s="512"/>
      <c r="ATU39" s="511"/>
      <c r="ATV39" s="512"/>
      <c r="ATW39" s="512"/>
      <c r="ATX39" s="512"/>
      <c r="ATY39" s="512"/>
      <c r="ATZ39" s="512"/>
      <c r="AUA39" s="512"/>
      <c r="AUB39" s="512"/>
      <c r="AUC39" s="511"/>
      <c r="AUD39" s="512"/>
      <c r="AUE39" s="512"/>
      <c r="AUF39" s="512"/>
      <c r="AUG39" s="512"/>
      <c r="AUH39" s="512"/>
      <c r="AUI39" s="512"/>
      <c r="AUJ39" s="512"/>
      <c r="AUK39" s="511"/>
      <c r="AUL39" s="512"/>
      <c r="AUM39" s="512"/>
      <c r="AUN39" s="512"/>
      <c r="AUO39" s="512"/>
      <c r="AUP39" s="512"/>
      <c r="AUQ39" s="512"/>
      <c r="AUR39" s="512"/>
      <c r="AUS39" s="511"/>
      <c r="AUT39" s="512"/>
      <c r="AUU39" s="512"/>
      <c r="AUV39" s="512"/>
      <c r="AUW39" s="512"/>
      <c r="AUX39" s="512"/>
      <c r="AUY39" s="512"/>
      <c r="AUZ39" s="512"/>
      <c r="AVA39" s="511"/>
      <c r="AVB39" s="512"/>
      <c r="AVC39" s="512"/>
      <c r="AVD39" s="512"/>
      <c r="AVE39" s="512"/>
      <c r="AVF39" s="512"/>
      <c r="AVG39" s="512"/>
      <c r="AVH39" s="512"/>
      <c r="AVI39" s="511"/>
      <c r="AVJ39" s="512"/>
      <c r="AVK39" s="512"/>
      <c r="AVL39" s="512"/>
      <c r="AVM39" s="512"/>
      <c r="AVN39" s="512"/>
      <c r="AVO39" s="512"/>
      <c r="AVP39" s="512"/>
      <c r="AVQ39" s="511"/>
      <c r="AVR39" s="512"/>
      <c r="AVS39" s="512"/>
      <c r="AVT39" s="512"/>
      <c r="AVU39" s="512"/>
      <c r="AVV39" s="512"/>
      <c r="AVW39" s="512"/>
      <c r="AVX39" s="512"/>
      <c r="AVY39" s="511"/>
      <c r="AVZ39" s="512"/>
      <c r="AWA39" s="512"/>
      <c r="AWB39" s="512"/>
      <c r="AWC39" s="512"/>
      <c r="AWD39" s="512"/>
      <c r="AWE39" s="512"/>
      <c r="AWF39" s="512"/>
      <c r="AWG39" s="511"/>
      <c r="AWH39" s="512"/>
      <c r="AWI39" s="512"/>
      <c r="AWJ39" s="512"/>
      <c r="AWK39" s="512"/>
      <c r="AWL39" s="512"/>
      <c r="AWM39" s="512"/>
      <c r="AWN39" s="512"/>
      <c r="AWO39" s="511"/>
      <c r="AWP39" s="512"/>
      <c r="AWQ39" s="512"/>
      <c r="AWR39" s="512"/>
      <c r="AWS39" s="512"/>
      <c r="AWT39" s="512"/>
      <c r="AWU39" s="512"/>
      <c r="AWV39" s="512"/>
      <c r="AWW39" s="511"/>
      <c r="AWX39" s="512"/>
      <c r="AWY39" s="512"/>
      <c r="AWZ39" s="512"/>
      <c r="AXA39" s="512"/>
      <c r="AXB39" s="512"/>
      <c r="AXC39" s="512"/>
      <c r="AXD39" s="512"/>
      <c r="AXE39" s="511"/>
      <c r="AXF39" s="512"/>
      <c r="AXG39" s="512"/>
      <c r="AXH39" s="512"/>
      <c r="AXI39" s="512"/>
      <c r="AXJ39" s="512"/>
      <c r="AXK39" s="512"/>
      <c r="AXL39" s="512"/>
      <c r="AXM39" s="511"/>
      <c r="AXN39" s="512"/>
      <c r="AXO39" s="512"/>
      <c r="AXP39" s="512"/>
      <c r="AXQ39" s="512"/>
      <c r="AXR39" s="512"/>
      <c r="AXS39" s="512"/>
      <c r="AXT39" s="512"/>
      <c r="AXU39" s="511"/>
      <c r="AXV39" s="512"/>
      <c r="AXW39" s="512"/>
      <c r="AXX39" s="512"/>
      <c r="AXY39" s="512"/>
      <c r="AXZ39" s="512"/>
      <c r="AYA39" s="512"/>
      <c r="AYB39" s="512"/>
      <c r="AYC39" s="511"/>
      <c r="AYD39" s="512"/>
      <c r="AYE39" s="512"/>
      <c r="AYF39" s="512"/>
      <c r="AYG39" s="512"/>
      <c r="AYH39" s="512"/>
      <c r="AYI39" s="512"/>
      <c r="AYJ39" s="512"/>
      <c r="AYK39" s="511"/>
      <c r="AYL39" s="512"/>
      <c r="AYM39" s="512"/>
      <c r="AYN39" s="512"/>
      <c r="AYO39" s="512"/>
      <c r="AYP39" s="512"/>
      <c r="AYQ39" s="512"/>
      <c r="AYR39" s="512"/>
      <c r="AYS39" s="511"/>
      <c r="AYT39" s="512"/>
      <c r="AYU39" s="512"/>
      <c r="AYV39" s="512"/>
      <c r="AYW39" s="512"/>
      <c r="AYX39" s="512"/>
      <c r="AYY39" s="512"/>
      <c r="AYZ39" s="512"/>
      <c r="AZA39" s="511"/>
      <c r="AZB39" s="512"/>
      <c r="AZC39" s="512"/>
      <c r="AZD39" s="512"/>
      <c r="AZE39" s="512"/>
      <c r="AZF39" s="512"/>
      <c r="AZG39" s="512"/>
      <c r="AZH39" s="512"/>
      <c r="AZI39" s="511"/>
      <c r="AZJ39" s="512"/>
      <c r="AZK39" s="512"/>
      <c r="AZL39" s="512"/>
      <c r="AZM39" s="512"/>
      <c r="AZN39" s="512"/>
      <c r="AZO39" s="512"/>
      <c r="AZP39" s="512"/>
      <c r="AZQ39" s="511"/>
      <c r="AZR39" s="512"/>
      <c r="AZS39" s="512"/>
      <c r="AZT39" s="512"/>
      <c r="AZU39" s="512"/>
      <c r="AZV39" s="512"/>
      <c r="AZW39" s="512"/>
      <c r="AZX39" s="512"/>
      <c r="AZY39" s="511"/>
      <c r="AZZ39" s="512"/>
      <c r="BAA39" s="512"/>
      <c r="BAB39" s="512"/>
      <c r="BAC39" s="512"/>
      <c r="BAD39" s="512"/>
      <c r="BAE39" s="512"/>
      <c r="BAF39" s="512"/>
      <c r="BAG39" s="511"/>
      <c r="BAH39" s="512"/>
      <c r="BAI39" s="512"/>
      <c r="BAJ39" s="512"/>
      <c r="BAK39" s="512"/>
      <c r="BAL39" s="512"/>
      <c r="BAM39" s="512"/>
      <c r="BAN39" s="512"/>
      <c r="BAO39" s="511"/>
      <c r="BAP39" s="512"/>
      <c r="BAQ39" s="512"/>
      <c r="BAR39" s="512"/>
      <c r="BAS39" s="512"/>
      <c r="BAT39" s="512"/>
      <c r="BAU39" s="512"/>
      <c r="BAV39" s="512"/>
      <c r="BAW39" s="511"/>
      <c r="BAX39" s="512"/>
      <c r="BAY39" s="512"/>
      <c r="BAZ39" s="512"/>
      <c r="BBA39" s="512"/>
      <c r="BBB39" s="512"/>
      <c r="BBC39" s="512"/>
      <c r="BBD39" s="512"/>
      <c r="BBE39" s="511"/>
      <c r="BBF39" s="512"/>
      <c r="BBG39" s="512"/>
      <c r="BBH39" s="512"/>
      <c r="BBI39" s="512"/>
      <c r="BBJ39" s="512"/>
      <c r="BBK39" s="512"/>
      <c r="BBL39" s="512"/>
      <c r="BBM39" s="511"/>
      <c r="BBN39" s="512"/>
      <c r="BBO39" s="512"/>
      <c r="BBP39" s="512"/>
      <c r="BBQ39" s="512"/>
      <c r="BBR39" s="512"/>
      <c r="BBS39" s="512"/>
      <c r="BBT39" s="512"/>
      <c r="BBU39" s="511"/>
      <c r="BBV39" s="512"/>
      <c r="BBW39" s="512"/>
      <c r="BBX39" s="512"/>
      <c r="BBY39" s="512"/>
      <c r="BBZ39" s="512"/>
      <c r="BCA39" s="512"/>
      <c r="BCB39" s="512"/>
      <c r="BCC39" s="511"/>
      <c r="BCD39" s="512"/>
      <c r="BCE39" s="512"/>
      <c r="BCF39" s="512"/>
      <c r="BCG39" s="512"/>
      <c r="BCH39" s="512"/>
      <c r="BCI39" s="512"/>
      <c r="BCJ39" s="512"/>
      <c r="BCK39" s="511"/>
      <c r="BCL39" s="512"/>
      <c r="BCM39" s="512"/>
      <c r="BCN39" s="512"/>
      <c r="BCO39" s="512"/>
      <c r="BCP39" s="512"/>
      <c r="BCQ39" s="512"/>
      <c r="BCR39" s="512"/>
      <c r="BCS39" s="511"/>
      <c r="BCT39" s="512"/>
      <c r="BCU39" s="512"/>
      <c r="BCV39" s="512"/>
      <c r="BCW39" s="512"/>
      <c r="BCX39" s="512"/>
      <c r="BCY39" s="512"/>
      <c r="BCZ39" s="512"/>
      <c r="BDA39" s="511"/>
      <c r="BDB39" s="512"/>
      <c r="BDC39" s="512"/>
      <c r="BDD39" s="512"/>
      <c r="BDE39" s="512"/>
      <c r="BDF39" s="512"/>
      <c r="BDG39" s="512"/>
      <c r="BDH39" s="512"/>
      <c r="BDI39" s="511"/>
      <c r="BDJ39" s="512"/>
      <c r="BDK39" s="512"/>
      <c r="BDL39" s="512"/>
      <c r="BDM39" s="512"/>
      <c r="BDN39" s="512"/>
      <c r="BDO39" s="512"/>
      <c r="BDP39" s="512"/>
      <c r="BDQ39" s="511"/>
      <c r="BDR39" s="512"/>
      <c r="BDS39" s="512"/>
      <c r="BDT39" s="512"/>
      <c r="BDU39" s="512"/>
      <c r="BDV39" s="512"/>
      <c r="BDW39" s="512"/>
      <c r="BDX39" s="512"/>
      <c r="BDY39" s="511"/>
      <c r="BDZ39" s="512"/>
      <c r="BEA39" s="512"/>
      <c r="BEB39" s="512"/>
      <c r="BEC39" s="512"/>
      <c r="BED39" s="512"/>
      <c r="BEE39" s="512"/>
      <c r="BEF39" s="512"/>
      <c r="BEG39" s="511"/>
      <c r="BEH39" s="512"/>
      <c r="BEI39" s="512"/>
      <c r="BEJ39" s="512"/>
      <c r="BEK39" s="512"/>
      <c r="BEL39" s="512"/>
      <c r="BEM39" s="512"/>
      <c r="BEN39" s="512"/>
      <c r="BEO39" s="511"/>
      <c r="BEP39" s="512"/>
      <c r="BEQ39" s="512"/>
      <c r="BER39" s="512"/>
      <c r="BES39" s="512"/>
      <c r="BET39" s="512"/>
      <c r="BEU39" s="512"/>
      <c r="BEV39" s="512"/>
      <c r="BEW39" s="511"/>
      <c r="BEX39" s="512"/>
      <c r="BEY39" s="512"/>
      <c r="BEZ39" s="512"/>
      <c r="BFA39" s="512"/>
      <c r="BFB39" s="512"/>
      <c r="BFC39" s="512"/>
      <c r="BFD39" s="512"/>
      <c r="BFE39" s="511"/>
      <c r="BFF39" s="512"/>
      <c r="BFG39" s="512"/>
      <c r="BFH39" s="512"/>
      <c r="BFI39" s="512"/>
      <c r="BFJ39" s="512"/>
      <c r="BFK39" s="512"/>
      <c r="BFL39" s="512"/>
      <c r="BFM39" s="511"/>
      <c r="BFN39" s="512"/>
      <c r="BFO39" s="512"/>
      <c r="BFP39" s="512"/>
      <c r="BFQ39" s="512"/>
      <c r="BFR39" s="512"/>
      <c r="BFS39" s="512"/>
      <c r="BFT39" s="512"/>
      <c r="BFU39" s="511"/>
      <c r="BFV39" s="512"/>
      <c r="BFW39" s="512"/>
      <c r="BFX39" s="512"/>
      <c r="BFY39" s="512"/>
      <c r="BFZ39" s="512"/>
      <c r="BGA39" s="512"/>
      <c r="BGB39" s="512"/>
      <c r="BGC39" s="511"/>
      <c r="BGD39" s="512"/>
      <c r="BGE39" s="512"/>
      <c r="BGF39" s="512"/>
      <c r="BGG39" s="512"/>
      <c r="BGH39" s="512"/>
      <c r="BGI39" s="512"/>
      <c r="BGJ39" s="512"/>
      <c r="BGK39" s="511"/>
      <c r="BGL39" s="512"/>
      <c r="BGM39" s="512"/>
      <c r="BGN39" s="512"/>
      <c r="BGO39" s="512"/>
      <c r="BGP39" s="512"/>
      <c r="BGQ39" s="512"/>
      <c r="BGR39" s="512"/>
      <c r="BGS39" s="511"/>
      <c r="BGT39" s="512"/>
      <c r="BGU39" s="512"/>
      <c r="BGV39" s="512"/>
      <c r="BGW39" s="512"/>
      <c r="BGX39" s="512"/>
      <c r="BGY39" s="512"/>
      <c r="BGZ39" s="512"/>
      <c r="BHA39" s="511"/>
      <c r="BHB39" s="512"/>
      <c r="BHC39" s="512"/>
      <c r="BHD39" s="512"/>
      <c r="BHE39" s="512"/>
      <c r="BHF39" s="512"/>
      <c r="BHG39" s="512"/>
      <c r="BHH39" s="512"/>
      <c r="BHI39" s="511"/>
      <c r="BHJ39" s="512"/>
      <c r="BHK39" s="512"/>
      <c r="BHL39" s="512"/>
      <c r="BHM39" s="512"/>
      <c r="BHN39" s="512"/>
      <c r="BHO39" s="512"/>
      <c r="BHP39" s="512"/>
      <c r="BHQ39" s="511"/>
      <c r="BHR39" s="512"/>
      <c r="BHS39" s="512"/>
      <c r="BHT39" s="512"/>
      <c r="BHU39" s="512"/>
      <c r="BHV39" s="512"/>
      <c r="BHW39" s="512"/>
      <c r="BHX39" s="512"/>
      <c r="BHY39" s="511"/>
      <c r="BHZ39" s="512"/>
      <c r="BIA39" s="512"/>
      <c r="BIB39" s="512"/>
      <c r="BIC39" s="512"/>
      <c r="BID39" s="512"/>
      <c r="BIE39" s="512"/>
      <c r="BIF39" s="512"/>
      <c r="BIG39" s="511"/>
      <c r="BIH39" s="512"/>
      <c r="BII39" s="512"/>
      <c r="BIJ39" s="512"/>
      <c r="BIK39" s="512"/>
      <c r="BIL39" s="512"/>
      <c r="BIM39" s="512"/>
      <c r="BIN39" s="512"/>
      <c r="BIO39" s="511"/>
      <c r="BIP39" s="512"/>
      <c r="BIQ39" s="512"/>
      <c r="BIR39" s="512"/>
      <c r="BIS39" s="512"/>
      <c r="BIT39" s="512"/>
      <c r="BIU39" s="512"/>
      <c r="BIV39" s="512"/>
      <c r="BIW39" s="511"/>
      <c r="BIX39" s="512"/>
      <c r="BIY39" s="512"/>
      <c r="BIZ39" s="512"/>
      <c r="BJA39" s="512"/>
      <c r="BJB39" s="512"/>
      <c r="BJC39" s="512"/>
      <c r="BJD39" s="512"/>
      <c r="BJE39" s="511"/>
      <c r="BJF39" s="512"/>
      <c r="BJG39" s="512"/>
      <c r="BJH39" s="512"/>
      <c r="BJI39" s="512"/>
      <c r="BJJ39" s="512"/>
      <c r="BJK39" s="512"/>
      <c r="BJL39" s="512"/>
      <c r="BJM39" s="511"/>
      <c r="BJN39" s="512"/>
      <c r="BJO39" s="512"/>
      <c r="BJP39" s="512"/>
      <c r="BJQ39" s="512"/>
      <c r="BJR39" s="512"/>
      <c r="BJS39" s="512"/>
      <c r="BJT39" s="512"/>
      <c r="BJU39" s="511"/>
      <c r="BJV39" s="512"/>
      <c r="BJW39" s="512"/>
      <c r="BJX39" s="512"/>
      <c r="BJY39" s="512"/>
      <c r="BJZ39" s="512"/>
      <c r="BKA39" s="512"/>
      <c r="BKB39" s="512"/>
      <c r="BKC39" s="511"/>
      <c r="BKD39" s="512"/>
      <c r="BKE39" s="512"/>
      <c r="BKF39" s="512"/>
      <c r="BKG39" s="512"/>
      <c r="BKH39" s="512"/>
      <c r="BKI39" s="512"/>
      <c r="BKJ39" s="512"/>
      <c r="BKK39" s="511"/>
      <c r="BKL39" s="512"/>
      <c r="BKM39" s="512"/>
      <c r="BKN39" s="512"/>
      <c r="BKO39" s="512"/>
      <c r="BKP39" s="512"/>
      <c r="BKQ39" s="512"/>
      <c r="BKR39" s="512"/>
      <c r="BKS39" s="511"/>
      <c r="BKT39" s="512"/>
      <c r="BKU39" s="512"/>
      <c r="BKV39" s="512"/>
      <c r="BKW39" s="512"/>
      <c r="BKX39" s="512"/>
      <c r="BKY39" s="512"/>
      <c r="BKZ39" s="512"/>
      <c r="BLA39" s="511"/>
      <c r="BLB39" s="512"/>
      <c r="BLC39" s="512"/>
      <c r="BLD39" s="512"/>
      <c r="BLE39" s="512"/>
      <c r="BLF39" s="512"/>
      <c r="BLG39" s="512"/>
      <c r="BLH39" s="512"/>
      <c r="BLI39" s="511"/>
      <c r="BLJ39" s="512"/>
      <c r="BLK39" s="512"/>
      <c r="BLL39" s="512"/>
      <c r="BLM39" s="512"/>
      <c r="BLN39" s="512"/>
      <c r="BLO39" s="512"/>
      <c r="BLP39" s="512"/>
      <c r="BLQ39" s="511"/>
      <c r="BLR39" s="512"/>
      <c r="BLS39" s="512"/>
      <c r="BLT39" s="512"/>
      <c r="BLU39" s="512"/>
      <c r="BLV39" s="512"/>
      <c r="BLW39" s="512"/>
      <c r="BLX39" s="512"/>
      <c r="BLY39" s="511"/>
      <c r="BLZ39" s="512"/>
      <c r="BMA39" s="512"/>
      <c r="BMB39" s="512"/>
      <c r="BMC39" s="512"/>
      <c r="BMD39" s="512"/>
      <c r="BME39" s="512"/>
      <c r="BMF39" s="512"/>
      <c r="BMG39" s="511"/>
      <c r="BMH39" s="512"/>
      <c r="BMI39" s="512"/>
      <c r="BMJ39" s="512"/>
      <c r="BMK39" s="512"/>
      <c r="BML39" s="512"/>
      <c r="BMM39" s="512"/>
      <c r="BMN39" s="512"/>
      <c r="BMO39" s="511"/>
      <c r="BMP39" s="512"/>
      <c r="BMQ39" s="512"/>
      <c r="BMR39" s="512"/>
      <c r="BMS39" s="512"/>
      <c r="BMT39" s="512"/>
      <c r="BMU39" s="512"/>
      <c r="BMV39" s="512"/>
      <c r="BMW39" s="511"/>
      <c r="BMX39" s="512"/>
      <c r="BMY39" s="512"/>
      <c r="BMZ39" s="512"/>
      <c r="BNA39" s="512"/>
      <c r="BNB39" s="512"/>
      <c r="BNC39" s="512"/>
      <c r="BND39" s="512"/>
      <c r="BNE39" s="511"/>
      <c r="BNF39" s="512"/>
      <c r="BNG39" s="512"/>
      <c r="BNH39" s="512"/>
      <c r="BNI39" s="512"/>
      <c r="BNJ39" s="512"/>
      <c r="BNK39" s="512"/>
      <c r="BNL39" s="512"/>
      <c r="BNM39" s="511"/>
      <c r="BNN39" s="512"/>
      <c r="BNO39" s="512"/>
      <c r="BNP39" s="512"/>
      <c r="BNQ39" s="512"/>
      <c r="BNR39" s="512"/>
      <c r="BNS39" s="512"/>
      <c r="BNT39" s="512"/>
      <c r="BNU39" s="511"/>
      <c r="BNV39" s="512"/>
      <c r="BNW39" s="512"/>
      <c r="BNX39" s="512"/>
      <c r="BNY39" s="512"/>
      <c r="BNZ39" s="512"/>
      <c r="BOA39" s="512"/>
      <c r="BOB39" s="512"/>
      <c r="BOC39" s="511"/>
      <c r="BOD39" s="512"/>
      <c r="BOE39" s="512"/>
      <c r="BOF39" s="512"/>
      <c r="BOG39" s="512"/>
      <c r="BOH39" s="512"/>
      <c r="BOI39" s="512"/>
      <c r="BOJ39" s="512"/>
      <c r="BOK39" s="511"/>
      <c r="BOL39" s="512"/>
      <c r="BOM39" s="512"/>
      <c r="BON39" s="512"/>
      <c r="BOO39" s="512"/>
      <c r="BOP39" s="512"/>
      <c r="BOQ39" s="512"/>
      <c r="BOR39" s="512"/>
      <c r="BOS39" s="511"/>
      <c r="BOT39" s="512"/>
      <c r="BOU39" s="512"/>
      <c r="BOV39" s="512"/>
      <c r="BOW39" s="512"/>
      <c r="BOX39" s="512"/>
      <c r="BOY39" s="512"/>
      <c r="BOZ39" s="512"/>
      <c r="BPA39" s="511"/>
      <c r="BPB39" s="512"/>
      <c r="BPC39" s="512"/>
      <c r="BPD39" s="512"/>
      <c r="BPE39" s="512"/>
      <c r="BPF39" s="512"/>
      <c r="BPG39" s="512"/>
      <c r="BPH39" s="512"/>
      <c r="BPI39" s="511"/>
      <c r="BPJ39" s="512"/>
      <c r="BPK39" s="512"/>
      <c r="BPL39" s="512"/>
      <c r="BPM39" s="512"/>
      <c r="BPN39" s="512"/>
      <c r="BPO39" s="512"/>
      <c r="BPP39" s="512"/>
      <c r="BPQ39" s="511"/>
      <c r="BPR39" s="512"/>
      <c r="BPS39" s="512"/>
      <c r="BPT39" s="512"/>
      <c r="BPU39" s="512"/>
      <c r="BPV39" s="512"/>
      <c r="BPW39" s="512"/>
      <c r="BPX39" s="512"/>
      <c r="BPY39" s="511"/>
      <c r="BPZ39" s="512"/>
      <c r="BQA39" s="512"/>
      <c r="BQB39" s="512"/>
      <c r="BQC39" s="512"/>
      <c r="BQD39" s="512"/>
      <c r="BQE39" s="512"/>
      <c r="BQF39" s="512"/>
      <c r="BQG39" s="511"/>
      <c r="BQH39" s="512"/>
      <c r="BQI39" s="512"/>
      <c r="BQJ39" s="512"/>
      <c r="BQK39" s="512"/>
      <c r="BQL39" s="512"/>
      <c r="BQM39" s="512"/>
      <c r="BQN39" s="512"/>
      <c r="BQO39" s="511"/>
      <c r="BQP39" s="512"/>
      <c r="BQQ39" s="512"/>
      <c r="BQR39" s="512"/>
      <c r="BQS39" s="512"/>
      <c r="BQT39" s="512"/>
      <c r="BQU39" s="512"/>
      <c r="BQV39" s="512"/>
      <c r="BQW39" s="511"/>
      <c r="BQX39" s="512"/>
      <c r="BQY39" s="512"/>
      <c r="BQZ39" s="512"/>
      <c r="BRA39" s="512"/>
      <c r="BRB39" s="512"/>
      <c r="BRC39" s="512"/>
      <c r="BRD39" s="512"/>
      <c r="BRE39" s="511"/>
      <c r="BRF39" s="512"/>
      <c r="BRG39" s="512"/>
      <c r="BRH39" s="512"/>
      <c r="BRI39" s="512"/>
      <c r="BRJ39" s="512"/>
      <c r="BRK39" s="512"/>
      <c r="BRL39" s="512"/>
      <c r="BRM39" s="511"/>
      <c r="BRN39" s="512"/>
      <c r="BRO39" s="512"/>
      <c r="BRP39" s="512"/>
      <c r="BRQ39" s="512"/>
      <c r="BRR39" s="512"/>
      <c r="BRS39" s="512"/>
      <c r="BRT39" s="512"/>
      <c r="BRU39" s="511"/>
      <c r="BRV39" s="512"/>
      <c r="BRW39" s="512"/>
      <c r="BRX39" s="512"/>
      <c r="BRY39" s="512"/>
      <c r="BRZ39" s="512"/>
      <c r="BSA39" s="512"/>
      <c r="BSB39" s="512"/>
      <c r="BSC39" s="511"/>
      <c r="BSD39" s="512"/>
      <c r="BSE39" s="512"/>
      <c r="BSF39" s="512"/>
      <c r="BSG39" s="512"/>
      <c r="BSH39" s="512"/>
      <c r="BSI39" s="512"/>
      <c r="BSJ39" s="512"/>
      <c r="BSK39" s="511"/>
      <c r="BSL39" s="512"/>
      <c r="BSM39" s="512"/>
      <c r="BSN39" s="512"/>
      <c r="BSO39" s="512"/>
      <c r="BSP39" s="512"/>
      <c r="BSQ39" s="512"/>
      <c r="BSR39" s="512"/>
      <c r="BSS39" s="511"/>
      <c r="BST39" s="512"/>
      <c r="BSU39" s="512"/>
      <c r="BSV39" s="512"/>
      <c r="BSW39" s="512"/>
      <c r="BSX39" s="512"/>
      <c r="BSY39" s="512"/>
      <c r="BSZ39" s="512"/>
      <c r="BTA39" s="511"/>
      <c r="BTB39" s="512"/>
      <c r="BTC39" s="512"/>
      <c r="BTD39" s="512"/>
      <c r="BTE39" s="512"/>
      <c r="BTF39" s="512"/>
      <c r="BTG39" s="512"/>
      <c r="BTH39" s="512"/>
      <c r="BTI39" s="511"/>
      <c r="BTJ39" s="512"/>
      <c r="BTK39" s="512"/>
      <c r="BTL39" s="512"/>
      <c r="BTM39" s="512"/>
      <c r="BTN39" s="512"/>
      <c r="BTO39" s="512"/>
      <c r="BTP39" s="512"/>
      <c r="BTQ39" s="511"/>
      <c r="BTR39" s="512"/>
      <c r="BTS39" s="512"/>
      <c r="BTT39" s="512"/>
      <c r="BTU39" s="512"/>
      <c r="BTV39" s="512"/>
      <c r="BTW39" s="512"/>
      <c r="BTX39" s="512"/>
      <c r="BTY39" s="511"/>
      <c r="BTZ39" s="512"/>
      <c r="BUA39" s="512"/>
      <c r="BUB39" s="512"/>
      <c r="BUC39" s="512"/>
      <c r="BUD39" s="512"/>
      <c r="BUE39" s="512"/>
      <c r="BUF39" s="512"/>
      <c r="BUG39" s="511"/>
      <c r="BUH39" s="512"/>
      <c r="BUI39" s="512"/>
      <c r="BUJ39" s="512"/>
      <c r="BUK39" s="512"/>
      <c r="BUL39" s="512"/>
      <c r="BUM39" s="512"/>
      <c r="BUN39" s="512"/>
      <c r="BUO39" s="511"/>
      <c r="BUP39" s="512"/>
      <c r="BUQ39" s="512"/>
      <c r="BUR39" s="512"/>
      <c r="BUS39" s="512"/>
      <c r="BUT39" s="512"/>
      <c r="BUU39" s="512"/>
      <c r="BUV39" s="512"/>
      <c r="BUW39" s="511"/>
      <c r="BUX39" s="512"/>
      <c r="BUY39" s="512"/>
      <c r="BUZ39" s="512"/>
      <c r="BVA39" s="512"/>
      <c r="BVB39" s="512"/>
      <c r="BVC39" s="512"/>
      <c r="BVD39" s="512"/>
      <c r="BVE39" s="511"/>
      <c r="BVF39" s="512"/>
      <c r="BVG39" s="512"/>
      <c r="BVH39" s="512"/>
      <c r="BVI39" s="512"/>
      <c r="BVJ39" s="512"/>
      <c r="BVK39" s="512"/>
      <c r="BVL39" s="512"/>
      <c r="BVM39" s="511"/>
      <c r="BVN39" s="512"/>
      <c r="BVO39" s="512"/>
      <c r="BVP39" s="512"/>
      <c r="BVQ39" s="512"/>
      <c r="BVR39" s="512"/>
      <c r="BVS39" s="512"/>
      <c r="BVT39" s="512"/>
      <c r="BVU39" s="511"/>
      <c r="BVV39" s="512"/>
      <c r="BVW39" s="512"/>
      <c r="BVX39" s="512"/>
      <c r="BVY39" s="512"/>
      <c r="BVZ39" s="512"/>
      <c r="BWA39" s="512"/>
      <c r="BWB39" s="512"/>
      <c r="BWC39" s="511"/>
      <c r="BWD39" s="512"/>
      <c r="BWE39" s="512"/>
      <c r="BWF39" s="512"/>
      <c r="BWG39" s="512"/>
      <c r="BWH39" s="512"/>
      <c r="BWI39" s="512"/>
      <c r="BWJ39" s="512"/>
      <c r="BWK39" s="511"/>
      <c r="BWL39" s="512"/>
      <c r="BWM39" s="512"/>
      <c r="BWN39" s="512"/>
      <c r="BWO39" s="512"/>
      <c r="BWP39" s="512"/>
      <c r="BWQ39" s="512"/>
      <c r="BWR39" s="512"/>
      <c r="BWS39" s="511"/>
      <c r="BWT39" s="512"/>
      <c r="BWU39" s="512"/>
      <c r="BWV39" s="512"/>
      <c r="BWW39" s="512"/>
      <c r="BWX39" s="512"/>
      <c r="BWY39" s="512"/>
      <c r="BWZ39" s="512"/>
      <c r="BXA39" s="511"/>
      <c r="BXB39" s="512"/>
      <c r="BXC39" s="512"/>
      <c r="BXD39" s="512"/>
      <c r="BXE39" s="512"/>
      <c r="BXF39" s="512"/>
      <c r="BXG39" s="512"/>
      <c r="BXH39" s="512"/>
      <c r="BXI39" s="511"/>
      <c r="BXJ39" s="512"/>
      <c r="BXK39" s="512"/>
      <c r="BXL39" s="512"/>
      <c r="BXM39" s="512"/>
      <c r="BXN39" s="512"/>
      <c r="BXO39" s="512"/>
      <c r="BXP39" s="512"/>
      <c r="BXQ39" s="511"/>
      <c r="BXR39" s="512"/>
      <c r="BXS39" s="512"/>
      <c r="BXT39" s="512"/>
      <c r="BXU39" s="512"/>
      <c r="BXV39" s="512"/>
      <c r="BXW39" s="512"/>
      <c r="BXX39" s="512"/>
      <c r="BXY39" s="511"/>
      <c r="BXZ39" s="512"/>
      <c r="BYA39" s="512"/>
      <c r="BYB39" s="512"/>
      <c r="BYC39" s="512"/>
      <c r="BYD39" s="512"/>
      <c r="BYE39" s="512"/>
      <c r="BYF39" s="512"/>
      <c r="BYG39" s="511"/>
      <c r="BYH39" s="512"/>
      <c r="BYI39" s="512"/>
      <c r="BYJ39" s="512"/>
      <c r="BYK39" s="512"/>
      <c r="BYL39" s="512"/>
      <c r="BYM39" s="512"/>
      <c r="BYN39" s="512"/>
      <c r="BYO39" s="511"/>
      <c r="BYP39" s="512"/>
      <c r="BYQ39" s="512"/>
      <c r="BYR39" s="512"/>
      <c r="BYS39" s="512"/>
      <c r="BYT39" s="512"/>
      <c r="BYU39" s="512"/>
      <c r="BYV39" s="512"/>
      <c r="BYW39" s="511"/>
      <c r="BYX39" s="512"/>
      <c r="BYY39" s="512"/>
      <c r="BYZ39" s="512"/>
      <c r="BZA39" s="512"/>
      <c r="BZB39" s="512"/>
      <c r="BZC39" s="512"/>
      <c r="BZD39" s="512"/>
      <c r="BZE39" s="511"/>
      <c r="BZF39" s="512"/>
      <c r="BZG39" s="512"/>
      <c r="BZH39" s="512"/>
      <c r="BZI39" s="512"/>
      <c r="BZJ39" s="512"/>
      <c r="BZK39" s="512"/>
      <c r="BZL39" s="512"/>
      <c r="BZM39" s="511"/>
      <c r="BZN39" s="512"/>
      <c r="BZO39" s="512"/>
      <c r="BZP39" s="512"/>
      <c r="BZQ39" s="512"/>
      <c r="BZR39" s="512"/>
      <c r="BZS39" s="512"/>
      <c r="BZT39" s="512"/>
      <c r="BZU39" s="511"/>
      <c r="BZV39" s="512"/>
      <c r="BZW39" s="512"/>
      <c r="BZX39" s="512"/>
      <c r="BZY39" s="512"/>
      <c r="BZZ39" s="512"/>
      <c r="CAA39" s="512"/>
      <c r="CAB39" s="512"/>
      <c r="CAC39" s="511"/>
      <c r="CAD39" s="512"/>
      <c r="CAE39" s="512"/>
      <c r="CAF39" s="512"/>
      <c r="CAG39" s="512"/>
      <c r="CAH39" s="512"/>
      <c r="CAI39" s="512"/>
      <c r="CAJ39" s="512"/>
      <c r="CAK39" s="511"/>
      <c r="CAL39" s="512"/>
      <c r="CAM39" s="512"/>
      <c r="CAN39" s="512"/>
      <c r="CAO39" s="512"/>
      <c r="CAP39" s="512"/>
      <c r="CAQ39" s="512"/>
      <c r="CAR39" s="512"/>
      <c r="CAS39" s="511"/>
      <c r="CAT39" s="512"/>
      <c r="CAU39" s="512"/>
      <c r="CAV39" s="512"/>
      <c r="CAW39" s="512"/>
      <c r="CAX39" s="512"/>
      <c r="CAY39" s="512"/>
      <c r="CAZ39" s="512"/>
      <c r="CBA39" s="511"/>
      <c r="CBB39" s="512"/>
      <c r="CBC39" s="512"/>
      <c r="CBD39" s="512"/>
      <c r="CBE39" s="512"/>
      <c r="CBF39" s="512"/>
      <c r="CBG39" s="512"/>
      <c r="CBH39" s="512"/>
      <c r="CBI39" s="511"/>
      <c r="CBJ39" s="512"/>
      <c r="CBK39" s="512"/>
      <c r="CBL39" s="512"/>
      <c r="CBM39" s="512"/>
      <c r="CBN39" s="512"/>
      <c r="CBO39" s="512"/>
      <c r="CBP39" s="512"/>
      <c r="CBQ39" s="511"/>
      <c r="CBR39" s="512"/>
      <c r="CBS39" s="512"/>
      <c r="CBT39" s="512"/>
      <c r="CBU39" s="512"/>
      <c r="CBV39" s="512"/>
      <c r="CBW39" s="512"/>
      <c r="CBX39" s="512"/>
      <c r="CBY39" s="511"/>
      <c r="CBZ39" s="512"/>
      <c r="CCA39" s="512"/>
      <c r="CCB39" s="512"/>
      <c r="CCC39" s="512"/>
      <c r="CCD39" s="512"/>
      <c r="CCE39" s="512"/>
      <c r="CCF39" s="512"/>
      <c r="CCG39" s="511"/>
      <c r="CCH39" s="512"/>
      <c r="CCI39" s="512"/>
      <c r="CCJ39" s="512"/>
      <c r="CCK39" s="512"/>
      <c r="CCL39" s="512"/>
      <c r="CCM39" s="512"/>
      <c r="CCN39" s="512"/>
      <c r="CCO39" s="511"/>
      <c r="CCP39" s="512"/>
      <c r="CCQ39" s="512"/>
      <c r="CCR39" s="512"/>
      <c r="CCS39" s="512"/>
      <c r="CCT39" s="512"/>
      <c r="CCU39" s="512"/>
      <c r="CCV39" s="512"/>
      <c r="CCW39" s="511"/>
      <c r="CCX39" s="512"/>
      <c r="CCY39" s="512"/>
      <c r="CCZ39" s="512"/>
      <c r="CDA39" s="512"/>
      <c r="CDB39" s="512"/>
      <c r="CDC39" s="512"/>
      <c r="CDD39" s="512"/>
      <c r="CDE39" s="511"/>
      <c r="CDF39" s="512"/>
      <c r="CDG39" s="512"/>
      <c r="CDH39" s="512"/>
      <c r="CDI39" s="512"/>
      <c r="CDJ39" s="512"/>
      <c r="CDK39" s="512"/>
      <c r="CDL39" s="512"/>
      <c r="CDM39" s="511"/>
      <c r="CDN39" s="512"/>
      <c r="CDO39" s="512"/>
      <c r="CDP39" s="512"/>
      <c r="CDQ39" s="512"/>
      <c r="CDR39" s="512"/>
      <c r="CDS39" s="512"/>
      <c r="CDT39" s="512"/>
      <c r="CDU39" s="511"/>
      <c r="CDV39" s="512"/>
      <c r="CDW39" s="512"/>
      <c r="CDX39" s="512"/>
      <c r="CDY39" s="512"/>
      <c r="CDZ39" s="512"/>
      <c r="CEA39" s="512"/>
      <c r="CEB39" s="512"/>
      <c r="CEC39" s="511"/>
      <c r="CED39" s="512"/>
      <c r="CEE39" s="512"/>
      <c r="CEF39" s="512"/>
      <c r="CEG39" s="512"/>
      <c r="CEH39" s="512"/>
      <c r="CEI39" s="512"/>
      <c r="CEJ39" s="512"/>
      <c r="CEK39" s="511"/>
      <c r="CEL39" s="512"/>
      <c r="CEM39" s="512"/>
      <c r="CEN39" s="512"/>
      <c r="CEO39" s="512"/>
      <c r="CEP39" s="512"/>
      <c r="CEQ39" s="512"/>
      <c r="CER39" s="512"/>
      <c r="CES39" s="511"/>
      <c r="CET39" s="512"/>
      <c r="CEU39" s="512"/>
      <c r="CEV39" s="512"/>
      <c r="CEW39" s="512"/>
      <c r="CEX39" s="512"/>
      <c r="CEY39" s="512"/>
      <c r="CEZ39" s="512"/>
      <c r="CFA39" s="511"/>
      <c r="CFB39" s="512"/>
      <c r="CFC39" s="512"/>
      <c r="CFD39" s="512"/>
      <c r="CFE39" s="512"/>
      <c r="CFF39" s="512"/>
      <c r="CFG39" s="512"/>
      <c r="CFH39" s="512"/>
      <c r="CFI39" s="511"/>
      <c r="CFJ39" s="512"/>
      <c r="CFK39" s="512"/>
      <c r="CFL39" s="512"/>
      <c r="CFM39" s="512"/>
      <c r="CFN39" s="512"/>
      <c r="CFO39" s="512"/>
      <c r="CFP39" s="512"/>
      <c r="CFQ39" s="511"/>
      <c r="CFR39" s="512"/>
      <c r="CFS39" s="512"/>
      <c r="CFT39" s="512"/>
      <c r="CFU39" s="512"/>
      <c r="CFV39" s="512"/>
      <c r="CFW39" s="512"/>
      <c r="CFX39" s="512"/>
      <c r="CFY39" s="511"/>
      <c r="CFZ39" s="512"/>
      <c r="CGA39" s="512"/>
      <c r="CGB39" s="512"/>
      <c r="CGC39" s="512"/>
      <c r="CGD39" s="512"/>
      <c r="CGE39" s="512"/>
      <c r="CGF39" s="512"/>
      <c r="CGG39" s="511"/>
      <c r="CGH39" s="512"/>
      <c r="CGI39" s="512"/>
      <c r="CGJ39" s="512"/>
      <c r="CGK39" s="512"/>
      <c r="CGL39" s="512"/>
      <c r="CGM39" s="512"/>
      <c r="CGN39" s="512"/>
      <c r="CGO39" s="511"/>
      <c r="CGP39" s="512"/>
      <c r="CGQ39" s="512"/>
      <c r="CGR39" s="512"/>
      <c r="CGS39" s="512"/>
      <c r="CGT39" s="512"/>
      <c r="CGU39" s="512"/>
      <c r="CGV39" s="512"/>
      <c r="CGW39" s="511"/>
      <c r="CGX39" s="512"/>
      <c r="CGY39" s="512"/>
      <c r="CGZ39" s="512"/>
      <c r="CHA39" s="512"/>
      <c r="CHB39" s="512"/>
      <c r="CHC39" s="512"/>
      <c r="CHD39" s="512"/>
      <c r="CHE39" s="511"/>
      <c r="CHF39" s="512"/>
      <c r="CHG39" s="512"/>
      <c r="CHH39" s="512"/>
      <c r="CHI39" s="512"/>
      <c r="CHJ39" s="512"/>
      <c r="CHK39" s="512"/>
      <c r="CHL39" s="512"/>
      <c r="CHM39" s="511"/>
      <c r="CHN39" s="512"/>
      <c r="CHO39" s="512"/>
      <c r="CHP39" s="512"/>
      <c r="CHQ39" s="512"/>
      <c r="CHR39" s="512"/>
      <c r="CHS39" s="512"/>
      <c r="CHT39" s="512"/>
      <c r="CHU39" s="511"/>
      <c r="CHV39" s="512"/>
      <c r="CHW39" s="512"/>
      <c r="CHX39" s="512"/>
      <c r="CHY39" s="512"/>
      <c r="CHZ39" s="512"/>
      <c r="CIA39" s="512"/>
      <c r="CIB39" s="512"/>
      <c r="CIC39" s="511"/>
      <c r="CID39" s="512"/>
      <c r="CIE39" s="512"/>
      <c r="CIF39" s="512"/>
      <c r="CIG39" s="512"/>
      <c r="CIH39" s="512"/>
      <c r="CII39" s="512"/>
      <c r="CIJ39" s="512"/>
      <c r="CIK39" s="511"/>
      <c r="CIL39" s="512"/>
      <c r="CIM39" s="512"/>
      <c r="CIN39" s="512"/>
      <c r="CIO39" s="512"/>
      <c r="CIP39" s="512"/>
      <c r="CIQ39" s="512"/>
      <c r="CIR39" s="512"/>
      <c r="CIS39" s="511"/>
      <c r="CIT39" s="512"/>
      <c r="CIU39" s="512"/>
      <c r="CIV39" s="512"/>
      <c r="CIW39" s="512"/>
      <c r="CIX39" s="512"/>
      <c r="CIY39" s="512"/>
      <c r="CIZ39" s="512"/>
      <c r="CJA39" s="511"/>
      <c r="CJB39" s="512"/>
      <c r="CJC39" s="512"/>
      <c r="CJD39" s="512"/>
      <c r="CJE39" s="512"/>
      <c r="CJF39" s="512"/>
      <c r="CJG39" s="512"/>
      <c r="CJH39" s="512"/>
      <c r="CJI39" s="511"/>
      <c r="CJJ39" s="512"/>
      <c r="CJK39" s="512"/>
      <c r="CJL39" s="512"/>
      <c r="CJM39" s="512"/>
      <c r="CJN39" s="512"/>
      <c r="CJO39" s="512"/>
      <c r="CJP39" s="512"/>
      <c r="CJQ39" s="511"/>
      <c r="CJR39" s="512"/>
      <c r="CJS39" s="512"/>
      <c r="CJT39" s="512"/>
      <c r="CJU39" s="512"/>
      <c r="CJV39" s="512"/>
      <c r="CJW39" s="512"/>
      <c r="CJX39" s="512"/>
      <c r="CJY39" s="511"/>
      <c r="CJZ39" s="512"/>
      <c r="CKA39" s="512"/>
      <c r="CKB39" s="512"/>
      <c r="CKC39" s="512"/>
      <c r="CKD39" s="512"/>
      <c r="CKE39" s="512"/>
      <c r="CKF39" s="512"/>
      <c r="CKG39" s="511"/>
      <c r="CKH39" s="512"/>
      <c r="CKI39" s="512"/>
      <c r="CKJ39" s="512"/>
      <c r="CKK39" s="512"/>
      <c r="CKL39" s="512"/>
      <c r="CKM39" s="512"/>
      <c r="CKN39" s="512"/>
      <c r="CKO39" s="511"/>
      <c r="CKP39" s="512"/>
      <c r="CKQ39" s="512"/>
      <c r="CKR39" s="512"/>
      <c r="CKS39" s="512"/>
      <c r="CKT39" s="512"/>
      <c r="CKU39" s="512"/>
      <c r="CKV39" s="512"/>
      <c r="CKW39" s="511"/>
      <c r="CKX39" s="512"/>
      <c r="CKY39" s="512"/>
      <c r="CKZ39" s="512"/>
      <c r="CLA39" s="512"/>
      <c r="CLB39" s="512"/>
      <c r="CLC39" s="512"/>
      <c r="CLD39" s="512"/>
      <c r="CLE39" s="511"/>
      <c r="CLF39" s="512"/>
      <c r="CLG39" s="512"/>
      <c r="CLH39" s="512"/>
      <c r="CLI39" s="512"/>
      <c r="CLJ39" s="512"/>
      <c r="CLK39" s="512"/>
      <c r="CLL39" s="512"/>
      <c r="CLM39" s="511"/>
      <c r="CLN39" s="512"/>
      <c r="CLO39" s="512"/>
      <c r="CLP39" s="512"/>
      <c r="CLQ39" s="512"/>
      <c r="CLR39" s="512"/>
      <c r="CLS39" s="512"/>
      <c r="CLT39" s="512"/>
      <c r="CLU39" s="511"/>
      <c r="CLV39" s="512"/>
      <c r="CLW39" s="512"/>
      <c r="CLX39" s="512"/>
      <c r="CLY39" s="512"/>
      <c r="CLZ39" s="512"/>
      <c r="CMA39" s="512"/>
      <c r="CMB39" s="512"/>
      <c r="CMC39" s="511"/>
      <c r="CMD39" s="512"/>
      <c r="CME39" s="512"/>
      <c r="CMF39" s="512"/>
      <c r="CMG39" s="512"/>
      <c r="CMH39" s="512"/>
      <c r="CMI39" s="512"/>
      <c r="CMJ39" s="512"/>
      <c r="CMK39" s="511"/>
      <c r="CML39" s="512"/>
      <c r="CMM39" s="512"/>
      <c r="CMN39" s="512"/>
      <c r="CMO39" s="512"/>
      <c r="CMP39" s="512"/>
      <c r="CMQ39" s="512"/>
      <c r="CMR39" s="512"/>
      <c r="CMS39" s="511"/>
      <c r="CMT39" s="512"/>
      <c r="CMU39" s="512"/>
      <c r="CMV39" s="512"/>
      <c r="CMW39" s="512"/>
      <c r="CMX39" s="512"/>
      <c r="CMY39" s="512"/>
      <c r="CMZ39" s="512"/>
      <c r="CNA39" s="511"/>
      <c r="CNB39" s="512"/>
      <c r="CNC39" s="512"/>
      <c r="CND39" s="512"/>
      <c r="CNE39" s="512"/>
      <c r="CNF39" s="512"/>
      <c r="CNG39" s="512"/>
      <c r="CNH39" s="512"/>
      <c r="CNI39" s="511"/>
      <c r="CNJ39" s="512"/>
      <c r="CNK39" s="512"/>
      <c r="CNL39" s="512"/>
      <c r="CNM39" s="512"/>
      <c r="CNN39" s="512"/>
      <c r="CNO39" s="512"/>
      <c r="CNP39" s="512"/>
      <c r="CNQ39" s="511"/>
      <c r="CNR39" s="512"/>
      <c r="CNS39" s="512"/>
      <c r="CNT39" s="512"/>
      <c r="CNU39" s="512"/>
      <c r="CNV39" s="512"/>
      <c r="CNW39" s="512"/>
      <c r="CNX39" s="512"/>
      <c r="CNY39" s="511"/>
      <c r="CNZ39" s="512"/>
      <c r="COA39" s="512"/>
      <c r="COB39" s="512"/>
      <c r="COC39" s="512"/>
      <c r="COD39" s="512"/>
      <c r="COE39" s="512"/>
      <c r="COF39" s="512"/>
      <c r="COG39" s="511"/>
      <c r="COH39" s="512"/>
      <c r="COI39" s="512"/>
      <c r="COJ39" s="512"/>
      <c r="COK39" s="512"/>
      <c r="COL39" s="512"/>
      <c r="COM39" s="512"/>
      <c r="CON39" s="512"/>
      <c r="COO39" s="511"/>
      <c r="COP39" s="512"/>
      <c r="COQ39" s="512"/>
      <c r="COR39" s="512"/>
      <c r="COS39" s="512"/>
      <c r="COT39" s="512"/>
      <c r="COU39" s="512"/>
      <c r="COV39" s="512"/>
      <c r="COW39" s="511"/>
      <c r="COX39" s="512"/>
      <c r="COY39" s="512"/>
      <c r="COZ39" s="512"/>
      <c r="CPA39" s="512"/>
      <c r="CPB39" s="512"/>
      <c r="CPC39" s="512"/>
      <c r="CPD39" s="512"/>
      <c r="CPE39" s="511"/>
      <c r="CPF39" s="512"/>
      <c r="CPG39" s="512"/>
      <c r="CPH39" s="512"/>
      <c r="CPI39" s="512"/>
      <c r="CPJ39" s="512"/>
      <c r="CPK39" s="512"/>
      <c r="CPL39" s="512"/>
      <c r="CPM39" s="511"/>
      <c r="CPN39" s="512"/>
      <c r="CPO39" s="512"/>
      <c r="CPP39" s="512"/>
      <c r="CPQ39" s="512"/>
      <c r="CPR39" s="512"/>
      <c r="CPS39" s="512"/>
      <c r="CPT39" s="512"/>
      <c r="CPU39" s="511"/>
      <c r="CPV39" s="512"/>
      <c r="CPW39" s="512"/>
      <c r="CPX39" s="512"/>
      <c r="CPY39" s="512"/>
      <c r="CPZ39" s="512"/>
      <c r="CQA39" s="512"/>
      <c r="CQB39" s="512"/>
      <c r="CQC39" s="511"/>
      <c r="CQD39" s="512"/>
      <c r="CQE39" s="512"/>
      <c r="CQF39" s="512"/>
      <c r="CQG39" s="512"/>
      <c r="CQH39" s="512"/>
      <c r="CQI39" s="512"/>
      <c r="CQJ39" s="512"/>
      <c r="CQK39" s="511"/>
      <c r="CQL39" s="512"/>
      <c r="CQM39" s="512"/>
      <c r="CQN39" s="512"/>
      <c r="CQO39" s="512"/>
      <c r="CQP39" s="512"/>
      <c r="CQQ39" s="512"/>
      <c r="CQR39" s="512"/>
      <c r="CQS39" s="511"/>
      <c r="CQT39" s="512"/>
      <c r="CQU39" s="512"/>
      <c r="CQV39" s="512"/>
      <c r="CQW39" s="512"/>
      <c r="CQX39" s="512"/>
      <c r="CQY39" s="512"/>
      <c r="CQZ39" s="512"/>
      <c r="CRA39" s="511"/>
      <c r="CRB39" s="512"/>
      <c r="CRC39" s="512"/>
      <c r="CRD39" s="512"/>
      <c r="CRE39" s="512"/>
      <c r="CRF39" s="512"/>
      <c r="CRG39" s="512"/>
      <c r="CRH39" s="512"/>
      <c r="CRI39" s="511"/>
      <c r="CRJ39" s="512"/>
      <c r="CRK39" s="512"/>
      <c r="CRL39" s="512"/>
      <c r="CRM39" s="512"/>
      <c r="CRN39" s="512"/>
      <c r="CRO39" s="512"/>
      <c r="CRP39" s="512"/>
      <c r="CRQ39" s="511"/>
      <c r="CRR39" s="512"/>
      <c r="CRS39" s="512"/>
      <c r="CRT39" s="512"/>
      <c r="CRU39" s="512"/>
      <c r="CRV39" s="512"/>
      <c r="CRW39" s="512"/>
      <c r="CRX39" s="512"/>
      <c r="CRY39" s="511"/>
      <c r="CRZ39" s="512"/>
      <c r="CSA39" s="512"/>
      <c r="CSB39" s="512"/>
      <c r="CSC39" s="512"/>
      <c r="CSD39" s="512"/>
      <c r="CSE39" s="512"/>
      <c r="CSF39" s="512"/>
      <c r="CSG39" s="511"/>
      <c r="CSH39" s="512"/>
      <c r="CSI39" s="512"/>
      <c r="CSJ39" s="512"/>
      <c r="CSK39" s="512"/>
      <c r="CSL39" s="512"/>
      <c r="CSM39" s="512"/>
      <c r="CSN39" s="512"/>
      <c r="CSO39" s="511"/>
      <c r="CSP39" s="512"/>
      <c r="CSQ39" s="512"/>
      <c r="CSR39" s="512"/>
      <c r="CSS39" s="512"/>
      <c r="CST39" s="512"/>
      <c r="CSU39" s="512"/>
      <c r="CSV39" s="512"/>
      <c r="CSW39" s="511"/>
      <c r="CSX39" s="512"/>
      <c r="CSY39" s="512"/>
      <c r="CSZ39" s="512"/>
      <c r="CTA39" s="512"/>
      <c r="CTB39" s="512"/>
      <c r="CTC39" s="512"/>
      <c r="CTD39" s="512"/>
      <c r="CTE39" s="511"/>
      <c r="CTF39" s="512"/>
      <c r="CTG39" s="512"/>
      <c r="CTH39" s="512"/>
      <c r="CTI39" s="512"/>
      <c r="CTJ39" s="512"/>
      <c r="CTK39" s="512"/>
      <c r="CTL39" s="512"/>
      <c r="CTM39" s="511"/>
      <c r="CTN39" s="512"/>
      <c r="CTO39" s="512"/>
      <c r="CTP39" s="512"/>
      <c r="CTQ39" s="512"/>
      <c r="CTR39" s="512"/>
      <c r="CTS39" s="512"/>
      <c r="CTT39" s="512"/>
      <c r="CTU39" s="511"/>
      <c r="CTV39" s="512"/>
      <c r="CTW39" s="512"/>
      <c r="CTX39" s="512"/>
      <c r="CTY39" s="512"/>
      <c r="CTZ39" s="512"/>
      <c r="CUA39" s="512"/>
      <c r="CUB39" s="512"/>
      <c r="CUC39" s="511"/>
      <c r="CUD39" s="512"/>
      <c r="CUE39" s="512"/>
      <c r="CUF39" s="512"/>
      <c r="CUG39" s="512"/>
      <c r="CUH39" s="512"/>
      <c r="CUI39" s="512"/>
      <c r="CUJ39" s="512"/>
      <c r="CUK39" s="511"/>
      <c r="CUL39" s="512"/>
      <c r="CUM39" s="512"/>
      <c r="CUN39" s="512"/>
      <c r="CUO39" s="512"/>
      <c r="CUP39" s="512"/>
      <c r="CUQ39" s="512"/>
      <c r="CUR39" s="512"/>
      <c r="CUS39" s="511"/>
      <c r="CUT39" s="512"/>
      <c r="CUU39" s="512"/>
      <c r="CUV39" s="512"/>
      <c r="CUW39" s="512"/>
      <c r="CUX39" s="512"/>
      <c r="CUY39" s="512"/>
      <c r="CUZ39" s="512"/>
      <c r="CVA39" s="511"/>
      <c r="CVB39" s="512"/>
      <c r="CVC39" s="512"/>
      <c r="CVD39" s="512"/>
      <c r="CVE39" s="512"/>
      <c r="CVF39" s="512"/>
      <c r="CVG39" s="512"/>
      <c r="CVH39" s="512"/>
      <c r="CVI39" s="511"/>
      <c r="CVJ39" s="512"/>
      <c r="CVK39" s="512"/>
      <c r="CVL39" s="512"/>
      <c r="CVM39" s="512"/>
      <c r="CVN39" s="512"/>
      <c r="CVO39" s="512"/>
      <c r="CVP39" s="512"/>
      <c r="CVQ39" s="511"/>
      <c r="CVR39" s="512"/>
      <c r="CVS39" s="512"/>
      <c r="CVT39" s="512"/>
      <c r="CVU39" s="512"/>
      <c r="CVV39" s="512"/>
      <c r="CVW39" s="512"/>
      <c r="CVX39" s="512"/>
      <c r="CVY39" s="511"/>
      <c r="CVZ39" s="512"/>
      <c r="CWA39" s="512"/>
      <c r="CWB39" s="512"/>
      <c r="CWC39" s="512"/>
      <c r="CWD39" s="512"/>
      <c r="CWE39" s="512"/>
      <c r="CWF39" s="512"/>
      <c r="CWG39" s="511"/>
      <c r="CWH39" s="512"/>
      <c r="CWI39" s="512"/>
      <c r="CWJ39" s="512"/>
      <c r="CWK39" s="512"/>
      <c r="CWL39" s="512"/>
      <c r="CWM39" s="512"/>
      <c r="CWN39" s="512"/>
      <c r="CWO39" s="511"/>
      <c r="CWP39" s="512"/>
      <c r="CWQ39" s="512"/>
      <c r="CWR39" s="512"/>
      <c r="CWS39" s="512"/>
      <c r="CWT39" s="512"/>
      <c r="CWU39" s="512"/>
      <c r="CWV39" s="512"/>
      <c r="CWW39" s="511"/>
      <c r="CWX39" s="512"/>
      <c r="CWY39" s="512"/>
      <c r="CWZ39" s="512"/>
      <c r="CXA39" s="512"/>
      <c r="CXB39" s="512"/>
      <c r="CXC39" s="512"/>
      <c r="CXD39" s="512"/>
      <c r="CXE39" s="511"/>
      <c r="CXF39" s="512"/>
      <c r="CXG39" s="512"/>
      <c r="CXH39" s="512"/>
      <c r="CXI39" s="512"/>
      <c r="CXJ39" s="512"/>
      <c r="CXK39" s="512"/>
      <c r="CXL39" s="512"/>
      <c r="CXM39" s="511"/>
      <c r="CXN39" s="512"/>
      <c r="CXO39" s="512"/>
      <c r="CXP39" s="512"/>
      <c r="CXQ39" s="512"/>
      <c r="CXR39" s="512"/>
      <c r="CXS39" s="512"/>
      <c r="CXT39" s="512"/>
      <c r="CXU39" s="511"/>
      <c r="CXV39" s="512"/>
      <c r="CXW39" s="512"/>
      <c r="CXX39" s="512"/>
      <c r="CXY39" s="512"/>
      <c r="CXZ39" s="512"/>
      <c r="CYA39" s="512"/>
      <c r="CYB39" s="512"/>
      <c r="CYC39" s="511"/>
      <c r="CYD39" s="512"/>
      <c r="CYE39" s="512"/>
      <c r="CYF39" s="512"/>
      <c r="CYG39" s="512"/>
      <c r="CYH39" s="512"/>
      <c r="CYI39" s="512"/>
      <c r="CYJ39" s="512"/>
      <c r="CYK39" s="511"/>
      <c r="CYL39" s="512"/>
      <c r="CYM39" s="512"/>
      <c r="CYN39" s="512"/>
      <c r="CYO39" s="512"/>
      <c r="CYP39" s="512"/>
      <c r="CYQ39" s="512"/>
      <c r="CYR39" s="512"/>
      <c r="CYS39" s="511"/>
      <c r="CYT39" s="512"/>
      <c r="CYU39" s="512"/>
      <c r="CYV39" s="512"/>
      <c r="CYW39" s="512"/>
      <c r="CYX39" s="512"/>
      <c r="CYY39" s="512"/>
      <c r="CYZ39" s="512"/>
      <c r="CZA39" s="511"/>
      <c r="CZB39" s="512"/>
      <c r="CZC39" s="512"/>
      <c r="CZD39" s="512"/>
      <c r="CZE39" s="512"/>
      <c r="CZF39" s="512"/>
      <c r="CZG39" s="512"/>
      <c r="CZH39" s="512"/>
      <c r="CZI39" s="511"/>
      <c r="CZJ39" s="512"/>
      <c r="CZK39" s="512"/>
      <c r="CZL39" s="512"/>
      <c r="CZM39" s="512"/>
      <c r="CZN39" s="512"/>
      <c r="CZO39" s="512"/>
      <c r="CZP39" s="512"/>
      <c r="CZQ39" s="511"/>
      <c r="CZR39" s="512"/>
      <c r="CZS39" s="512"/>
      <c r="CZT39" s="512"/>
      <c r="CZU39" s="512"/>
      <c r="CZV39" s="512"/>
      <c r="CZW39" s="512"/>
      <c r="CZX39" s="512"/>
      <c r="CZY39" s="511"/>
      <c r="CZZ39" s="512"/>
      <c r="DAA39" s="512"/>
      <c r="DAB39" s="512"/>
      <c r="DAC39" s="512"/>
      <c r="DAD39" s="512"/>
      <c r="DAE39" s="512"/>
      <c r="DAF39" s="512"/>
      <c r="DAG39" s="511"/>
      <c r="DAH39" s="512"/>
      <c r="DAI39" s="512"/>
      <c r="DAJ39" s="512"/>
      <c r="DAK39" s="512"/>
      <c r="DAL39" s="512"/>
      <c r="DAM39" s="512"/>
      <c r="DAN39" s="512"/>
      <c r="DAO39" s="511"/>
      <c r="DAP39" s="512"/>
      <c r="DAQ39" s="512"/>
      <c r="DAR39" s="512"/>
      <c r="DAS39" s="512"/>
      <c r="DAT39" s="512"/>
      <c r="DAU39" s="512"/>
      <c r="DAV39" s="512"/>
      <c r="DAW39" s="511"/>
      <c r="DAX39" s="512"/>
      <c r="DAY39" s="512"/>
      <c r="DAZ39" s="512"/>
      <c r="DBA39" s="512"/>
      <c r="DBB39" s="512"/>
      <c r="DBC39" s="512"/>
      <c r="DBD39" s="512"/>
      <c r="DBE39" s="511"/>
      <c r="DBF39" s="512"/>
      <c r="DBG39" s="512"/>
      <c r="DBH39" s="512"/>
      <c r="DBI39" s="512"/>
      <c r="DBJ39" s="512"/>
      <c r="DBK39" s="512"/>
      <c r="DBL39" s="512"/>
      <c r="DBM39" s="511"/>
      <c r="DBN39" s="512"/>
      <c r="DBO39" s="512"/>
      <c r="DBP39" s="512"/>
      <c r="DBQ39" s="512"/>
      <c r="DBR39" s="512"/>
      <c r="DBS39" s="512"/>
      <c r="DBT39" s="512"/>
      <c r="DBU39" s="511"/>
      <c r="DBV39" s="512"/>
      <c r="DBW39" s="512"/>
      <c r="DBX39" s="512"/>
      <c r="DBY39" s="512"/>
      <c r="DBZ39" s="512"/>
      <c r="DCA39" s="512"/>
      <c r="DCB39" s="512"/>
      <c r="DCC39" s="511"/>
      <c r="DCD39" s="512"/>
      <c r="DCE39" s="512"/>
      <c r="DCF39" s="512"/>
      <c r="DCG39" s="512"/>
      <c r="DCH39" s="512"/>
      <c r="DCI39" s="512"/>
      <c r="DCJ39" s="512"/>
      <c r="DCK39" s="511"/>
      <c r="DCL39" s="512"/>
      <c r="DCM39" s="512"/>
      <c r="DCN39" s="512"/>
      <c r="DCO39" s="512"/>
      <c r="DCP39" s="512"/>
      <c r="DCQ39" s="512"/>
      <c r="DCR39" s="512"/>
      <c r="DCS39" s="511"/>
      <c r="DCT39" s="512"/>
      <c r="DCU39" s="512"/>
      <c r="DCV39" s="512"/>
      <c r="DCW39" s="512"/>
      <c r="DCX39" s="512"/>
      <c r="DCY39" s="512"/>
      <c r="DCZ39" s="512"/>
      <c r="DDA39" s="511"/>
      <c r="DDB39" s="512"/>
      <c r="DDC39" s="512"/>
      <c r="DDD39" s="512"/>
      <c r="DDE39" s="512"/>
      <c r="DDF39" s="512"/>
      <c r="DDG39" s="512"/>
      <c r="DDH39" s="512"/>
      <c r="DDI39" s="511"/>
      <c r="DDJ39" s="512"/>
      <c r="DDK39" s="512"/>
      <c r="DDL39" s="512"/>
      <c r="DDM39" s="512"/>
      <c r="DDN39" s="512"/>
      <c r="DDO39" s="512"/>
      <c r="DDP39" s="512"/>
      <c r="DDQ39" s="511"/>
      <c r="DDR39" s="512"/>
      <c r="DDS39" s="512"/>
      <c r="DDT39" s="512"/>
      <c r="DDU39" s="512"/>
      <c r="DDV39" s="512"/>
      <c r="DDW39" s="512"/>
      <c r="DDX39" s="512"/>
      <c r="DDY39" s="511"/>
      <c r="DDZ39" s="512"/>
      <c r="DEA39" s="512"/>
      <c r="DEB39" s="512"/>
      <c r="DEC39" s="512"/>
      <c r="DED39" s="512"/>
      <c r="DEE39" s="512"/>
      <c r="DEF39" s="512"/>
      <c r="DEG39" s="511"/>
      <c r="DEH39" s="512"/>
      <c r="DEI39" s="512"/>
      <c r="DEJ39" s="512"/>
      <c r="DEK39" s="512"/>
      <c r="DEL39" s="512"/>
      <c r="DEM39" s="512"/>
      <c r="DEN39" s="512"/>
      <c r="DEO39" s="511"/>
      <c r="DEP39" s="512"/>
      <c r="DEQ39" s="512"/>
      <c r="DER39" s="512"/>
      <c r="DES39" s="512"/>
      <c r="DET39" s="512"/>
      <c r="DEU39" s="512"/>
      <c r="DEV39" s="512"/>
      <c r="DEW39" s="511"/>
      <c r="DEX39" s="512"/>
      <c r="DEY39" s="512"/>
      <c r="DEZ39" s="512"/>
      <c r="DFA39" s="512"/>
      <c r="DFB39" s="512"/>
      <c r="DFC39" s="512"/>
      <c r="DFD39" s="512"/>
      <c r="DFE39" s="511"/>
      <c r="DFF39" s="512"/>
      <c r="DFG39" s="512"/>
      <c r="DFH39" s="512"/>
      <c r="DFI39" s="512"/>
      <c r="DFJ39" s="512"/>
      <c r="DFK39" s="512"/>
      <c r="DFL39" s="512"/>
      <c r="DFM39" s="511"/>
      <c r="DFN39" s="512"/>
      <c r="DFO39" s="512"/>
      <c r="DFP39" s="512"/>
      <c r="DFQ39" s="512"/>
      <c r="DFR39" s="512"/>
      <c r="DFS39" s="512"/>
      <c r="DFT39" s="512"/>
      <c r="DFU39" s="511"/>
      <c r="DFV39" s="512"/>
      <c r="DFW39" s="512"/>
      <c r="DFX39" s="512"/>
      <c r="DFY39" s="512"/>
      <c r="DFZ39" s="512"/>
      <c r="DGA39" s="512"/>
      <c r="DGB39" s="512"/>
      <c r="DGC39" s="511"/>
      <c r="DGD39" s="512"/>
      <c r="DGE39" s="512"/>
      <c r="DGF39" s="512"/>
      <c r="DGG39" s="512"/>
      <c r="DGH39" s="512"/>
      <c r="DGI39" s="512"/>
      <c r="DGJ39" s="512"/>
      <c r="DGK39" s="511"/>
      <c r="DGL39" s="512"/>
      <c r="DGM39" s="512"/>
      <c r="DGN39" s="512"/>
      <c r="DGO39" s="512"/>
      <c r="DGP39" s="512"/>
      <c r="DGQ39" s="512"/>
      <c r="DGR39" s="512"/>
      <c r="DGS39" s="511"/>
      <c r="DGT39" s="512"/>
      <c r="DGU39" s="512"/>
      <c r="DGV39" s="512"/>
      <c r="DGW39" s="512"/>
      <c r="DGX39" s="512"/>
      <c r="DGY39" s="512"/>
      <c r="DGZ39" s="512"/>
      <c r="DHA39" s="511"/>
      <c r="DHB39" s="512"/>
      <c r="DHC39" s="512"/>
      <c r="DHD39" s="512"/>
      <c r="DHE39" s="512"/>
      <c r="DHF39" s="512"/>
      <c r="DHG39" s="512"/>
      <c r="DHH39" s="512"/>
      <c r="DHI39" s="511"/>
      <c r="DHJ39" s="512"/>
      <c r="DHK39" s="512"/>
      <c r="DHL39" s="512"/>
      <c r="DHM39" s="512"/>
      <c r="DHN39" s="512"/>
      <c r="DHO39" s="512"/>
      <c r="DHP39" s="512"/>
      <c r="DHQ39" s="511"/>
      <c r="DHR39" s="512"/>
      <c r="DHS39" s="512"/>
      <c r="DHT39" s="512"/>
      <c r="DHU39" s="512"/>
      <c r="DHV39" s="512"/>
      <c r="DHW39" s="512"/>
      <c r="DHX39" s="512"/>
      <c r="DHY39" s="511"/>
      <c r="DHZ39" s="512"/>
      <c r="DIA39" s="512"/>
      <c r="DIB39" s="512"/>
      <c r="DIC39" s="512"/>
      <c r="DID39" s="512"/>
      <c r="DIE39" s="512"/>
      <c r="DIF39" s="512"/>
      <c r="DIG39" s="511"/>
      <c r="DIH39" s="512"/>
      <c r="DII39" s="512"/>
      <c r="DIJ39" s="512"/>
      <c r="DIK39" s="512"/>
      <c r="DIL39" s="512"/>
      <c r="DIM39" s="512"/>
      <c r="DIN39" s="512"/>
      <c r="DIO39" s="511"/>
      <c r="DIP39" s="512"/>
      <c r="DIQ39" s="512"/>
      <c r="DIR39" s="512"/>
      <c r="DIS39" s="512"/>
      <c r="DIT39" s="512"/>
      <c r="DIU39" s="512"/>
      <c r="DIV39" s="512"/>
      <c r="DIW39" s="511"/>
      <c r="DIX39" s="512"/>
      <c r="DIY39" s="512"/>
      <c r="DIZ39" s="512"/>
      <c r="DJA39" s="512"/>
      <c r="DJB39" s="512"/>
      <c r="DJC39" s="512"/>
      <c r="DJD39" s="512"/>
      <c r="DJE39" s="511"/>
      <c r="DJF39" s="512"/>
      <c r="DJG39" s="512"/>
      <c r="DJH39" s="512"/>
      <c r="DJI39" s="512"/>
      <c r="DJJ39" s="512"/>
      <c r="DJK39" s="512"/>
      <c r="DJL39" s="512"/>
      <c r="DJM39" s="511"/>
      <c r="DJN39" s="512"/>
      <c r="DJO39" s="512"/>
      <c r="DJP39" s="512"/>
      <c r="DJQ39" s="512"/>
      <c r="DJR39" s="512"/>
      <c r="DJS39" s="512"/>
      <c r="DJT39" s="512"/>
      <c r="DJU39" s="511"/>
      <c r="DJV39" s="512"/>
      <c r="DJW39" s="512"/>
      <c r="DJX39" s="512"/>
      <c r="DJY39" s="512"/>
      <c r="DJZ39" s="512"/>
      <c r="DKA39" s="512"/>
      <c r="DKB39" s="512"/>
      <c r="DKC39" s="511"/>
      <c r="DKD39" s="512"/>
      <c r="DKE39" s="512"/>
      <c r="DKF39" s="512"/>
      <c r="DKG39" s="512"/>
      <c r="DKH39" s="512"/>
      <c r="DKI39" s="512"/>
      <c r="DKJ39" s="512"/>
      <c r="DKK39" s="511"/>
      <c r="DKL39" s="512"/>
      <c r="DKM39" s="512"/>
      <c r="DKN39" s="512"/>
      <c r="DKO39" s="512"/>
      <c r="DKP39" s="512"/>
      <c r="DKQ39" s="512"/>
      <c r="DKR39" s="512"/>
      <c r="DKS39" s="511"/>
      <c r="DKT39" s="512"/>
      <c r="DKU39" s="512"/>
      <c r="DKV39" s="512"/>
      <c r="DKW39" s="512"/>
      <c r="DKX39" s="512"/>
      <c r="DKY39" s="512"/>
      <c r="DKZ39" s="512"/>
      <c r="DLA39" s="511"/>
      <c r="DLB39" s="512"/>
      <c r="DLC39" s="512"/>
      <c r="DLD39" s="512"/>
      <c r="DLE39" s="512"/>
      <c r="DLF39" s="512"/>
      <c r="DLG39" s="512"/>
      <c r="DLH39" s="512"/>
      <c r="DLI39" s="511"/>
      <c r="DLJ39" s="512"/>
      <c r="DLK39" s="512"/>
      <c r="DLL39" s="512"/>
      <c r="DLM39" s="512"/>
      <c r="DLN39" s="512"/>
      <c r="DLO39" s="512"/>
      <c r="DLP39" s="512"/>
      <c r="DLQ39" s="511"/>
      <c r="DLR39" s="512"/>
      <c r="DLS39" s="512"/>
      <c r="DLT39" s="512"/>
      <c r="DLU39" s="512"/>
      <c r="DLV39" s="512"/>
      <c r="DLW39" s="512"/>
      <c r="DLX39" s="512"/>
      <c r="DLY39" s="511"/>
      <c r="DLZ39" s="512"/>
      <c r="DMA39" s="512"/>
      <c r="DMB39" s="512"/>
      <c r="DMC39" s="512"/>
      <c r="DMD39" s="512"/>
      <c r="DME39" s="512"/>
      <c r="DMF39" s="512"/>
      <c r="DMG39" s="511"/>
      <c r="DMH39" s="512"/>
      <c r="DMI39" s="512"/>
      <c r="DMJ39" s="512"/>
      <c r="DMK39" s="512"/>
      <c r="DML39" s="512"/>
      <c r="DMM39" s="512"/>
      <c r="DMN39" s="512"/>
      <c r="DMO39" s="511"/>
      <c r="DMP39" s="512"/>
      <c r="DMQ39" s="512"/>
      <c r="DMR39" s="512"/>
      <c r="DMS39" s="512"/>
      <c r="DMT39" s="512"/>
      <c r="DMU39" s="512"/>
      <c r="DMV39" s="512"/>
      <c r="DMW39" s="511"/>
      <c r="DMX39" s="512"/>
      <c r="DMY39" s="512"/>
      <c r="DMZ39" s="512"/>
      <c r="DNA39" s="512"/>
      <c r="DNB39" s="512"/>
      <c r="DNC39" s="512"/>
      <c r="DND39" s="512"/>
      <c r="DNE39" s="511"/>
      <c r="DNF39" s="512"/>
      <c r="DNG39" s="512"/>
      <c r="DNH39" s="512"/>
      <c r="DNI39" s="512"/>
      <c r="DNJ39" s="512"/>
      <c r="DNK39" s="512"/>
      <c r="DNL39" s="512"/>
      <c r="DNM39" s="511"/>
      <c r="DNN39" s="512"/>
      <c r="DNO39" s="512"/>
      <c r="DNP39" s="512"/>
      <c r="DNQ39" s="512"/>
      <c r="DNR39" s="512"/>
      <c r="DNS39" s="512"/>
      <c r="DNT39" s="512"/>
      <c r="DNU39" s="511"/>
      <c r="DNV39" s="512"/>
      <c r="DNW39" s="512"/>
      <c r="DNX39" s="512"/>
      <c r="DNY39" s="512"/>
      <c r="DNZ39" s="512"/>
      <c r="DOA39" s="512"/>
      <c r="DOB39" s="512"/>
      <c r="DOC39" s="511"/>
      <c r="DOD39" s="512"/>
      <c r="DOE39" s="512"/>
      <c r="DOF39" s="512"/>
      <c r="DOG39" s="512"/>
      <c r="DOH39" s="512"/>
      <c r="DOI39" s="512"/>
      <c r="DOJ39" s="512"/>
      <c r="DOK39" s="511"/>
      <c r="DOL39" s="512"/>
      <c r="DOM39" s="512"/>
      <c r="DON39" s="512"/>
      <c r="DOO39" s="512"/>
      <c r="DOP39" s="512"/>
      <c r="DOQ39" s="512"/>
      <c r="DOR39" s="512"/>
      <c r="DOS39" s="511"/>
      <c r="DOT39" s="512"/>
      <c r="DOU39" s="512"/>
      <c r="DOV39" s="512"/>
      <c r="DOW39" s="512"/>
      <c r="DOX39" s="512"/>
      <c r="DOY39" s="512"/>
      <c r="DOZ39" s="512"/>
      <c r="DPA39" s="511"/>
      <c r="DPB39" s="512"/>
      <c r="DPC39" s="512"/>
      <c r="DPD39" s="512"/>
      <c r="DPE39" s="512"/>
      <c r="DPF39" s="512"/>
      <c r="DPG39" s="512"/>
      <c r="DPH39" s="512"/>
      <c r="DPI39" s="511"/>
      <c r="DPJ39" s="512"/>
      <c r="DPK39" s="512"/>
      <c r="DPL39" s="512"/>
      <c r="DPM39" s="512"/>
      <c r="DPN39" s="512"/>
      <c r="DPO39" s="512"/>
      <c r="DPP39" s="512"/>
      <c r="DPQ39" s="511"/>
      <c r="DPR39" s="512"/>
      <c r="DPS39" s="512"/>
      <c r="DPT39" s="512"/>
      <c r="DPU39" s="512"/>
      <c r="DPV39" s="512"/>
      <c r="DPW39" s="512"/>
      <c r="DPX39" s="512"/>
      <c r="DPY39" s="511"/>
      <c r="DPZ39" s="512"/>
      <c r="DQA39" s="512"/>
      <c r="DQB39" s="512"/>
      <c r="DQC39" s="512"/>
      <c r="DQD39" s="512"/>
      <c r="DQE39" s="512"/>
      <c r="DQF39" s="512"/>
      <c r="DQG39" s="511"/>
      <c r="DQH39" s="512"/>
      <c r="DQI39" s="512"/>
      <c r="DQJ39" s="512"/>
      <c r="DQK39" s="512"/>
      <c r="DQL39" s="512"/>
      <c r="DQM39" s="512"/>
      <c r="DQN39" s="512"/>
      <c r="DQO39" s="511"/>
      <c r="DQP39" s="512"/>
      <c r="DQQ39" s="512"/>
      <c r="DQR39" s="512"/>
      <c r="DQS39" s="512"/>
      <c r="DQT39" s="512"/>
      <c r="DQU39" s="512"/>
      <c r="DQV39" s="512"/>
      <c r="DQW39" s="511"/>
      <c r="DQX39" s="512"/>
      <c r="DQY39" s="512"/>
      <c r="DQZ39" s="512"/>
      <c r="DRA39" s="512"/>
      <c r="DRB39" s="512"/>
      <c r="DRC39" s="512"/>
      <c r="DRD39" s="512"/>
      <c r="DRE39" s="511"/>
      <c r="DRF39" s="512"/>
      <c r="DRG39" s="512"/>
      <c r="DRH39" s="512"/>
      <c r="DRI39" s="512"/>
      <c r="DRJ39" s="512"/>
      <c r="DRK39" s="512"/>
      <c r="DRL39" s="512"/>
      <c r="DRM39" s="511"/>
      <c r="DRN39" s="512"/>
      <c r="DRO39" s="512"/>
      <c r="DRP39" s="512"/>
      <c r="DRQ39" s="512"/>
      <c r="DRR39" s="512"/>
      <c r="DRS39" s="512"/>
      <c r="DRT39" s="512"/>
      <c r="DRU39" s="511"/>
      <c r="DRV39" s="512"/>
      <c r="DRW39" s="512"/>
      <c r="DRX39" s="512"/>
      <c r="DRY39" s="512"/>
      <c r="DRZ39" s="512"/>
      <c r="DSA39" s="512"/>
      <c r="DSB39" s="512"/>
      <c r="DSC39" s="511"/>
      <c r="DSD39" s="512"/>
      <c r="DSE39" s="512"/>
      <c r="DSF39" s="512"/>
      <c r="DSG39" s="512"/>
      <c r="DSH39" s="512"/>
      <c r="DSI39" s="512"/>
      <c r="DSJ39" s="512"/>
      <c r="DSK39" s="511"/>
      <c r="DSL39" s="512"/>
      <c r="DSM39" s="512"/>
      <c r="DSN39" s="512"/>
      <c r="DSO39" s="512"/>
      <c r="DSP39" s="512"/>
      <c r="DSQ39" s="512"/>
      <c r="DSR39" s="512"/>
      <c r="DSS39" s="511"/>
      <c r="DST39" s="512"/>
      <c r="DSU39" s="512"/>
      <c r="DSV39" s="512"/>
      <c r="DSW39" s="512"/>
      <c r="DSX39" s="512"/>
      <c r="DSY39" s="512"/>
      <c r="DSZ39" s="512"/>
      <c r="DTA39" s="511"/>
      <c r="DTB39" s="512"/>
      <c r="DTC39" s="512"/>
      <c r="DTD39" s="512"/>
      <c r="DTE39" s="512"/>
      <c r="DTF39" s="512"/>
      <c r="DTG39" s="512"/>
      <c r="DTH39" s="512"/>
      <c r="DTI39" s="511"/>
      <c r="DTJ39" s="512"/>
      <c r="DTK39" s="512"/>
      <c r="DTL39" s="512"/>
      <c r="DTM39" s="512"/>
      <c r="DTN39" s="512"/>
      <c r="DTO39" s="512"/>
      <c r="DTP39" s="512"/>
      <c r="DTQ39" s="511"/>
      <c r="DTR39" s="512"/>
      <c r="DTS39" s="512"/>
      <c r="DTT39" s="512"/>
      <c r="DTU39" s="512"/>
      <c r="DTV39" s="512"/>
      <c r="DTW39" s="512"/>
      <c r="DTX39" s="512"/>
      <c r="DTY39" s="511"/>
      <c r="DTZ39" s="512"/>
      <c r="DUA39" s="512"/>
      <c r="DUB39" s="512"/>
      <c r="DUC39" s="512"/>
      <c r="DUD39" s="512"/>
      <c r="DUE39" s="512"/>
      <c r="DUF39" s="512"/>
      <c r="DUG39" s="511"/>
      <c r="DUH39" s="512"/>
      <c r="DUI39" s="512"/>
      <c r="DUJ39" s="512"/>
      <c r="DUK39" s="512"/>
      <c r="DUL39" s="512"/>
      <c r="DUM39" s="512"/>
      <c r="DUN39" s="512"/>
      <c r="DUO39" s="511"/>
      <c r="DUP39" s="512"/>
      <c r="DUQ39" s="512"/>
      <c r="DUR39" s="512"/>
      <c r="DUS39" s="512"/>
      <c r="DUT39" s="512"/>
      <c r="DUU39" s="512"/>
      <c r="DUV39" s="512"/>
      <c r="DUW39" s="511"/>
      <c r="DUX39" s="512"/>
      <c r="DUY39" s="512"/>
      <c r="DUZ39" s="512"/>
      <c r="DVA39" s="512"/>
      <c r="DVB39" s="512"/>
      <c r="DVC39" s="512"/>
      <c r="DVD39" s="512"/>
      <c r="DVE39" s="511"/>
      <c r="DVF39" s="512"/>
      <c r="DVG39" s="512"/>
      <c r="DVH39" s="512"/>
      <c r="DVI39" s="512"/>
      <c r="DVJ39" s="512"/>
      <c r="DVK39" s="512"/>
      <c r="DVL39" s="512"/>
      <c r="DVM39" s="511"/>
      <c r="DVN39" s="512"/>
      <c r="DVO39" s="512"/>
      <c r="DVP39" s="512"/>
      <c r="DVQ39" s="512"/>
      <c r="DVR39" s="512"/>
      <c r="DVS39" s="512"/>
      <c r="DVT39" s="512"/>
      <c r="DVU39" s="511"/>
      <c r="DVV39" s="512"/>
      <c r="DVW39" s="512"/>
      <c r="DVX39" s="512"/>
      <c r="DVY39" s="512"/>
      <c r="DVZ39" s="512"/>
      <c r="DWA39" s="512"/>
      <c r="DWB39" s="512"/>
      <c r="DWC39" s="511"/>
      <c r="DWD39" s="512"/>
      <c r="DWE39" s="512"/>
      <c r="DWF39" s="512"/>
      <c r="DWG39" s="512"/>
      <c r="DWH39" s="512"/>
      <c r="DWI39" s="512"/>
      <c r="DWJ39" s="512"/>
      <c r="DWK39" s="511"/>
      <c r="DWL39" s="512"/>
      <c r="DWM39" s="512"/>
      <c r="DWN39" s="512"/>
      <c r="DWO39" s="512"/>
      <c r="DWP39" s="512"/>
      <c r="DWQ39" s="512"/>
      <c r="DWR39" s="512"/>
      <c r="DWS39" s="511"/>
      <c r="DWT39" s="512"/>
      <c r="DWU39" s="512"/>
      <c r="DWV39" s="512"/>
      <c r="DWW39" s="512"/>
      <c r="DWX39" s="512"/>
      <c r="DWY39" s="512"/>
      <c r="DWZ39" s="512"/>
      <c r="DXA39" s="511"/>
      <c r="DXB39" s="512"/>
      <c r="DXC39" s="512"/>
      <c r="DXD39" s="512"/>
      <c r="DXE39" s="512"/>
      <c r="DXF39" s="512"/>
      <c r="DXG39" s="512"/>
      <c r="DXH39" s="512"/>
      <c r="DXI39" s="511"/>
      <c r="DXJ39" s="512"/>
      <c r="DXK39" s="512"/>
      <c r="DXL39" s="512"/>
      <c r="DXM39" s="512"/>
      <c r="DXN39" s="512"/>
      <c r="DXO39" s="512"/>
      <c r="DXP39" s="512"/>
      <c r="DXQ39" s="511"/>
      <c r="DXR39" s="512"/>
      <c r="DXS39" s="512"/>
      <c r="DXT39" s="512"/>
      <c r="DXU39" s="512"/>
      <c r="DXV39" s="512"/>
      <c r="DXW39" s="512"/>
      <c r="DXX39" s="512"/>
      <c r="DXY39" s="511"/>
      <c r="DXZ39" s="512"/>
      <c r="DYA39" s="512"/>
      <c r="DYB39" s="512"/>
      <c r="DYC39" s="512"/>
      <c r="DYD39" s="512"/>
      <c r="DYE39" s="512"/>
      <c r="DYF39" s="512"/>
      <c r="DYG39" s="511"/>
      <c r="DYH39" s="512"/>
      <c r="DYI39" s="512"/>
      <c r="DYJ39" s="512"/>
      <c r="DYK39" s="512"/>
      <c r="DYL39" s="512"/>
      <c r="DYM39" s="512"/>
      <c r="DYN39" s="512"/>
      <c r="DYO39" s="511"/>
      <c r="DYP39" s="512"/>
      <c r="DYQ39" s="512"/>
      <c r="DYR39" s="512"/>
      <c r="DYS39" s="512"/>
      <c r="DYT39" s="512"/>
      <c r="DYU39" s="512"/>
      <c r="DYV39" s="512"/>
      <c r="DYW39" s="511"/>
      <c r="DYX39" s="512"/>
      <c r="DYY39" s="512"/>
      <c r="DYZ39" s="512"/>
      <c r="DZA39" s="512"/>
      <c r="DZB39" s="512"/>
      <c r="DZC39" s="512"/>
      <c r="DZD39" s="512"/>
      <c r="DZE39" s="511"/>
      <c r="DZF39" s="512"/>
      <c r="DZG39" s="512"/>
      <c r="DZH39" s="512"/>
      <c r="DZI39" s="512"/>
      <c r="DZJ39" s="512"/>
      <c r="DZK39" s="512"/>
      <c r="DZL39" s="512"/>
      <c r="DZM39" s="511"/>
      <c r="DZN39" s="512"/>
      <c r="DZO39" s="512"/>
      <c r="DZP39" s="512"/>
      <c r="DZQ39" s="512"/>
      <c r="DZR39" s="512"/>
      <c r="DZS39" s="512"/>
      <c r="DZT39" s="512"/>
      <c r="DZU39" s="511"/>
      <c r="DZV39" s="512"/>
      <c r="DZW39" s="512"/>
      <c r="DZX39" s="512"/>
      <c r="DZY39" s="512"/>
      <c r="DZZ39" s="512"/>
      <c r="EAA39" s="512"/>
      <c r="EAB39" s="512"/>
      <c r="EAC39" s="511"/>
      <c r="EAD39" s="512"/>
      <c r="EAE39" s="512"/>
      <c r="EAF39" s="512"/>
      <c r="EAG39" s="512"/>
      <c r="EAH39" s="512"/>
      <c r="EAI39" s="512"/>
      <c r="EAJ39" s="512"/>
      <c r="EAK39" s="511"/>
      <c r="EAL39" s="512"/>
      <c r="EAM39" s="512"/>
      <c r="EAN39" s="512"/>
      <c r="EAO39" s="512"/>
      <c r="EAP39" s="512"/>
      <c r="EAQ39" s="512"/>
      <c r="EAR39" s="512"/>
      <c r="EAS39" s="511"/>
      <c r="EAT39" s="512"/>
      <c r="EAU39" s="512"/>
      <c r="EAV39" s="512"/>
      <c r="EAW39" s="512"/>
      <c r="EAX39" s="512"/>
      <c r="EAY39" s="512"/>
      <c r="EAZ39" s="512"/>
      <c r="EBA39" s="511"/>
      <c r="EBB39" s="512"/>
      <c r="EBC39" s="512"/>
      <c r="EBD39" s="512"/>
      <c r="EBE39" s="512"/>
      <c r="EBF39" s="512"/>
      <c r="EBG39" s="512"/>
      <c r="EBH39" s="512"/>
      <c r="EBI39" s="511"/>
      <c r="EBJ39" s="512"/>
      <c r="EBK39" s="512"/>
      <c r="EBL39" s="512"/>
      <c r="EBM39" s="512"/>
      <c r="EBN39" s="512"/>
      <c r="EBO39" s="512"/>
      <c r="EBP39" s="512"/>
      <c r="EBQ39" s="511"/>
      <c r="EBR39" s="512"/>
      <c r="EBS39" s="512"/>
      <c r="EBT39" s="512"/>
      <c r="EBU39" s="512"/>
      <c r="EBV39" s="512"/>
      <c r="EBW39" s="512"/>
      <c r="EBX39" s="512"/>
      <c r="EBY39" s="511"/>
      <c r="EBZ39" s="512"/>
      <c r="ECA39" s="512"/>
      <c r="ECB39" s="512"/>
      <c r="ECC39" s="512"/>
      <c r="ECD39" s="512"/>
      <c r="ECE39" s="512"/>
      <c r="ECF39" s="512"/>
      <c r="ECG39" s="511"/>
      <c r="ECH39" s="512"/>
      <c r="ECI39" s="512"/>
      <c r="ECJ39" s="512"/>
      <c r="ECK39" s="512"/>
      <c r="ECL39" s="512"/>
      <c r="ECM39" s="512"/>
      <c r="ECN39" s="512"/>
      <c r="ECO39" s="511"/>
      <c r="ECP39" s="512"/>
      <c r="ECQ39" s="512"/>
      <c r="ECR39" s="512"/>
      <c r="ECS39" s="512"/>
      <c r="ECT39" s="512"/>
      <c r="ECU39" s="512"/>
      <c r="ECV39" s="512"/>
      <c r="ECW39" s="511"/>
      <c r="ECX39" s="512"/>
      <c r="ECY39" s="512"/>
      <c r="ECZ39" s="512"/>
      <c r="EDA39" s="512"/>
      <c r="EDB39" s="512"/>
      <c r="EDC39" s="512"/>
      <c r="EDD39" s="512"/>
      <c r="EDE39" s="511"/>
      <c r="EDF39" s="512"/>
      <c r="EDG39" s="512"/>
      <c r="EDH39" s="512"/>
      <c r="EDI39" s="512"/>
      <c r="EDJ39" s="512"/>
      <c r="EDK39" s="512"/>
      <c r="EDL39" s="512"/>
      <c r="EDM39" s="511"/>
      <c r="EDN39" s="512"/>
      <c r="EDO39" s="512"/>
      <c r="EDP39" s="512"/>
      <c r="EDQ39" s="512"/>
      <c r="EDR39" s="512"/>
      <c r="EDS39" s="512"/>
      <c r="EDT39" s="512"/>
      <c r="EDU39" s="511"/>
      <c r="EDV39" s="512"/>
      <c r="EDW39" s="512"/>
      <c r="EDX39" s="512"/>
      <c r="EDY39" s="512"/>
      <c r="EDZ39" s="512"/>
      <c r="EEA39" s="512"/>
      <c r="EEB39" s="512"/>
      <c r="EEC39" s="511"/>
      <c r="EED39" s="512"/>
      <c r="EEE39" s="512"/>
      <c r="EEF39" s="512"/>
      <c r="EEG39" s="512"/>
      <c r="EEH39" s="512"/>
      <c r="EEI39" s="512"/>
      <c r="EEJ39" s="512"/>
      <c r="EEK39" s="511"/>
      <c r="EEL39" s="512"/>
      <c r="EEM39" s="512"/>
      <c r="EEN39" s="512"/>
      <c r="EEO39" s="512"/>
      <c r="EEP39" s="512"/>
      <c r="EEQ39" s="512"/>
      <c r="EER39" s="512"/>
      <c r="EES39" s="511"/>
      <c r="EET39" s="512"/>
      <c r="EEU39" s="512"/>
      <c r="EEV39" s="512"/>
      <c r="EEW39" s="512"/>
      <c r="EEX39" s="512"/>
      <c r="EEY39" s="512"/>
      <c r="EEZ39" s="512"/>
      <c r="EFA39" s="511"/>
      <c r="EFB39" s="512"/>
      <c r="EFC39" s="512"/>
      <c r="EFD39" s="512"/>
      <c r="EFE39" s="512"/>
      <c r="EFF39" s="512"/>
      <c r="EFG39" s="512"/>
      <c r="EFH39" s="512"/>
      <c r="EFI39" s="511"/>
      <c r="EFJ39" s="512"/>
      <c r="EFK39" s="512"/>
      <c r="EFL39" s="512"/>
      <c r="EFM39" s="512"/>
      <c r="EFN39" s="512"/>
      <c r="EFO39" s="512"/>
      <c r="EFP39" s="512"/>
      <c r="EFQ39" s="511"/>
      <c r="EFR39" s="512"/>
      <c r="EFS39" s="512"/>
      <c r="EFT39" s="512"/>
      <c r="EFU39" s="512"/>
      <c r="EFV39" s="512"/>
      <c r="EFW39" s="512"/>
      <c r="EFX39" s="512"/>
      <c r="EFY39" s="511"/>
      <c r="EFZ39" s="512"/>
      <c r="EGA39" s="512"/>
      <c r="EGB39" s="512"/>
      <c r="EGC39" s="512"/>
      <c r="EGD39" s="512"/>
      <c r="EGE39" s="512"/>
      <c r="EGF39" s="512"/>
      <c r="EGG39" s="511"/>
      <c r="EGH39" s="512"/>
      <c r="EGI39" s="512"/>
      <c r="EGJ39" s="512"/>
      <c r="EGK39" s="512"/>
      <c r="EGL39" s="512"/>
      <c r="EGM39" s="512"/>
      <c r="EGN39" s="512"/>
      <c r="EGO39" s="511"/>
      <c r="EGP39" s="512"/>
      <c r="EGQ39" s="512"/>
      <c r="EGR39" s="512"/>
      <c r="EGS39" s="512"/>
      <c r="EGT39" s="512"/>
      <c r="EGU39" s="512"/>
      <c r="EGV39" s="512"/>
      <c r="EGW39" s="511"/>
      <c r="EGX39" s="512"/>
      <c r="EGY39" s="512"/>
      <c r="EGZ39" s="512"/>
      <c r="EHA39" s="512"/>
      <c r="EHB39" s="512"/>
      <c r="EHC39" s="512"/>
      <c r="EHD39" s="512"/>
      <c r="EHE39" s="511"/>
      <c r="EHF39" s="512"/>
      <c r="EHG39" s="512"/>
      <c r="EHH39" s="512"/>
      <c r="EHI39" s="512"/>
      <c r="EHJ39" s="512"/>
      <c r="EHK39" s="512"/>
      <c r="EHL39" s="512"/>
      <c r="EHM39" s="511"/>
      <c r="EHN39" s="512"/>
      <c r="EHO39" s="512"/>
      <c r="EHP39" s="512"/>
      <c r="EHQ39" s="512"/>
      <c r="EHR39" s="512"/>
      <c r="EHS39" s="512"/>
      <c r="EHT39" s="512"/>
      <c r="EHU39" s="511"/>
      <c r="EHV39" s="512"/>
      <c r="EHW39" s="512"/>
      <c r="EHX39" s="512"/>
      <c r="EHY39" s="512"/>
      <c r="EHZ39" s="512"/>
      <c r="EIA39" s="512"/>
      <c r="EIB39" s="512"/>
      <c r="EIC39" s="511"/>
      <c r="EID39" s="512"/>
      <c r="EIE39" s="512"/>
      <c r="EIF39" s="512"/>
      <c r="EIG39" s="512"/>
      <c r="EIH39" s="512"/>
      <c r="EII39" s="512"/>
      <c r="EIJ39" s="512"/>
      <c r="EIK39" s="511"/>
      <c r="EIL39" s="512"/>
      <c r="EIM39" s="512"/>
      <c r="EIN39" s="512"/>
      <c r="EIO39" s="512"/>
      <c r="EIP39" s="512"/>
      <c r="EIQ39" s="512"/>
      <c r="EIR39" s="512"/>
      <c r="EIS39" s="511"/>
      <c r="EIT39" s="512"/>
      <c r="EIU39" s="512"/>
      <c r="EIV39" s="512"/>
      <c r="EIW39" s="512"/>
      <c r="EIX39" s="512"/>
      <c r="EIY39" s="512"/>
      <c r="EIZ39" s="512"/>
      <c r="EJA39" s="511"/>
      <c r="EJB39" s="512"/>
      <c r="EJC39" s="512"/>
      <c r="EJD39" s="512"/>
      <c r="EJE39" s="512"/>
      <c r="EJF39" s="512"/>
      <c r="EJG39" s="512"/>
      <c r="EJH39" s="512"/>
      <c r="EJI39" s="511"/>
      <c r="EJJ39" s="512"/>
      <c r="EJK39" s="512"/>
      <c r="EJL39" s="512"/>
      <c r="EJM39" s="512"/>
      <c r="EJN39" s="512"/>
      <c r="EJO39" s="512"/>
      <c r="EJP39" s="512"/>
      <c r="EJQ39" s="511"/>
      <c r="EJR39" s="512"/>
      <c r="EJS39" s="512"/>
      <c r="EJT39" s="512"/>
      <c r="EJU39" s="512"/>
      <c r="EJV39" s="512"/>
      <c r="EJW39" s="512"/>
      <c r="EJX39" s="512"/>
      <c r="EJY39" s="511"/>
      <c r="EJZ39" s="512"/>
      <c r="EKA39" s="512"/>
      <c r="EKB39" s="512"/>
      <c r="EKC39" s="512"/>
      <c r="EKD39" s="512"/>
      <c r="EKE39" s="512"/>
      <c r="EKF39" s="512"/>
      <c r="EKG39" s="511"/>
      <c r="EKH39" s="512"/>
      <c r="EKI39" s="512"/>
      <c r="EKJ39" s="512"/>
      <c r="EKK39" s="512"/>
      <c r="EKL39" s="512"/>
      <c r="EKM39" s="512"/>
      <c r="EKN39" s="512"/>
      <c r="EKO39" s="511"/>
      <c r="EKP39" s="512"/>
      <c r="EKQ39" s="512"/>
      <c r="EKR39" s="512"/>
      <c r="EKS39" s="512"/>
      <c r="EKT39" s="512"/>
      <c r="EKU39" s="512"/>
      <c r="EKV39" s="512"/>
      <c r="EKW39" s="511"/>
      <c r="EKX39" s="512"/>
      <c r="EKY39" s="512"/>
      <c r="EKZ39" s="512"/>
      <c r="ELA39" s="512"/>
      <c r="ELB39" s="512"/>
      <c r="ELC39" s="512"/>
      <c r="ELD39" s="512"/>
      <c r="ELE39" s="511"/>
      <c r="ELF39" s="512"/>
      <c r="ELG39" s="512"/>
      <c r="ELH39" s="512"/>
      <c r="ELI39" s="512"/>
      <c r="ELJ39" s="512"/>
      <c r="ELK39" s="512"/>
      <c r="ELL39" s="512"/>
      <c r="ELM39" s="511"/>
      <c r="ELN39" s="512"/>
      <c r="ELO39" s="512"/>
      <c r="ELP39" s="512"/>
      <c r="ELQ39" s="512"/>
      <c r="ELR39" s="512"/>
      <c r="ELS39" s="512"/>
      <c r="ELT39" s="512"/>
      <c r="ELU39" s="511"/>
      <c r="ELV39" s="512"/>
      <c r="ELW39" s="512"/>
      <c r="ELX39" s="512"/>
      <c r="ELY39" s="512"/>
      <c r="ELZ39" s="512"/>
      <c r="EMA39" s="512"/>
      <c r="EMB39" s="512"/>
      <c r="EMC39" s="511"/>
      <c r="EMD39" s="512"/>
      <c r="EME39" s="512"/>
      <c r="EMF39" s="512"/>
      <c r="EMG39" s="512"/>
      <c r="EMH39" s="512"/>
      <c r="EMI39" s="512"/>
      <c r="EMJ39" s="512"/>
      <c r="EMK39" s="511"/>
      <c r="EML39" s="512"/>
      <c r="EMM39" s="512"/>
      <c r="EMN39" s="512"/>
      <c r="EMO39" s="512"/>
      <c r="EMP39" s="512"/>
      <c r="EMQ39" s="512"/>
      <c r="EMR39" s="512"/>
      <c r="EMS39" s="511"/>
      <c r="EMT39" s="512"/>
      <c r="EMU39" s="512"/>
      <c r="EMV39" s="512"/>
      <c r="EMW39" s="512"/>
      <c r="EMX39" s="512"/>
      <c r="EMY39" s="512"/>
      <c r="EMZ39" s="512"/>
      <c r="ENA39" s="511"/>
      <c r="ENB39" s="512"/>
      <c r="ENC39" s="512"/>
      <c r="END39" s="512"/>
      <c r="ENE39" s="512"/>
      <c r="ENF39" s="512"/>
      <c r="ENG39" s="512"/>
      <c r="ENH39" s="512"/>
      <c r="ENI39" s="511"/>
      <c r="ENJ39" s="512"/>
      <c r="ENK39" s="512"/>
      <c r="ENL39" s="512"/>
      <c r="ENM39" s="512"/>
      <c r="ENN39" s="512"/>
      <c r="ENO39" s="512"/>
      <c r="ENP39" s="512"/>
      <c r="ENQ39" s="511"/>
      <c r="ENR39" s="512"/>
      <c r="ENS39" s="512"/>
      <c r="ENT39" s="512"/>
      <c r="ENU39" s="512"/>
      <c r="ENV39" s="512"/>
      <c r="ENW39" s="512"/>
      <c r="ENX39" s="512"/>
      <c r="ENY39" s="511"/>
      <c r="ENZ39" s="512"/>
      <c r="EOA39" s="512"/>
      <c r="EOB39" s="512"/>
      <c r="EOC39" s="512"/>
      <c r="EOD39" s="512"/>
      <c r="EOE39" s="512"/>
      <c r="EOF39" s="512"/>
      <c r="EOG39" s="511"/>
      <c r="EOH39" s="512"/>
      <c r="EOI39" s="512"/>
      <c r="EOJ39" s="512"/>
      <c r="EOK39" s="512"/>
      <c r="EOL39" s="512"/>
      <c r="EOM39" s="512"/>
      <c r="EON39" s="512"/>
      <c r="EOO39" s="511"/>
      <c r="EOP39" s="512"/>
      <c r="EOQ39" s="512"/>
      <c r="EOR39" s="512"/>
      <c r="EOS39" s="512"/>
      <c r="EOT39" s="512"/>
      <c r="EOU39" s="512"/>
      <c r="EOV39" s="512"/>
      <c r="EOW39" s="511"/>
      <c r="EOX39" s="512"/>
      <c r="EOY39" s="512"/>
      <c r="EOZ39" s="512"/>
      <c r="EPA39" s="512"/>
      <c r="EPB39" s="512"/>
      <c r="EPC39" s="512"/>
      <c r="EPD39" s="512"/>
      <c r="EPE39" s="511"/>
      <c r="EPF39" s="512"/>
      <c r="EPG39" s="512"/>
      <c r="EPH39" s="512"/>
      <c r="EPI39" s="512"/>
      <c r="EPJ39" s="512"/>
      <c r="EPK39" s="512"/>
      <c r="EPL39" s="512"/>
      <c r="EPM39" s="511"/>
      <c r="EPN39" s="512"/>
      <c r="EPO39" s="512"/>
      <c r="EPP39" s="512"/>
      <c r="EPQ39" s="512"/>
      <c r="EPR39" s="512"/>
      <c r="EPS39" s="512"/>
      <c r="EPT39" s="512"/>
      <c r="EPU39" s="511"/>
      <c r="EPV39" s="512"/>
      <c r="EPW39" s="512"/>
      <c r="EPX39" s="512"/>
      <c r="EPY39" s="512"/>
      <c r="EPZ39" s="512"/>
      <c r="EQA39" s="512"/>
      <c r="EQB39" s="512"/>
      <c r="EQC39" s="511"/>
      <c r="EQD39" s="512"/>
      <c r="EQE39" s="512"/>
      <c r="EQF39" s="512"/>
      <c r="EQG39" s="512"/>
      <c r="EQH39" s="512"/>
      <c r="EQI39" s="512"/>
      <c r="EQJ39" s="512"/>
      <c r="EQK39" s="511"/>
      <c r="EQL39" s="512"/>
      <c r="EQM39" s="512"/>
      <c r="EQN39" s="512"/>
      <c r="EQO39" s="512"/>
      <c r="EQP39" s="512"/>
      <c r="EQQ39" s="512"/>
      <c r="EQR39" s="512"/>
      <c r="EQS39" s="511"/>
      <c r="EQT39" s="512"/>
      <c r="EQU39" s="512"/>
      <c r="EQV39" s="512"/>
      <c r="EQW39" s="512"/>
      <c r="EQX39" s="512"/>
      <c r="EQY39" s="512"/>
      <c r="EQZ39" s="512"/>
      <c r="ERA39" s="511"/>
      <c r="ERB39" s="512"/>
      <c r="ERC39" s="512"/>
      <c r="ERD39" s="512"/>
      <c r="ERE39" s="512"/>
      <c r="ERF39" s="512"/>
      <c r="ERG39" s="512"/>
      <c r="ERH39" s="512"/>
      <c r="ERI39" s="511"/>
      <c r="ERJ39" s="512"/>
      <c r="ERK39" s="512"/>
      <c r="ERL39" s="512"/>
      <c r="ERM39" s="512"/>
      <c r="ERN39" s="512"/>
      <c r="ERO39" s="512"/>
      <c r="ERP39" s="512"/>
      <c r="ERQ39" s="511"/>
      <c r="ERR39" s="512"/>
      <c r="ERS39" s="512"/>
      <c r="ERT39" s="512"/>
      <c r="ERU39" s="512"/>
      <c r="ERV39" s="512"/>
      <c r="ERW39" s="512"/>
      <c r="ERX39" s="512"/>
      <c r="ERY39" s="511"/>
      <c r="ERZ39" s="512"/>
      <c r="ESA39" s="512"/>
      <c r="ESB39" s="512"/>
      <c r="ESC39" s="512"/>
      <c r="ESD39" s="512"/>
      <c r="ESE39" s="512"/>
      <c r="ESF39" s="512"/>
      <c r="ESG39" s="511"/>
      <c r="ESH39" s="512"/>
      <c r="ESI39" s="512"/>
      <c r="ESJ39" s="512"/>
      <c r="ESK39" s="512"/>
      <c r="ESL39" s="512"/>
      <c r="ESM39" s="512"/>
      <c r="ESN39" s="512"/>
      <c r="ESO39" s="511"/>
      <c r="ESP39" s="512"/>
      <c r="ESQ39" s="512"/>
      <c r="ESR39" s="512"/>
      <c r="ESS39" s="512"/>
      <c r="EST39" s="512"/>
      <c r="ESU39" s="512"/>
      <c r="ESV39" s="512"/>
      <c r="ESW39" s="511"/>
      <c r="ESX39" s="512"/>
      <c r="ESY39" s="512"/>
      <c r="ESZ39" s="512"/>
      <c r="ETA39" s="512"/>
      <c r="ETB39" s="512"/>
      <c r="ETC39" s="512"/>
      <c r="ETD39" s="512"/>
      <c r="ETE39" s="511"/>
      <c r="ETF39" s="512"/>
      <c r="ETG39" s="512"/>
      <c r="ETH39" s="512"/>
      <c r="ETI39" s="512"/>
      <c r="ETJ39" s="512"/>
      <c r="ETK39" s="512"/>
      <c r="ETL39" s="512"/>
      <c r="ETM39" s="511"/>
      <c r="ETN39" s="512"/>
      <c r="ETO39" s="512"/>
      <c r="ETP39" s="512"/>
      <c r="ETQ39" s="512"/>
      <c r="ETR39" s="512"/>
      <c r="ETS39" s="512"/>
      <c r="ETT39" s="512"/>
      <c r="ETU39" s="511"/>
      <c r="ETV39" s="512"/>
      <c r="ETW39" s="512"/>
      <c r="ETX39" s="512"/>
      <c r="ETY39" s="512"/>
      <c r="ETZ39" s="512"/>
      <c r="EUA39" s="512"/>
      <c r="EUB39" s="512"/>
      <c r="EUC39" s="511"/>
      <c r="EUD39" s="512"/>
      <c r="EUE39" s="512"/>
      <c r="EUF39" s="512"/>
      <c r="EUG39" s="512"/>
      <c r="EUH39" s="512"/>
      <c r="EUI39" s="512"/>
      <c r="EUJ39" s="512"/>
      <c r="EUK39" s="511"/>
      <c r="EUL39" s="512"/>
      <c r="EUM39" s="512"/>
      <c r="EUN39" s="512"/>
      <c r="EUO39" s="512"/>
      <c r="EUP39" s="512"/>
      <c r="EUQ39" s="512"/>
      <c r="EUR39" s="512"/>
      <c r="EUS39" s="511"/>
      <c r="EUT39" s="512"/>
      <c r="EUU39" s="512"/>
      <c r="EUV39" s="512"/>
      <c r="EUW39" s="512"/>
      <c r="EUX39" s="512"/>
      <c r="EUY39" s="512"/>
      <c r="EUZ39" s="512"/>
      <c r="EVA39" s="511"/>
      <c r="EVB39" s="512"/>
      <c r="EVC39" s="512"/>
      <c r="EVD39" s="512"/>
      <c r="EVE39" s="512"/>
      <c r="EVF39" s="512"/>
      <c r="EVG39" s="512"/>
      <c r="EVH39" s="512"/>
      <c r="EVI39" s="511"/>
      <c r="EVJ39" s="512"/>
      <c r="EVK39" s="512"/>
      <c r="EVL39" s="512"/>
      <c r="EVM39" s="512"/>
      <c r="EVN39" s="512"/>
      <c r="EVO39" s="512"/>
      <c r="EVP39" s="512"/>
      <c r="EVQ39" s="511"/>
      <c r="EVR39" s="512"/>
      <c r="EVS39" s="512"/>
      <c r="EVT39" s="512"/>
      <c r="EVU39" s="512"/>
      <c r="EVV39" s="512"/>
      <c r="EVW39" s="512"/>
      <c r="EVX39" s="512"/>
      <c r="EVY39" s="511"/>
      <c r="EVZ39" s="512"/>
      <c r="EWA39" s="512"/>
      <c r="EWB39" s="512"/>
      <c r="EWC39" s="512"/>
      <c r="EWD39" s="512"/>
      <c r="EWE39" s="512"/>
      <c r="EWF39" s="512"/>
      <c r="EWG39" s="511"/>
      <c r="EWH39" s="512"/>
      <c r="EWI39" s="512"/>
      <c r="EWJ39" s="512"/>
      <c r="EWK39" s="512"/>
      <c r="EWL39" s="512"/>
      <c r="EWM39" s="512"/>
      <c r="EWN39" s="512"/>
      <c r="EWO39" s="511"/>
      <c r="EWP39" s="512"/>
      <c r="EWQ39" s="512"/>
      <c r="EWR39" s="512"/>
      <c r="EWS39" s="512"/>
      <c r="EWT39" s="512"/>
      <c r="EWU39" s="512"/>
      <c r="EWV39" s="512"/>
      <c r="EWW39" s="511"/>
      <c r="EWX39" s="512"/>
      <c r="EWY39" s="512"/>
      <c r="EWZ39" s="512"/>
      <c r="EXA39" s="512"/>
      <c r="EXB39" s="512"/>
      <c r="EXC39" s="512"/>
      <c r="EXD39" s="512"/>
      <c r="EXE39" s="511"/>
      <c r="EXF39" s="512"/>
      <c r="EXG39" s="512"/>
      <c r="EXH39" s="512"/>
      <c r="EXI39" s="512"/>
      <c r="EXJ39" s="512"/>
      <c r="EXK39" s="512"/>
      <c r="EXL39" s="512"/>
      <c r="EXM39" s="511"/>
      <c r="EXN39" s="512"/>
      <c r="EXO39" s="512"/>
      <c r="EXP39" s="512"/>
      <c r="EXQ39" s="512"/>
      <c r="EXR39" s="512"/>
      <c r="EXS39" s="512"/>
      <c r="EXT39" s="512"/>
      <c r="EXU39" s="511"/>
      <c r="EXV39" s="512"/>
      <c r="EXW39" s="512"/>
      <c r="EXX39" s="512"/>
      <c r="EXY39" s="512"/>
      <c r="EXZ39" s="512"/>
      <c r="EYA39" s="512"/>
      <c r="EYB39" s="512"/>
      <c r="EYC39" s="511"/>
      <c r="EYD39" s="512"/>
      <c r="EYE39" s="512"/>
      <c r="EYF39" s="512"/>
      <c r="EYG39" s="512"/>
      <c r="EYH39" s="512"/>
      <c r="EYI39" s="512"/>
      <c r="EYJ39" s="512"/>
      <c r="EYK39" s="511"/>
      <c r="EYL39" s="512"/>
      <c r="EYM39" s="512"/>
      <c r="EYN39" s="512"/>
      <c r="EYO39" s="512"/>
      <c r="EYP39" s="512"/>
      <c r="EYQ39" s="512"/>
      <c r="EYR39" s="512"/>
      <c r="EYS39" s="511"/>
      <c r="EYT39" s="512"/>
      <c r="EYU39" s="512"/>
      <c r="EYV39" s="512"/>
      <c r="EYW39" s="512"/>
      <c r="EYX39" s="512"/>
      <c r="EYY39" s="512"/>
      <c r="EYZ39" s="512"/>
      <c r="EZA39" s="511"/>
      <c r="EZB39" s="512"/>
      <c r="EZC39" s="512"/>
      <c r="EZD39" s="512"/>
      <c r="EZE39" s="512"/>
      <c r="EZF39" s="512"/>
      <c r="EZG39" s="512"/>
      <c r="EZH39" s="512"/>
      <c r="EZI39" s="511"/>
      <c r="EZJ39" s="512"/>
      <c r="EZK39" s="512"/>
      <c r="EZL39" s="512"/>
      <c r="EZM39" s="512"/>
      <c r="EZN39" s="512"/>
      <c r="EZO39" s="512"/>
      <c r="EZP39" s="512"/>
      <c r="EZQ39" s="511"/>
      <c r="EZR39" s="512"/>
      <c r="EZS39" s="512"/>
      <c r="EZT39" s="512"/>
      <c r="EZU39" s="512"/>
      <c r="EZV39" s="512"/>
      <c r="EZW39" s="512"/>
      <c r="EZX39" s="512"/>
      <c r="EZY39" s="511"/>
      <c r="EZZ39" s="512"/>
      <c r="FAA39" s="512"/>
      <c r="FAB39" s="512"/>
      <c r="FAC39" s="512"/>
      <c r="FAD39" s="512"/>
      <c r="FAE39" s="512"/>
      <c r="FAF39" s="512"/>
      <c r="FAG39" s="511"/>
      <c r="FAH39" s="512"/>
      <c r="FAI39" s="512"/>
      <c r="FAJ39" s="512"/>
      <c r="FAK39" s="512"/>
      <c r="FAL39" s="512"/>
      <c r="FAM39" s="512"/>
      <c r="FAN39" s="512"/>
      <c r="FAO39" s="511"/>
      <c r="FAP39" s="512"/>
      <c r="FAQ39" s="512"/>
      <c r="FAR39" s="512"/>
      <c r="FAS39" s="512"/>
      <c r="FAT39" s="512"/>
      <c r="FAU39" s="512"/>
      <c r="FAV39" s="512"/>
      <c r="FAW39" s="511"/>
      <c r="FAX39" s="512"/>
      <c r="FAY39" s="512"/>
      <c r="FAZ39" s="512"/>
      <c r="FBA39" s="512"/>
      <c r="FBB39" s="512"/>
      <c r="FBC39" s="512"/>
      <c r="FBD39" s="512"/>
      <c r="FBE39" s="511"/>
      <c r="FBF39" s="512"/>
      <c r="FBG39" s="512"/>
      <c r="FBH39" s="512"/>
      <c r="FBI39" s="512"/>
      <c r="FBJ39" s="512"/>
      <c r="FBK39" s="512"/>
      <c r="FBL39" s="512"/>
      <c r="FBM39" s="511"/>
      <c r="FBN39" s="512"/>
      <c r="FBO39" s="512"/>
      <c r="FBP39" s="512"/>
      <c r="FBQ39" s="512"/>
      <c r="FBR39" s="512"/>
      <c r="FBS39" s="512"/>
      <c r="FBT39" s="512"/>
      <c r="FBU39" s="511"/>
      <c r="FBV39" s="512"/>
      <c r="FBW39" s="512"/>
      <c r="FBX39" s="512"/>
      <c r="FBY39" s="512"/>
      <c r="FBZ39" s="512"/>
      <c r="FCA39" s="512"/>
      <c r="FCB39" s="512"/>
      <c r="FCC39" s="511"/>
      <c r="FCD39" s="512"/>
      <c r="FCE39" s="512"/>
      <c r="FCF39" s="512"/>
      <c r="FCG39" s="512"/>
      <c r="FCH39" s="512"/>
      <c r="FCI39" s="512"/>
      <c r="FCJ39" s="512"/>
      <c r="FCK39" s="511"/>
      <c r="FCL39" s="512"/>
      <c r="FCM39" s="512"/>
      <c r="FCN39" s="512"/>
      <c r="FCO39" s="512"/>
      <c r="FCP39" s="512"/>
      <c r="FCQ39" s="512"/>
      <c r="FCR39" s="512"/>
      <c r="FCS39" s="511"/>
      <c r="FCT39" s="512"/>
      <c r="FCU39" s="512"/>
      <c r="FCV39" s="512"/>
      <c r="FCW39" s="512"/>
      <c r="FCX39" s="512"/>
      <c r="FCY39" s="512"/>
      <c r="FCZ39" s="512"/>
      <c r="FDA39" s="511"/>
      <c r="FDB39" s="512"/>
      <c r="FDC39" s="512"/>
      <c r="FDD39" s="512"/>
      <c r="FDE39" s="512"/>
      <c r="FDF39" s="512"/>
      <c r="FDG39" s="512"/>
      <c r="FDH39" s="512"/>
      <c r="FDI39" s="511"/>
      <c r="FDJ39" s="512"/>
      <c r="FDK39" s="512"/>
      <c r="FDL39" s="512"/>
      <c r="FDM39" s="512"/>
      <c r="FDN39" s="512"/>
      <c r="FDO39" s="512"/>
      <c r="FDP39" s="512"/>
      <c r="FDQ39" s="511"/>
      <c r="FDR39" s="512"/>
      <c r="FDS39" s="512"/>
      <c r="FDT39" s="512"/>
      <c r="FDU39" s="512"/>
      <c r="FDV39" s="512"/>
      <c r="FDW39" s="512"/>
      <c r="FDX39" s="512"/>
      <c r="FDY39" s="511"/>
      <c r="FDZ39" s="512"/>
      <c r="FEA39" s="512"/>
      <c r="FEB39" s="512"/>
      <c r="FEC39" s="512"/>
      <c r="FED39" s="512"/>
      <c r="FEE39" s="512"/>
      <c r="FEF39" s="512"/>
      <c r="FEG39" s="511"/>
      <c r="FEH39" s="512"/>
      <c r="FEI39" s="512"/>
      <c r="FEJ39" s="512"/>
      <c r="FEK39" s="512"/>
      <c r="FEL39" s="512"/>
      <c r="FEM39" s="512"/>
      <c r="FEN39" s="512"/>
      <c r="FEO39" s="511"/>
      <c r="FEP39" s="512"/>
      <c r="FEQ39" s="512"/>
      <c r="FER39" s="512"/>
      <c r="FES39" s="512"/>
      <c r="FET39" s="512"/>
      <c r="FEU39" s="512"/>
      <c r="FEV39" s="512"/>
      <c r="FEW39" s="511"/>
      <c r="FEX39" s="512"/>
      <c r="FEY39" s="512"/>
      <c r="FEZ39" s="512"/>
      <c r="FFA39" s="512"/>
      <c r="FFB39" s="512"/>
      <c r="FFC39" s="512"/>
      <c r="FFD39" s="512"/>
      <c r="FFE39" s="511"/>
      <c r="FFF39" s="512"/>
      <c r="FFG39" s="512"/>
      <c r="FFH39" s="512"/>
      <c r="FFI39" s="512"/>
      <c r="FFJ39" s="512"/>
      <c r="FFK39" s="512"/>
      <c r="FFL39" s="512"/>
      <c r="FFM39" s="511"/>
      <c r="FFN39" s="512"/>
      <c r="FFO39" s="512"/>
      <c r="FFP39" s="512"/>
      <c r="FFQ39" s="512"/>
      <c r="FFR39" s="512"/>
      <c r="FFS39" s="512"/>
      <c r="FFT39" s="512"/>
      <c r="FFU39" s="511"/>
      <c r="FFV39" s="512"/>
      <c r="FFW39" s="512"/>
      <c r="FFX39" s="512"/>
      <c r="FFY39" s="512"/>
      <c r="FFZ39" s="512"/>
      <c r="FGA39" s="512"/>
      <c r="FGB39" s="512"/>
      <c r="FGC39" s="511"/>
      <c r="FGD39" s="512"/>
      <c r="FGE39" s="512"/>
      <c r="FGF39" s="512"/>
      <c r="FGG39" s="512"/>
      <c r="FGH39" s="512"/>
      <c r="FGI39" s="512"/>
      <c r="FGJ39" s="512"/>
      <c r="FGK39" s="511"/>
      <c r="FGL39" s="512"/>
      <c r="FGM39" s="512"/>
      <c r="FGN39" s="512"/>
      <c r="FGO39" s="512"/>
      <c r="FGP39" s="512"/>
      <c r="FGQ39" s="512"/>
      <c r="FGR39" s="512"/>
      <c r="FGS39" s="511"/>
      <c r="FGT39" s="512"/>
      <c r="FGU39" s="512"/>
      <c r="FGV39" s="512"/>
      <c r="FGW39" s="512"/>
      <c r="FGX39" s="512"/>
      <c r="FGY39" s="512"/>
      <c r="FGZ39" s="512"/>
      <c r="FHA39" s="511"/>
      <c r="FHB39" s="512"/>
      <c r="FHC39" s="512"/>
      <c r="FHD39" s="512"/>
      <c r="FHE39" s="512"/>
      <c r="FHF39" s="512"/>
      <c r="FHG39" s="512"/>
      <c r="FHH39" s="512"/>
      <c r="FHI39" s="511"/>
      <c r="FHJ39" s="512"/>
      <c r="FHK39" s="512"/>
      <c r="FHL39" s="512"/>
      <c r="FHM39" s="512"/>
      <c r="FHN39" s="512"/>
      <c r="FHO39" s="512"/>
      <c r="FHP39" s="512"/>
      <c r="FHQ39" s="511"/>
      <c r="FHR39" s="512"/>
      <c r="FHS39" s="512"/>
      <c r="FHT39" s="512"/>
      <c r="FHU39" s="512"/>
      <c r="FHV39" s="512"/>
      <c r="FHW39" s="512"/>
      <c r="FHX39" s="512"/>
      <c r="FHY39" s="511"/>
      <c r="FHZ39" s="512"/>
      <c r="FIA39" s="512"/>
      <c r="FIB39" s="512"/>
      <c r="FIC39" s="512"/>
      <c r="FID39" s="512"/>
      <c r="FIE39" s="512"/>
      <c r="FIF39" s="512"/>
      <c r="FIG39" s="511"/>
      <c r="FIH39" s="512"/>
      <c r="FII39" s="512"/>
      <c r="FIJ39" s="512"/>
      <c r="FIK39" s="512"/>
      <c r="FIL39" s="512"/>
      <c r="FIM39" s="512"/>
      <c r="FIN39" s="512"/>
      <c r="FIO39" s="511"/>
      <c r="FIP39" s="512"/>
      <c r="FIQ39" s="512"/>
      <c r="FIR39" s="512"/>
      <c r="FIS39" s="512"/>
      <c r="FIT39" s="512"/>
      <c r="FIU39" s="512"/>
      <c r="FIV39" s="512"/>
      <c r="FIW39" s="511"/>
      <c r="FIX39" s="512"/>
      <c r="FIY39" s="512"/>
      <c r="FIZ39" s="512"/>
      <c r="FJA39" s="512"/>
      <c r="FJB39" s="512"/>
      <c r="FJC39" s="512"/>
      <c r="FJD39" s="512"/>
      <c r="FJE39" s="511"/>
      <c r="FJF39" s="512"/>
      <c r="FJG39" s="512"/>
      <c r="FJH39" s="512"/>
      <c r="FJI39" s="512"/>
      <c r="FJJ39" s="512"/>
      <c r="FJK39" s="512"/>
      <c r="FJL39" s="512"/>
      <c r="FJM39" s="511"/>
      <c r="FJN39" s="512"/>
      <c r="FJO39" s="512"/>
      <c r="FJP39" s="512"/>
      <c r="FJQ39" s="512"/>
      <c r="FJR39" s="512"/>
      <c r="FJS39" s="512"/>
      <c r="FJT39" s="512"/>
      <c r="FJU39" s="511"/>
      <c r="FJV39" s="512"/>
      <c r="FJW39" s="512"/>
      <c r="FJX39" s="512"/>
      <c r="FJY39" s="512"/>
      <c r="FJZ39" s="512"/>
      <c r="FKA39" s="512"/>
      <c r="FKB39" s="512"/>
      <c r="FKC39" s="511"/>
      <c r="FKD39" s="512"/>
      <c r="FKE39" s="512"/>
      <c r="FKF39" s="512"/>
      <c r="FKG39" s="512"/>
      <c r="FKH39" s="512"/>
      <c r="FKI39" s="512"/>
      <c r="FKJ39" s="512"/>
      <c r="FKK39" s="511"/>
      <c r="FKL39" s="512"/>
      <c r="FKM39" s="512"/>
      <c r="FKN39" s="512"/>
      <c r="FKO39" s="512"/>
      <c r="FKP39" s="512"/>
      <c r="FKQ39" s="512"/>
      <c r="FKR39" s="512"/>
      <c r="FKS39" s="511"/>
      <c r="FKT39" s="512"/>
      <c r="FKU39" s="512"/>
      <c r="FKV39" s="512"/>
      <c r="FKW39" s="512"/>
      <c r="FKX39" s="512"/>
      <c r="FKY39" s="512"/>
      <c r="FKZ39" s="512"/>
      <c r="FLA39" s="511"/>
      <c r="FLB39" s="512"/>
      <c r="FLC39" s="512"/>
      <c r="FLD39" s="512"/>
      <c r="FLE39" s="512"/>
      <c r="FLF39" s="512"/>
      <c r="FLG39" s="512"/>
      <c r="FLH39" s="512"/>
      <c r="FLI39" s="511"/>
      <c r="FLJ39" s="512"/>
      <c r="FLK39" s="512"/>
      <c r="FLL39" s="512"/>
      <c r="FLM39" s="512"/>
      <c r="FLN39" s="512"/>
      <c r="FLO39" s="512"/>
      <c r="FLP39" s="512"/>
      <c r="FLQ39" s="511"/>
      <c r="FLR39" s="512"/>
      <c r="FLS39" s="512"/>
      <c r="FLT39" s="512"/>
      <c r="FLU39" s="512"/>
      <c r="FLV39" s="512"/>
      <c r="FLW39" s="512"/>
      <c r="FLX39" s="512"/>
      <c r="FLY39" s="511"/>
      <c r="FLZ39" s="512"/>
      <c r="FMA39" s="512"/>
      <c r="FMB39" s="512"/>
      <c r="FMC39" s="512"/>
      <c r="FMD39" s="512"/>
      <c r="FME39" s="512"/>
      <c r="FMF39" s="512"/>
      <c r="FMG39" s="511"/>
      <c r="FMH39" s="512"/>
      <c r="FMI39" s="512"/>
      <c r="FMJ39" s="512"/>
      <c r="FMK39" s="512"/>
      <c r="FML39" s="512"/>
      <c r="FMM39" s="512"/>
      <c r="FMN39" s="512"/>
      <c r="FMO39" s="511"/>
      <c r="FMP39" s="512"/>
      <c r="FMQ39" s="512"/>
      <c r="FMR39" s="512"/>
      <c r="FMS39" s="512"/>
      <c r="FMT39" s="512"/>
      <c r="FMU39" s="512"/>
      <c r="FMV39" s="512"/>
      <c r="FMW39" s="511"/>
      <c r="FMX39" s="512"/>
      <c r="FMY39" s="512"/>
      <c r="FMZ39" s="512"/>
      <c r="FNA39" s="512"/>
      <c r="FNB39" s="512"/>
      <c r="FNC39" s="512"/>
      <c r="FND39" s="512"/>
      <c r="FNE39" s="511"/>
      <c r="FNF39" s="512"/>
      <c r="FNG39" s="512"/>
      <c r="FNH39" s="512"/>
      <c r="FNI39" s="512"/>
      <c r="FNJ39" s="512"/>
      <c r="FNK39" s="512"/>
      <c r="FNL39" s="512"/>
      <c r="FNM39" s="511"/>
      <c r="FNN39" s="512"/>
      <c r="FNO39" s="512"/>
      <c r="FNP39" s="512"/>
      <c r="FNQ39" s="512"/>
      <c r="FNR39" s="512"/>
      <c r="FNS39" s="512"/>
      <c r="FNT39" s="512"/>
      <c r="FNU39" s="511"/>
      <c r="FNV39" s="512"/>
      <c r="FNW39" s="512"/>
      <c r="FNX39" s="512"/>
      <c r="FNY39" s="512"/>
      <c r="FNZ39" s="512"/>
      <c r="FOA39" s="512"/>
      <c r="FOB39" s="512"/>
      <c r="FOC39" s="511"/>
      <c r="FOD39" s="512"/>
      <c r="FOE39" s="512"/>
      <c r="FOF39" s="512"/>
      <c r="FOG39" s="512"/>
      <c r="FOH39" s="512"/>
      <c r="FOI39" s="512"/>
      <c r="FOJ39" s="512"/>
      <c r="FOK39" s="511"/>
      <c r="FOL39" s="512"/>
      <c r="FOM39" s="512"/>
      <c r="FON39" s="512"/>
      <c r="FOO39" s="512"/>
      <c r="FOP39" s="512"/>
      <c r="FOQ39" s="512"/>
      <c r="FOR39" s="512"/>
      <c r="FOS39" s="511"/>
      <c r="FOT39" s="512"/>
      <c r="FOU39" s="512"/>
      <c r="FOV39" s="512"/>
      <c r="FOW39" s="512"/>
      <c r="FOX39" s="512"/>
      <c r="FOY39" s="512"/>
      <c r="FOZ39" s="512"/>
      <c r="FPA39" s="511"/>
      <c r="FPB39" s="512"/>
      <c r="FPC39" s="512"/>
      <c r="FPD39" s="512"/>
      <c r="FPE39" s="512"/>
      <c r="FPF39" s="512"/>
      <c r="FPG39" s="512"/>
      <c r="FPH39" s="512"/>
      <c r="FPI39" s="511"/>
      <c r="FPJ39" s="512"/>
      <c r="FPK39" s="512"/>
      <c r="FPL39" s="512"/>
      <c r="FPM39" s="512"/>
      <c r="FPN39" s="512"/>
      <c r="FPO39" s="512"/>
      <c r="FPP39" s="512"/>
      <c r="FPQ39" s="511"/>
      <c r="FPR39" s="512"/>
      <c r="FPS39" s="512"/>
      <c r="FPT39" s="512"/>
      <c r="FPU39" s="512"/>
      <c r="FPV39" s="512"/>
      <c r="FPW39" s="512"/>
      <c r="FPX39" s="512"/>
      <c r="FPY39" s="511"/>
      <c r="FPZ39" s="512"/>
      <c r="FQA39" s="512"/>
      <c r="FQB39" s="512"/>
      <c r="FQC39" s="512"/>
      <c r="FQD39" s="512"/>
      <c r="FQE39" s="512"/>
      <c r="FQF39" s="512"/>
      <c r="FQG39" s="511"/>
      <c r="FQH39" s="512"/>
      <c r="FQI39" s="512"/>
      <c r="FQJ39" s="512"/>
      <c r="FQK39" s="512"/>
      <c r="FQL39" s="512"/>
      <c r="FQM39" s="512"/>
      <c r="FQN39" s="512"/>
      <c r="FQO39" s="511"/>
      <c r="FQP39" s="512"/>
      <c r="FQQ39" s="512"/>
      <c r="FQR39" s="512"/>
      <c r="FQS39" s="512"/>
      <c r="FQT39" s="512"/>
      <c r="FQU39" s="512"/>
      <c r="FQV39" s="512"/>
      <c r="FQW39" s="511"/>
      <c r="FQX39" s="512"/>
      <c r="FQY39" s="512"/>
      <c r="FQZ39" s="512"/>
      <c r="FRA39" s="512"/>
      <c r="FRB39" s="512"/>
      <c r="FRC39" s="512"/>
      <c r="FRD39" s="512"/>
      <c r="FRE39" s="511"/>
      <c r="FRF39" s="512"/>
      <c r="FRG39" s="512"/>
      <c r="FRH39" s="512"/>
      <c r="FRI39" s="512"/>
      <c r="FRJ39" s="512"/>
      <c r="FRK39" s="512"/>
      <c r="FRL39" s="512"/>
      <c r="FRM39" s="511"/>
      <c r="FRN39" s="512"/>
      <c r="FRO39" s="512"/>
      <c r="FRP39" s="512"/>
      <c r="FRQ39" s="512"/>
      <c r="FRR39" s="512"/>
      <c r="FRS39" s="512"/>
      <c r="FRT39" s="512"/>
      <c r="FRU39" s="511"/>
      <c r="FRV39" s="512"/>
      <c r="FRW39" s="512"/>
      <c r="FRX39" s="512"/>
      <c r="FRY39" s="512"/>
      <c r="FRZ39" s="512"/>
      <c r="FSA39" s="512"/>
      <c r="FSB39" s="512"/>
      <c r="FSC39" s="511"/>
      <c r="FSD39" s="512"/>
      <c r="FSE39" s="512"/>
      <c r="FSF39" s="512"/>
      <c r="FSG39" s="512"/>
      <c r="FSH39" s="512"/>
      <c r="FSI39" s="512"/>
      <c r="FSJ39" s="512"/>
      <c r="FSK39" s="511"/>
      <c r="FSL39" s="512"/>
      <c r="FSM39" s="512"/>
      <c r="FSN39" s="512"/>
      <c r="FSO39" s="512"/>
      <c r="FSP39" s="512"/>
      <c r="FSQ39" s="512"/>
      <c r="FSR39" s="512"/>
      <c r="FSS39" s="511"/>
      <c r="FST39" s="512"/>
      <c r="FSU39" s="512"/>
      <c r="FSV39" s="512"/>
      <c r="FSW39" s="512"/>
      <c r="FSX39" s="512"/>
      <c r="FSY39" s="512"/>
      <c r="FSZ39" s="512"/>
      <c r="FTA39" s="511"/>
      <c r="FTB39" s="512"/>
      <c r="FTC39" s="512"/>
      <c r="FTD39" s="512"/>
      <c r="FTE39" s="512"/>
      <c r="FTF39" s="512"/>
      <c r="FTG39" s="512"/>
      <c r="FTH39" s="512"/>
      <c r="FTI39" s="511"/>
      <c r="FTJ39" s="512"/>
      <c r="FTK39" s="512"/>
      <c r="FTL39" s="512"/>
      <c r="FTM39" s="512"/>
      <c r="FTN39" s="512"/>
      <c r="FTO39" s="512"/>
      <c r="FTP39" s="512"/>
      <c r="FTQ39" s="511"/>
      <c r="FTR39" s="512"/>
      <c r="FTS39" s="512"/>
      <c r="FTT39" s="512"/>
      <c r="FTU39" s="512"/>
      <c r="FTV39" s="512"/>
      <c r="FTW39" s="512"/>
      <c r="FTX39" s="512"/>
      <c r="FTY39" s="511"/>
      <c r="FTZ39" s="512"/>
      <c r="FUA39" s="512"/>
      <c r="FUB39" s="512"/>
      <c r="FUC39" s="512"/>
      <c r="FUD39" s="512"/>
      <c r="FUE39" s="512"/>
      <c r="FUF39" s="512"/>
      <c r="FUG39" s="511"/>
      <c r="FUH39" s="512"/>
      <c r="FUI39" s="512"/>
      <c r="FUJ39" s="512"/>
      <c r="FUK39" s="512"/>
      <c r="FUL39" s="512"/>
      <c r="FUM39" s="512"/>
      <c r="FUN39" s="512"/>
      <c r="FUO39" s="511"/>
      <c r="FUP39" s="512"/>
      <c r="FUQ39" s="512"/>
      <c r="FUR39" s="512"/>
      <c r="FUS39" s="512"/>
      <c r="FUT39" s="512"/>
      <c r="FUU39" s="512"/>
      <c r="FUV39" s="512"/>
      <c r="FUW39" s="511"/>
      <c r="FUX39" s="512"/>
      <c r="FUY39" s="512"/>
      <c r="FUZ39" s="512"/>
      <c r="FVA39" s="512"/>
      <c r="FVB39" s="512"/>
      <c r="FVC39" s="512"/>
      <c r="FVD39" s="512"/>
      <c r="FVE39" s="511"/>
      <c r="FVF39" s="512"/>
      <c r="FVG39" s="512"/>
      <c r="FVH39" s="512"/>
      <c r="FVI39" s="512"/>
      <c r="FVJ39" s="512"/>
      <c r="FVK39" s="512"/>
      <c r="FVL39" s="512"/>
      <c r="FVM39" s="511"/>
      <c r="FVN39" s="512"/>
      <c r="FVO39" s="512"/>
      <c r="FVP39" s="512"/>
      <c r="FVQ39" s="512"/>
      <c r="FVR39" s="512"/>
      <c r="FVS39" s="512"/>
      <c r="FVT39" s="512"/>
      <c r="FVU39" s="511"/>
      <c r="FVV39" s="512"/>
      <c r="FVW39" s="512"/>
      <c r="FVX39" s="512"/>
      <c r="FVY39" s="512"/>
      <c r="FVZ39" s="512"/>
      <c r="FWA39" s="512"/>
      <c r="FWB39" s="512"/>
      <c r="FWC39" s="511"/>
      <c r="FWD39" s="512"/>
      <c r="FWE39" s="512"/>
      <c r="FWF39" s="512"/>
      <c r="FWG39" s="512"/>
      <c r="FWH39" s="512"/>
      <c r="FWI39" s="512"/>
      <c r="FWJ39" s="512"/>
      <c r="FWK39" s="511"/>
      <c r="FWL39" s="512"/>
      <c r="FWM39" s="512"/>
      <c r="FWN39" s="512"/>
      <c r="FWO39" s="512"/>
      <c r="FWP39" s="512"/>
      <c r="FWQ39" s="512"/>
      <c r="FWR39" s="512"/>
      <c r="FWS39" s="511"/>
      <c r="FWT39" s="512"/>
      <c r="FWU39" s="512"/>
      <c r="FWV39" s="512"/>
      <c r="FWW39" s="512"/>
      <c r="FWX39" s="512"/>
      <c r="FWY39" s="512"/>
      <c r="FWZ39" s="512"/>
      <c r="FXA39" s="511"/>
      <c r="FXB39" s="512"/>
      <c r="FXC39" s="512"/>
      <c r="FXD39" s="512"/>
      <c r="FXE39" s="512"/>
      <c r="FXF39" s="512"/>
      <c r="FXG39" s="512"/>
      <c r="FXH39" s="512"/>
      <c r="FXI39" s="511"/>
      <c r="FXJ39" s="512"/>
      <c r="FXK39" s="512"/>
      <c r="FXL39" s="512"/>
      <c r="FXM39" s="512"/>
      <c r="FXN39" s="512"/>
      <c r="FXO39" s="512"/>
      <c r="FXP39" s="512"/>
      <c r="FXQ39" s="511"/>
      <c r="FXR39" s="512"/>
      <c r="FXS39" s="512"/>
      <c r="FXT39" s="512"/>
      <c r="FXU39" s="512"/>
      <c r="FXV39" s="512"/>
      <c r="FXW39" s="512"/>
      <c r="FXX39" s="512"/>
      <c r="FXY39" s="511"/>
      <c r="FXZ39" s="512"/>
      <c r="FYA39" s="512"/>
      <c r="FYB39" s="512"/>
      <c r="FYC39" s="512"/>
      <c r="FYD39" s="512"/>
      <c r="FYE39" s="512"/>
      <c r="FYF39" s="512"/>
      <c r="FYG39" s="511"/>
      <c r="FYH39" s="512"/>
      <c r="FYI39" s="512"/>
      <c r="FYJ39" s="512"/>
      <c r="FYK39" s="512"/>
      <c r="FYL39" s="512"/>
      <c r="FYM39" s="512"/>
      <c r="FYN39" s="512"/>
      <c r="FYO39" s="511"/>
      <c r="FYP39" s="512"/>
      <c r="FYQ39" s="512"/>
      <c r="FYR39" s="512"/>
      <c r="FYS39" s="512"/>
      <c r="FYT39" s="512"/>
      <c r="FYU39" s="512"/>
      <c r="FYV39" s="512"/>
      <c r="FYW39" s="511"/>
      <c r="FYX39" s="512"/>
      <c r="FYY39" s="512"/>
      <c r="FYZ39" s="512"/>
      <c r="FZA39" s="512"/>
      <c r="FZB39" s="512"/>
      <c r="FZC39" s="512"/>
      <c r="FZD39" s="512"/>
      <c r="FZE39" s="511"/>
      <c r="FZF39" s="512"/>
      <c r="FZG39" s="512"/>
      <c r="FZH39" s="512"/>
      <c r="FZI39" s="512"/>
      <c r="FZJ39" s="512"/>
      <c r="FZK39" s="512"/>
      <c r="FZL39" s="512"/>
      <c r="FZM39" s="511"/>
      <c r="FZN39" s="512"/>
      <c r="FZO39" s="512"/>
      <c r="FZP39" s="512"/>
      <c r="FZQ39" s="512"/>
      <c r="FZR39" s="512"/>
      <c r="FZS39" s="512"/>
      <c r="FZT39" s="512"/>
      <c r="FZU39" s="511"/>
      <c r="FZV39" s="512"/>
      <c r="FZW39" s="512"/>
      <c r="FZX39" s="512"/>
      <c r="FZY39" s="512"/>
      <c r="FZZ39" s="512"/>
      <c r="GAA39" s="512"/>
      <c r="GAB39" s="512"/>
      <c r="GAC39" s="511"/>
      <c r="GAD39" s="512"/>
      <c r="GAE39" s="512"/>
      <c r="GAF39" s="512"/>
      <c r="GAG39" s="512"/>
      <c r="GAH39" s="512"/>
      <c r="GAI39" s="512"/>
      <c r="GAJ39" s="512"/>
      <c r="GAK39" s="511"/>
      <c r="GAL39" s="512"/>
      <c r="GAM39" s="512"/>
      <c r="GAN39" s="512"/>
      <c r="GAO39" s="512"/>
      <c r="GAP39" s="512"/>
      <c r="GAQ39" s="512"/>
      <c r="GAR39" s="512"/>
      <c r="GAS39" s="511"/>
      <c r="GAT39" s="512"/>
      <c r="GAU39" s="512"/>
      <c r="GAV39" s="512"/>
      <c r="GAW39" s="512"/>
      <c r="GAX39" s="512"/>
      <c r="GAY39" s="512"/>
      <c r="GAZ39" s="512"/>
      <c r="GBA39" s="511"/>
      <c r="GBB39" s="512"/>
      <c r="GBC39" s="512"/>
      <c r="GBD39" s="512"/>
      <c r="GBE39" s="512"/>
      <c r="GBF39" s="512"/>
      <c r="GBG39" s="512"/>
      <c r="GBH39" s="512"/>
      <c r="GBI39" s="511"/>
      <c r="GBJ39" s="512"/>
      <c r="GBK39" s="512"/>
      <c r="GBL39" s="512"/>
      <c r="GBM39" s="512"/>
      <c r="GBN39" s="512"/>
      <c r="GBO39" s="512"/>
      <c r="GBP39" s="512"/>
      <c r="GBQ39" s="511"/>
      <c r="GBR39" s="512"/>
      <c r="GBS39" s="512"/>
      <c r="GBT39" s="512"/>
      <c r="GBU39" s="512"/>
      <c r="GBV39" s="512"/>
      <c r="GBW39" s="512"/>
      <c r="GBX39" s="512"/>
      <c r="GBY39" s="511"/>
      <c r="GBZ39" s="512"/>
      <c r="GCA39" s="512"/>
      <c r="GCB39" s="512"/>
      <c r="GCC39" s="512"/>
      <c r="GCD39" s="512"/>
      <c r="GCE39" s="512"/>
      <c r="GCF39" s="512"/>
      <c r="GCG39" s="511"/>
      <c r="GCH39" s="512"/>
      <c r="GCI39" s="512"/>
      <c r="GCJ39" s="512"/>
      <c r="GCK39" s="512"/>
      <c r="GCL39" s="512"/>
      <c r="GCM39" s="512"/>
      <c r="GCN39" s="512"/>
      <c r="GCO39" s="511"/>
      <c r="GCP39" s="512"/>
      <c r="GCQ39" s="512"/>
      <c r="GCR39" s="512"/>
      <c r="GCS39" s="512"/>
      <c r="GCT39" s="512"/>
      <c r="GCU39" s="512"/>
      <c r="GCV39" s="512"/>
      <c r="GCW39" s="511"/>
      <c r="GCX39" s="512"/>
      <c r="GCY39" s="512"/>
      <c r="GCZ39" s="512"/>
      <c r="GDA39" s="512"/>
      <c r="GDB39" s="512"/>
      <c r="GDC39" s="512"/>
      <c r="GDD39" s="512"/>
      <c r="GDE39" s="511"/>
      <c r="GDF39" s="512"/>
      <c r="GDG39" s="512"/>
      <c r="GDH39" s="512"/>
      <c r="GDI39" s="512"/>
      <c r="GDJ39" s="512"/>
      <c r="GDK39" s="512"/>
      <c r="GDL39" s="512"/>
      <c r="GDM39" s="511"/>
      <c r="GDN39" s="512"/>
      <c r="GDO39" s="512"/>
      <c r="GDP39" s="512"/>
      <c r="GDQ39" s="512"/>
      <c r="GDR39" s="512"/>
      <c r="GDS39" s="512"/>
      <c r="GDT39" s="512"/>
      <c r="GDU39" s="511"/>
      <c r="GDV39" s="512"/>
      <c r="GDW39" s="512"/>
      <c r="GDX39" s="512"/>
      <c r="GDY39" s="512"/>
      <c r="GDZ39" s="512"/>
      <c r="GEA39" s="512"/>
      <c r="GEB39" s="512"/>
      <c r="GEC39" s="511"/>
      <c r="GED39" s="512"/>
      <c r="GEE39" s="512"/>
      <c r="GEF39" s="512"/>
      <c r="GEG39" s="512"/>
      <c r="GEH39" s="512"/>
      <c r="GEI39" s="512"/>
      <c r="GEJ39" s="512"/>
      <c r="GEK39" s="511"/>
      <c r="GEL39" s="512"/>
      <c r="GEM39" s="512"/>
      <c r="GEN39" s="512"/>
      <c r="GEO39" s="512"/>
      <c r="GEP39" s="512"/>
      <c r="GEQ39" s="512"/>
      <c r="GER39" s="512"/>
      <c r="GES39" s="511"/>
      <c r="GET39" s="512"/>
      <c r="GEU39" s="512"/>
      <c r="GEV39" s="512"/>
      <c r="GEW39" s="512"/>
      <c r="GEX39" s="512"/>
      <c r="GEY39" s="512"/>
      <c r="GEZ39" s="512"/>
      <c r="GFA39" s="511"/>
      <c r="GFB39" s="512"/>
      <c r="GFC39" s="512"/>
      <c r="GFD39" s="512"/>
      <c r="GFE39" s="512"/>
      <c r="GFF39" s="512"/>
      <c r="GFG39" s="512"/>
      <c r="GFH39" s="512"/>
      <c r="GFI39" s="511"/>
      <c r="GFJ39" s="512"/>
      <c r="GFK39" s="512"/>
      <c r="GFL39" s="512"/>
      <c r="GFM39" s="512"/>
      <c r="GFN39" s="512"/>
      <c r="GFO39" s="512"/>
      <c r="GFP39" s="512"/>
      <c r="GFQ39" s="511"/>
      <c r="GFR39" s="512"/>
      <c r="GFS39" s="512"/>
      <c r="GFT39" s="512"/>
      <c r="GFU39" s="512"/>
      <c r="GFV39" s="512"/>
      <c r="GFW39" s="512"/>
      <c r="GFX39" s="512"/>
      <c r="GFY39" s="511"/>
      <c r="GFZ39" s="512"/>
      <c r="GGA39" s="512"/>
      <c r="GGB39" s="512"/>
      <c r="GGC39" s="512"/>
      <c r="GGD39" s="512"/>
      <c r="GGE39" s="512"/>
      <c r="GGF39" s="512"/>
      <c r="GGG39" s="511"/>
      <c r="GGH39" s="512"/>
      <c r="GGI39" s="512"/>
      <c r="GGJ39" s="512"/>
      <c r="GGK39" s="512"/>
      <c r="GGL39" s="512"/>
      <c r="GGM39" s="512"/>
      <c r="GGN39" s="512"/>
      <c r="GGO39" s="511"/>
      <c r="GGP39" s="512"/>
      <c r="GGQ39" s="512"/>
      <c r="GGR39" s="512"/>
      <c r="GGS39" s="512"/>
      <c r="GGT39" s="512"/>
      <c r="GGU39" s="512"/>
      <c r="GGV39" s="512"/>
      <c r="GGW39" s="511"/>
      <c r="GGX39" s="512"/>
      <c r="GGY39" s="512"/>
      <c r="GGZ39" s="512"/>
      <c r="GHA39" s="512"/>
      <c r="GHB39" s="512"/>
      <c r="GHC39" s="512"/>
      <c r="GHD39" s="512"/>
      <c r="GHE39" s="511"/>
      <c r="GHF39" s="512"/>
      <c r="GHG39" s="512"/>
      <c r="GHH39" s="512"/>
      <c r="GHI39" s="512"/>
      <c r="GHJ39" s="512"/>
      <c r="GHK39" s="512"/>
      <c r="GHL39" s="512"/>
      <c r="GHM39" s="511"/>
      <c r="GHN39" s="512"/>
      <c r="GHO39" s="512"/>
      <c r="GHP39" s="512"/>
      <c r="GHQ39" s="512"/>
      <c r="GHR39" s="512"/>
      <c r="GHS39" s="512"/>
      <c r="GHT39" s="512"/>
      <c r="GHU39" s="511"/>
      <c r="GHV39" s="512"/>
      <c r="GHW39" s="512"/>
      <c r="GHX39" s="512"/>
      <c r="GHY39" s="512"/>
      <c r="GHZ39" s="512"/>
      <c r="GIA39" s="512"/>
      <c r="GIB39" s="512"/>
      <c r="GIC39" s="511"/>
      <c r="GID39" s="512"/>
      <c r="GIE39" s="512"/>
      <c r="GIF39" s="512"/>
      <c r="GIG39" s="512"/>
      <c r="GIH39" s="512"/>
      <c r="GII39" s="512"/>
      <c r="GIJ39" s="512"/>
      <c r="GIK39" s="511"/>
      <c r="GIL39" s="512"/>
      <c r="GIM39" s="512"/>
      <c r="GIN39" s="512"/>
      <c r="GIO39" s="512"/>
      <c r="GIP39" s="512"/>
      <c r="GIQ39" s="512"/>
      <c r="GIR39" s="512"/>
      <c r="GIS39" s="511"/>
      <c r="GIT39" s="512"/>
      <c r="GIU39" s="512"/>
      <c r="GIV39" s="512"/>
      <c r="GIW39" s="512"/>
      <c r="GIX39" s="512"/>
      <c r="GIY39" s="512"/>
      <c r="GIZ39" s="512"/>
      <c r="GJA39" s="511"/>
      <c r="GJB39" s="512"/>
      <c r="GJC39" s="512"/>
      <c r="GJD39" s="512"/>
      <c r="GJE39" s="512"/>
      <c r="GJF39" s="512"/>
      <c r="GJG39" s="512"/>
      <c r="GJH39" s="512"/>
      <c r="GJI39" s="511"/>
      <c r="GJJ39" s="512"/>
      <c r="GJK39" s="512"/>
      <c r="GJL39" s="512"/>
      <c r="GJM39" s="512"/>
      <c r="GJN39" s="512"/>
      <c r="GJO39" s="512"/>
      <c r="GJP39" s="512"/>
      <c r="GJQ39" s="511"/>
      <c r="GJR39" s="512"/>
      <c r="GJS39" s="512"/>
      <c r="GJT39" s="512"/>
      <c r="GJU39" s="512"/>
      <c r="GJV39" s="512"/>
      <c r="GJW39" s="512"/>
      <c r="GJX39" s="512"/>
      <c r="GJY39" s="511"/>
      <c r="GJZ39" s="512"/>
      <c r="GKA39" s="512"/>
      <c r="GKB39" s="512"/>
      <c r="GKC39" s="512"/>
      <c r="GKD39" s="512"/>
      <c r="GKE39" s="512"/>
      <c r="GKF39" s="512"/>
      <c r="GKG39" s="511"/>
      <c r="GKH39" s="512"/>
      <c r="GKI39" s="512"/>
      <c r="GKJ39" s="512"/>
      <c r="GKK39" s="512"/>
      <c r="GKL39" s="512"/>
      <c r="GKM39" s="512"/>
      <c r="GKN39" s="512"/>
      <c r="GKO39" s="511"/>
      <c r="GKP39" s="512"/>
      <c r="GKQ39" s="512"/>
      <c r="GKR39" s="512"/>
      <c r="GKS39" s="512"/>
      <c r="GKT39" s="512"/>
      <c r="GKU39" s="512"/>
      <c r="GKV39" s="512"/>
      <c r="GKW39" s="511"/>
      <c r="GKX39" s="512"/>
      <c r="GKY39" s="512"/>
      <c r="GKZ39" s="512"/>
      <c r="GLA39" s="512"/>
      <c r="GLB39" s="512"/>
      <c r="GLC39" s="512"/>
      <c r="GLD39" s="512"/>
      <c r="GLE39" s="511"/>
      <c r="GLF39" s="512"/>
      <c r="GLG39" s="512"/>
      <c r="GLH39" s="512"/>
      <c r="GLI39" s="512"/>
      <c r="GLJ39" s="512"/>
      <c r="GLK39" s="512"/>
      <c r="GLL39" s="512"/>
      <c r="GLM39" s="511"/>
      <c r="GLN39" s="512"/>
      <c r="GLO39" s="512"/>
      <c r="GLP39" s="512"/>
      <c r="GLQ39" s="512"/>
      <c r="GLR39" s="512"/>
      <c r="GLS39" s="512"/>
      <c r="GLT39" s="512"/>
      <c r="GLU39" s="511"/>
      <c r="GLV39" s="512"/>
      <c r="GLW39" s="512"/>
      <c r="GLX39" s="512"/>
      <c r="GLY39" s="512"/>
      <c r="GLZ39" s="512"/>
      <c r="GMA39" s="512"/>
      <c r="GMB39" s="512"/>
      <c r="GMC39" s="511"/>
      <c r="GMD39" s="512"/>
      <c r="GME39" s="512"/>
      <c r="GMF39" s="512"/>
      <c r="GMG39" s="512"/>
      <c r="GMH39" s="512"/>
      <c r="GMI39" s="512"/>
      <c r="GMJ39" s="512"/>
      <c r="GMK39" s="511"/>
      <c r="GML39" s="512"/>
      <c r="GMM39" s="512"/>
      <c r="GMN39" s="512"/>
      <c r="GMO39" s="512"/>
      <c r="GMP39" s="512"/>
      <c r="GMQ39" s="512"/>
      <c r="GMR39" s="512"/>
      <c r="GMS39" s="511"/>
      <c r="GMT39" s="512"/>
      <c r="GMU39" s="512"/>
      <c r="GMV39" s="512"/>
      <c r="GMW39" s="512"/>
      <c r="GMX39" s="512"/>
      <c r="GMY39" s="512"/>
      <c r="GMZ39" s="512"/>
      <c r="GNA39" s="511"/>
      <c r="GNB39" s="512"/>
      <c r="GNC39" s="512"/>
      <c r="GND39" s="512"/>
      <c r="GNE39" s="512"/>
      <c r="GNF39" s="512"/>
      <c r="GNG39" s="512"/>
      <c r="GNH39" s="512"/>
      <c r="GNI39" s="511"/>
      <c r="GNJ39" s="512"/>
      <c r="GNK39" s="512"/>
      <c r="GNL39" s="512"/>
      <c r="GNM39" s="512"/>
      <c r="GNN39" s="512"/>
      <c r="GNO39" s="512"/>
      <c r="GNP39" s="512"/>
      <c r="GNQ39" s="511"/>
      <c r="GNR39" s="512"/>
      <c r="GNS39" s="512"/>
      <c r="GNT39" s="512"/>
      <c r="GNU39" s="512"/>
      <c r="GNV39" s="512"/>
      <c r="GNW39" s="512"/>
      <c r="GNX39" s="512"/>
      <c r="GNY39" s="511"/>
      <c r="GNZ39" s="512"/>
      <c r="GOA39" s="512"/>
      <c r="GOB39" s="512"/>
      <c r="GOC39" s="512"/>
      <c r="GOD39" s="512"/>
      <c r="GOE39" s="512"/>
      <c r="GOF39" s="512"/>
      <c r="GOG39" s="511"/>
      <c r="GOH39" s="512"/>
      <c r="GOI39" s="512"/>
      <c r="GOJ39" s="512"/>
      <c r="GOK39" s="512"/>
      <c r="GOL39" s="512"/>
      <c r="GOM39" s="512"/>
      <c r="GON39" s="512"/>
      <c r="GOO39" s="511"/>
      <c r="GOP39" s="512"/>
      <c r="GOQ39" s="512"/>
      <c r="GOR39" s="512"/>
      <c r="GOS39" s="512"/>
      <c r="GOT39" s="512"/>
      <c r="GOU39" s="512"/>
      <c r="GOV39" s="512"/>
      <c r="GOW39" s="511"/>
      <c r="GOX39" s="512"/>
      <c r="GOY39" s="512"/>
      <c r="GOZ39" s="512"/>
      <c r="GPA39" s="512"/>
      <c r="GPB39" s="512"/>
      <c r="GPC39" s="512"/>
      <c r="GPD39" s="512"/>
      <c r="GPE39" s="511"/>
      <c r="GPF39" s="512"/>
      <c r="GPG39" s="512"/>
      <c r="GPH39" s="512"/>
      <c r="GPI39" s="512"/>
      <c r="GPJ39" s="512"/>
      <c r="GPK39" s="512"/>
      <c r="GPL39" s="512"/>
      <c r="GPM39" s="511"/>
      <c r="GPN39" s="512"/>
      <c r="GPO39" s="512"/>
      <c r="GPP39" s="512"/>
      <c r="GPQ39" s="512"/>
      <c r="GPR39" s="512"/>
      <c r="GPS39" s="512"/>
      <c r="GPT39" s="512"/>
      <c r="GPU39" s="511"/>
      <c r="GPV39" s="512"/>
      <c r="GPW39" s="512"/>
      <c r="GPX39" s="512"/>
      <c r="GPY39" s="512"/>
      <c r="GPZ39" s="512"/>
      <c r="GQA39" s="512"/>
      <c r="GQB39" s="512"/>
      <c r="GQC39" s="511"/>
      <c r="GQD39" s="512"/>
      <c r="GQE39" s="512"/>
      <c r="GQF39" s="512"/>
      <c r="GQG39" s="512"/>
      <c r="GQH39" s="512"/>
      <c r="GQI39" s="512"/>
      <c r="GQJ39" s="512"/>
      <c r="GQK39" s="511"/>
      <c r="GQL39" s="512"/>
      <c r="GQM39" s="512"/>
      <c r="GQN39" s="512"/>
      <c r="GQO39" s="512"/>
      <c r="GQP39" s="512"/>
      <c r="GQQ39" s="512"/>
      <c r="GQR39" s="512"/>
      <c r="GQS39" s="511"/>
      <c r="GQT39" s="512"/>
      <c r="GQU39" s="512"/>
      <c r="GQV39" s="512"/>
      <c r="GQW39" s="512"/>
      <c r="GQX39" s="512"/>
      <c r="GQY39" s="512"/>
      <c r="GQZ39" s="512"/>
      <c r="GRA39" s="511"/>
      <c r="GRB39" s="512"/>
      <c r="GRC39" s="512"/>
      <c r="GRD39" s="512"/>
      <c r="GRE39" s="512"/>
      <c r="GRF39" s="512"/>
      <c r="GRG39" s="512"/>
      <c r="GRH39" s="512"/>
      <c r="GRI39" s="511"/>
      <c r="GRJ39" s="512"/>
      <c r="GRK39" s="512"/>
      <c r="GRL39" s="512"/>
      <c r="GRM39" s="512"/>
      <c r="GRN39" s="512"/>
      <c r="GRO39" s="512"/>
      <c r="GRP39" s="512"/>
      <c r="GRQ39" s="511"/>
      <c r="GRR39" s="512"/>
      <c r="GRS39" s="512"/>
      <c r="GRT39" s="512"/>
      <c r="GRU39" s="512"/>
      <c r="GRV39" s="512"/>
      <c r="GRW39" s="512"/>
      <c r="GRX39" s="512"/>
      <c r="GRY39" s="511"/>
      <c r="GRZ39" s="512"/>
      <c r="GSA39" s="512"/>
      <c r="GSB39" s="512"/>
      <c r="GSC39" s="512"/>
      <c r="GSD39" s="512"/>
      <c r="GSE39" s="512"/>
      <c r="GSF39" s="512"/>
      <c r="GSG39" s="511"/>
      <c r="GSH39" s="512"/>
      <c r="GSI39" s="512"/>
      <c r="GSJ39" s="512"/>
      <c r="GSK39" s="512"/>
      <c r="GSL39" s="512"/>
      <c r="GSM39" s="512"/>
      <c r="GSN39" s="512"/>
      <c r="GSO39" s="511"/>
      <c r="GSP39" s="512"/>
      <c r="GSQ39" s="512"/>
      <c r="GSR39" s="512"/>
      <c r="GSS39" s="512"/>
      <c r="GST39" s="512"/>
      <c r="GSU39" s="512"/>
      <c r="GSV39" s="512"/>
      <c r="GSW39" s="511"/>
      <c r="GSX39" s="512"/>
      <c r="GSY39" s="512"/>
      <c r="GSZ39" s="512"/>
      <c r="GTA39" s="512"/>
      <c r="GTB39" s="512"/>
      <c r="GTC39" s="512"/>
      <c r="GTD39" s="512"/>
      <c r="GTE39" s="511"/>
      <c r="GTF39" s="512"/>
      <c r="GTG39" s="512"/>
      <c r="GTH39" s="512"/>
      <c r="GTI39" s="512"/>
      <c r="GTJ39" s="512"/>
      <c r="GTK39" s="512"/>
      <c r="GTL39" s="512"/>
      <c r="GTM39" s="511"/>
      <c r="GTN39" s="512"/>
      <c r="GTO39" s="512"/>
      <c r="GTP39" s="512"/>
      <c r="GTQ39" s="512"/>
      <c r="GTR39" s="512"/>
      <c r="GTS39" s="512"/>
      <c r="GTT39" s="512"/>
      <c r="GTU39" s="511"/>
      <c r="GTV39" s="512"/>
      <c r="GTW39" s="512"/>
      <c r="GTX39" s="512"/>
      <c r="GTY39" s="512"/>
      <c r="GTZ39" s="512"/>
      <c r="GUA39" s="512"/>
      <c r="GUB39" s="512"/>
      <c r="GUC39" s="511"/>
      <c r="GUD39" s="512"/>
      <c r="GUE39" s="512"/>
      <c r="GUF39" s="512"/>
      <c r="GUG39" s="512"/>
      <c r="GUH39" s="512"/>
      <c r="GUI39" s="512"/>
      <c r="GUJ39" s="512"/>
      <c r="GUK39" s="511"/>
      <c r="GUL39" s="512"/>
      <c r="GUM39" s="512"/>
      <c r="GUN39" s="512"/>
      <c r="GUO39" s="512"/>
      <c r="GUP39" s="512"/>
      <c r="GUQ39" s="512"/>
      <c r="GUR39" s="512"/>
      <c r="GUS39" s="511"/>
      <c r="GUT39" s="512"/>
      <c r="GUU39" s="512"/>
      <c r="GUV39" s="512"/>
      <c r="GUW39" s="512"/>
      <c r="GUX39" s="512"/>
      <c r="GUY39" s="512"/>
      <c r="GUZ39" s="512"/>
      <c r="GVA39" s="511"/>
      <c r="GVB39" s="512"/>
      <c r="GVC39" s="512"/>
      <c r="GVD39" s="512"/>
      <c r="GVE39" s="512"/>
      <c r="GVF39" s="512"/>
      <c r="GVG39" s="512"/>
      <c r="GVH39" s="512"/>
      <c r="GVI39" s="511"/>
      <c r="GVJ39" s="512"/>
      <c r="GVK39" s="512"/>
      <c r="GVL39" s="512"/>
      <c r="GVM39" s="512"/>
      <c r="GVN39" s="512"/>
      <c r="GVO39" s="512"/>
      <c r="GVP39" s="512"/>
      <c r="GVQ39" s="511"/>
      <c r="GVR39" s="512"/>
      <c r="GVS39" s="512"/>
      <c r="GVT39" s="512"/>
      <c r="GVU39" s="512"/>
      <c r="GVV39" s="512"/>
      <c r="GVW39" s="512"/>
      <c r="GVX39" s="512"/>
      <c r="GVY39" s="511"/>
      <c r="GVZ39" s="512"/>
      <c r="GWA39" s="512"/>
      <c r="GWB39" s="512"/>
      <c r="GWC39" s="512"/>
      <c r="GWD39" s="512"/>
      <c r="GWE39" s="512"/>
      <c r="GWF39" s="512"/>
      <c r="GWG39" s="511"/>
      <c r="GWH39" s="512"/>
      <c r="GWI39" s="512"/>
      <c r="GWJ39" s="512"/>
      <c r="GWK39" s="512"/>
      <c r="GWL39" s="512"/>
      <c r="GWM39" s="512"/>
      <c r="GWN39" s="512"/>
      <c r="GWO39" s="511"/>
      <c r="GWP39" s="512"/>
      <c r="GWQ39" s="512"/>
      <c r="GWR39" s="512"/>
      <c r="GWS39" s="512"/>
      <c r="GWT39" s="512"/>
      <c r="GWU39" s="512"/>
      <c r="GWV39" s="512"/>
      <c r="GWW39" s="511"/>
      <c r="GWX39" s="512"/>
      <c r="GWY39" s="512"/>
      <c r="GWZ39" s="512"/>
      <c r="GXA39" s="512"/>
      <c r="GXB39" s="512"/>
      <c r="GXC39" s="512"/>
      <c r="GXD39" s="512"/>
      <c r="GXE39" s="511"/>
      <c r="GXF39" s="512"/>
      <c r="GXG39" s="512"/>
      <c r="GXH39" s="512"/>
      <c r="GXI39" s="512"/>
      <c r="GXJ39" s="512"/>
      <c r="GXK39" s="512"/>
      <c r="GXL39" s="512"/>
      <c r="GXM39" s="511"/>
      <c r="GXN39" s="512"/>
      <c r="GXO39" s="512"/>
      <c r="GXP39" s="512"/>
      <c r="GXQ39" s="512"/>
      <c r="GXR39" s="512"/>
      <c r="GXS39" s="512"/>
      <c r="GXT39" s="512"/>
      <c r="GXU39" s="511"/>
      <c r="GXV39" s="512"/>
      <c r="GXW39" s="512"/>
      <c r="GXX39" s="512"/>
      <c r="GXY39" s="512"/>
      <c r="GXZ39" s="512"/>
      <c r="GYA39" s="512"/>
      <c r="GYB39" s="512"/>
      <c r="GYC39" s="511"/>
      <c r="GYD39" s="512"/>
      <c r="GYE39" s="512"/>
      <c r="GYF39" s="512"/>
      <c r="GYG39" s="512"/>
      <c r="GYH39" s="512"/>
      <c r="GYI39" s="512"/>
      <c r="GYJ39" s="512"/>
      <c r="GYK39" s="511"/>
      <c r="GYL39" s="512"/>
      <c r="GYM39" s="512"/>
      <c r="GYN39" s="512"/>
      <c r="GYO39" s="512"/>
      <c r="GYP39" s="512"/>
      <c r="GYQ39" s="512"/>
      <c r="GYR39" s="512"/>
      <c r="GYS39" s="511"/>
      <c r="GYT39" s="512"/>
      <c r="GYU39" s="512"/>
      <c r="GYV39" s="512"/>
      <c r="GYW39" s="512"/>
      <c r="GYX39" s="512"/>
      <c r="GYY39" s="512"/>
      <c r="GYZ39" s="512"/>
      <c r="GZA39" s="511"/>
      <c r="GZB39" s="512"/>
      <c r="GZC39" s="512"/>
      <c r="GZD39" s="512"/>
      <c r="GZE39" s="512"/>
      <c r="GZF39" s="512"/>
      <c r="GZG39" s="512"/>
      <c r="GZH39" s="512"/>
      <c r="GZI39" s="511"/>
      <c r="GZJ39" s="512"/>
      <c r="GZK39" s="512"/>
      <c r="GZL39" s="512"/>
      <c r="GZM39" s="512"/>
      <c r="GZN39" s="512"/>
      <c r="GZO39" s="512"/>
      <c r="GZP39" s="512"/>
      <c r="GZQ39" s="511"/>
      <c r="GZR39" s="512"/>
      <c r="GZS39" s="512"/>
      <c r="GZT39" s="512"/>
      <c r="GZU39" s="512"/>
      <c r="GZV39" s="512"/>
      <c r="GZW39" s="512"/>
      <c r="GZX39" s="512"/>
      <c r="GZY39" s="511"/>
      <c r="GZZ39" s="512"/>
      <c r="HAA39" s="512"/>
      <c r="HAB39" s="512"/>
      <c r="HAC39" s="512"/>
      <c r="HAD39" s="512"/>
      <c r="HAE39" s="512"/>
      <c r="HAF39" s="512"/>
      <c r="HAG39" s="511"/>
      <c r="HAH39" s="512"/>
      <c r="HAI39" s="512"/>
      <c r="HAJ39" s="512"/>
      <c r="HAK39" s="512"/>
      <c r="HAL39" s="512"/>
      <c r="HAM39" s="512"/>
      <c r="HAN39" s="512"/>
      <c r="HAO39" s="511"/>
      <c r="HAP39" s="512"/>
      <c r="HAQ39" s="512"/>
      <c r="HAR39" s="512"/>
      <c r="HAS39" s="512"/>
      <c r="HAT39" s="512"/>
      <c r="HAU39" s="512"/>
      <c r="HAV39" s="512"/>
      <c r="HAW39" s="511"/>
      <c r="HAX39" s="512"/>
      <c r="HAY39" s="512"/>
      <c r="HAZ39" s="512"/>
      <c r="HBA39" s="512"/>
      <c r="HBB39" s="512"/>
      <c r="HBC39" s="512"/>
      <c r="HBD39" s="512"/>
      <c r="HBE39" s="511"/>
      <c r="HBF39" s="512"/>
      <c r="HBG39" s="512"/>
      <c r="HBH39" s="512"/>
      <c r="HBI39" s="512"/>
      <c r="HBJ39" s="512"/>
      <c r="HBK39" s="512"/>
      <c r="HBL39" s="512"/>
      <c r="HBM39" s="511"/>
      <c r="HBN39" s="512"/>
      <c r="HBO39" s="512"/>
      <c r="HBP39" s="512"/>
      <c r="HBQ39" s="512"/>
      <c r="HBR39" s="512"/>
      <c r="HBS39" s="512"/>
      <c r="HBT39" s="512"/>
      <c r="HBU39" s="511"/>
      <c r="HBV39" s="512"/>
      <c r="HBW39" s="512"/>
      <c r="HBX39" s="512"/>
      <c r="HBY39" s="512"/>
      <c r="HBZ39" s="512"/>
      <c r="HCA39" s="512"/>
      <c r="HCB39" s="512"/>
      <c r="HCC39" s="511"/>
      <c r="HCD39" s="512"/>
      <c r="HCE39" s="512"/>
      <c r="HCF39" s="512"/>
      <c r="HCG39" s="512"/>
      <c r="HCH39" s="512"/>
      <c r="HCI39" s="512"/>
      <c r="HCJ39" s="512"/>
      <c r="HCK39" s="511"/>
      <c r="HCL39" s="512"/>
      <c r="HCM39" s="512"/>
      <c r="HCN39" s="512"/>
      <c r="HCO39" s="512"/>
      <c r="HCP39" s="512"/>
      <c r="HCQ39" s="512"/>
      <c r="HCR39" s="512"/>
      <c r="HCS39" s="511"/>
      <c r="HCT39" s="512"/>
      <c r="HCU39" s="512"/>
      <c r="HCV39" s="512"/>
      <c r="HCW39" s="512"/>
      <c r="HCX39" s="512"/>
      <c r="HCY39" s="512"/>
      <c r="HCZ39" s="512"/>
      <c r="HDA39" s="511"/>
      <c r="HDB39" s="512"/>
      <c r="HDC39" s="512"/>
      <c r="HDD39" s="512"/>
      <c r="HDE39" s="512"/>
      <c r="HDF39" s="512"/>
      <c r="HDG39" s="512"/>
      <c r="HDH39" s="512"/>
      <c r="HDI39" s="511"/>
      <c r="HDJ39" s="512"/>
      <c r="HDK39" s="512"/>
      <c r="HDL39" s="512"/>
      <c r="HDM39" s="512"/>
      <c r="HDN39" s="512"/>
      <c r="HDO39" s="512"/>
      <c r="HDP39" s="512"/>
      <c r="HDQ39" s="511"/>
      <c r="HDR39" s="512"/>
      <c r="HDS39" s="512"/>
      <c r="HDT39" s="512"/>
      <c r="HDU39" s="512"/>
      <c r="HDV39" s="512"/>
      <c r="HDW39" s="512"/>
      <c r="HDX39" s="512"/>
      <c r="HDY39" s="511"/>
      <c r="HDZ39" s="512"/>
      <c r="HEA39" s="512"/>
      <c r="HEB39" s="512"/>
      <c r="HEC39" s="512"/>
      <c r="HED39" s="512"/>
      <c r="HEE39" s="512"/>
      <c r="HEF39" s="512"/>
      <c r="HEG39" s="511"/>
      <c r="HEH39" s="512"/>
      <c r="HEI39" s="512"/>
      <c r="HEJ39" s="512"/>
      <c r="HEK39" s="512"/>
      <c r="HEL39" s="512"/>
      <c r="HEM39" s="512"/>
      <c r="HEN39" s="512"/>
      <c r="HEO39" s="511"/>
      <c r="HEP39" s="512"/>
      <c r="HEQ39" s="512"/>
      <c r="HER39" s="512"/>
      <c r="HES39" s="512"/>
      <c r="HET39" s="512"/>
      <c r="HEU39" s="512"/>
      <c r="HEV39" s="512"/>
      <c r="HEW39" s="511"/>
      <c r="HEX39" s="512"/>
      <c r="HEY39" s="512"/>
      <c r="HEZ39" s="512"/>
      <c r="HFA39" s="512"/>
      <c r="HFB39" s="512"/>
      <c r="HFC39" s="512"/>
      <c r="HFD39" s="512"/>
      <c r="HFE39" s="511"/>
      <c r="HFF39" s="512"/>
      <c r="HFG39" s="512"/>
      <c r="HFH39" s="512"/>
      <c r="HFI39" s="512"/>
      <c r="HFJ39" s="512"/>
      <c r="HFK39" s="512"/>
      <c r="HFL39" s="512"/>
      <c r="HFM39" s="511"/>
      <c r="HFN39" s="512"/>
      <c r="HFO39" s="512"/>
      <c r="HFP39" s="512"/>
      <c r="HFQ39" s="512"/>
      <c r="HFR39" s="512"/>
      <c r="HFS39" s="512"/>
      <c r="HFT39" s="512"/>
      <c r="HFU39" s="511"/>
      <c r="HFV39" s="512"/>
      <c r="HFW39" s="512"/>
      <c r="HFX39" s="512"/>
      <c r="HFY39" s="512"/>
      <c r="HFZ39" s="512"/>
      <c r="HGA39" s="512"/>
      <c r="HGB39" s="512"/>
      <c r="HGC39" s="511"/>
      <c r="HGD39" s="512"/>
      <c r="HGE39" s="512"/>
      <c r="HGF39" s="512"/>
      <c r="HGG39" s="512"/>
      <c r="HGH39" s="512"/>
      <c r="HGI39" s="512"/>
      <c r="HGJ39" s="512"/>
      <c r="HGK39" s="511"/>
      <c r="HGL39" s="512"/>
      <c r="HGM39" s="512"/>
      <c r="HGN39" s="512"/>
      <c r="HGO39" s="512"/>
      <c r="HGP39" s="512"/>
      <c r="HGQ39" s="512"/>
      <c r="HGR39" s="512"/>
      <c r="HGS39" s="511"/>
      <c r="HGT39" s="512"/>
      <c r="HGU39" s="512"/>
      <c r="HGV39" s="512"/>
      <c r="HGW39" s="512"/>
      <c r="HGX39" s="512"/>
      <c r="HGY39" s="512"/>
      <c r="HGZ39" s="512"/>
      <c r="HHA39" s="511"/>
      <c r="HHB39" s="512"/>
      <c r="HHC39" s="512"/>
      <c r="HHD39" s="512"/>
      <c r="HHE39" s="512"/>
      <c r="HHF39" s="512"/>
      <c r="HHG39" s="512"/>
      <c r="HHH39" s="512"/>
      <c r="HHI39" s="511"/>
      <c r="HHJ39" s="512"/>
      <c r="HHK39" s="512"/>
      <c r="HHL39" s="512"/>
      <c r="HHM39" s="512"/>
      <c r="HHN39" s="512"/>
      <c r="HHO39" s="512"/>
      <c r="HHP39" s="512"/>
      <c r="HHQ39" s="511"/>
      <c r="HHR39" s="512"/>
      <c r="HHS39" s="512"/>
      <c r="HHT39" s="512"/>
      <c r="HHU39" s="512"/>
      <c r="HHV39" s="512"/>
      <c r="HHW39" s="512"/>
      <c r="HHX39" s="512"/>
      <c r="HHY39" s="511"/>
      <c r="HHZ39" s="512"/>
      <c r="HIA39" s="512"/>
      <c r="HIB39" s="512"/>
      <c r="HIC39" s="512"/>
      <c r="HID39" s="512"/>
      <c r="HIE39" s="512"/>
      <c r="HIF39" s="512"/>
      <c r="HIG39" s="511"/>
      <c r="HIH39" s="512"/>
      <c r="HII39" s="512"/>
      <c r="HIJ39" s="512"/>
      <c r="HIK39" s="512"/>
      <c r="HIL39" s="512"/>
      <c r="HIM39" s="512"/>
      <c r="HIN39" s="512"/>
      <c r="HIO39" s="511"/>
      <c r="HIP39" s="512"/>
      <c r="HIQ39" s="512"/>
      <c r="HIR39" s="512"/>
      <c r="HIS39" s="512"/>
      <c r="HIT39" s="512"/>
      <c r="HIU39" s="512"/>
      <c r="HIV39" s="512"/>
      <c r="HIW39" s="511"/>
      <c r="HIX39" s="512"/>
      <c r="HIY39" s="512"/>
      <c r="HIZ39" s="512"/>
      <c r="HJA39" s="512"/>
      <c r="HJB39" s="512"/>
      <c r="HJC39" s="512"/>
      <c r="HJD39" s="512"/>
      <c r="HJE39" s="511"/>
      <c r="HJF39" s="512"/>
      <c r="HJG39" s="512"/>
      <c r="HJH39" s="512"/>
      <c r="HJI39" s="512"/>
      <c r="HJJ39" s="512"/>
      <c r="HJK39" s="512"/>
      <c r="HJL39" s="512"/>
      <c r="HJM39" s="511"/>
      <c r="HJN39" s="512"/>
      <c r="HJO39" s="512"/>
      <c r="HJP39" s="512"/>
      <c r="HJQ39" s="512"/>
      <c r="HJR39" s="512"/>
      <c r="HJS39" s="512"/>
      <c r="HJT39" s="512"/>
      <c r="HJU39" s="511"/>
      <c r="HJV39" s="512"/>
      <c r="HJW39" s="512"/>
      <c r="HJX39" s="512"/>
      <c r="HJY39" s="512"/>
      <c r="HJZ39" s="512"/>
      <c r="HKA39" s="512"/>
      <c r="HKB39" s="512"/>
      <c r="HKC39" s="511"/>
      <c r="HKD39" s="512"/>
      <c r="HKE39" s="512"/>
      <c r="HKF39" s="512"/>
      <c r="HKG39" s="512"/>
      <c r="HKH39" s="512"/>
      <c r="HKI39" s="512"/>
      <c r="HKJ39" s="512"/>
      <c r="HKK39" s="511"/>
      <c r="HKL39" s="512"/>
      <c r="HKM39" s="512"/>
      <c r="HKN39" s="512"/>
      <c r="HKO39" s="512"/>
      <c r="HKP39" s="512"/>
      <c r="HKQ39" s="512"/>
      <c r="HKR39" s="512"/>
      <c r="HKS39" s="511"/>
      <c r="HKT39" s="512"/>
      <c r="HKU39" s="512"/>
      <c r="HKV39" s="512"/>
      <c r="HKW39" s="512"/>
      <c r="HKX39" s="512"/>
      <c r="HKY39" s="512"/>
      <c r="HKZ39" s="512"/>
      <c r="HLA39" s="511"/>
      <c r="HLB39" s="512"/>
      <c r="HLC39" s="512"/>
      <c r="HLD39" s="512"/>
      <c r="HLE39" s="512"/>
      <c r="HLF39" s="512"/>
      <c r="HLG39" s="512"/>
      <c r="HLH39" s="512"/>
      <c r="HLI39" s="511"/>
      <c r="HLJ39" s="512"/>
      <c r="HLK39" s="512"/>
      <c r="HLL39" s="512"/>
      <c r="HLM39" s="512"/>
      <c r="HLN39" s="512"/>
      <c r="HLO39" s="512"/>
      <c r="HLP39" s="512"/>
      <c r="HLQ39" s="511"/>
      <c r="HLR39" s="512"/>
      <c r="HLS39" s="512"/>
      <c r="HLT39" s="512"/>
      <c r="HLU39" s="512"/>
      <c r="HLV39" s="512"/>
      <c r="HLW39" s="512"/>
      <c r="HLX39" s="512"/>
      <c r="HLY39" s="511"/>
      <c r="HLZ39" s="512"/>
      <c r="HMA39" s="512"/>
      <c r="HMB39" s="512"/>
      <c r="HMC39" s="512"/>
      <c r="HMD39" s="512"/>
      <c r="HME39" s="512"/>
      <c r="HMF39" s="512"/>
      <c r="HMG39" s="511"/>
      <c r="HMH39" s="512"/>
      <c r="HMI39" s="512"/>
      <c r="HMJ39" s="512"/>
      <c r="HMK39" s="512"/>
      <c r="HML39" s="512"/>
      <c r="HMM39" s="512"/>
      <c r="HMN39" s="512"/>
      <c r="HMO39" s="511"/>
      <c r="HMP39" s="512"/>
      <c r="HMQ39" s="512"/>
      <c r="HMR39" s="512"/>
      <c r="HMS39" s="512"/>
      <c r="HMT39" s="512"/>
      <c r="HMU39" s="512"/>
      <c r="HMV39" s="512"/>
      <c r="HMW39" s="511"/>
      <c r="HMX39" s="512"/>
      <c r="HMY39" s="512"/>
      <c r="HMZ39" s="512"/>
      <c r="HNA39" s="512"/>
      <c r="HNB39" s="512"/>
      <c r="HNC39" s="512"/>
      <c r="HND39" s="512"/>
      <c r="HNE39" s="511"/>
      <c r="HNF39" s="512"/>
      <c r="HNG39" s="512"/>
      <c r="HNH39" s="512"/>
      <c r="HNI39" s="512"/>
      <c r="HNJ39" s="512"/>
      <c r="HNK39" s="512"/>
      <c r="HNL39" s="512"/>
      <c r="HNM39" s="511"/>
      <c r="HNN39" s="512"/>
      <c r="HNO39" s="512"/>
      <c r="HNP39" s="512"/>
      <c r="HNQ39" s="512"/>
      <c r="HNR39" s="512"/>
      <c r="HNS39" s="512"/>
      <c r="HNT39" s="512"/>
      <c r="HNU39" s="511"/>
      <c r="HNV39" s="512"/>
      <c r="HNW39" s="512"/>
      <c r="HNX39" s="512"/>
      <c r="HNY39" s="512"/>
      <c r="HNZ39" s="512"/>
      <c r="HOA39" s="512"/>
      <c r="HOB39" s="512"/>
      <c r="HOC39" s="511"/>
      <c r="HOD39" s="512"/>
      <c r="HOE39" s="512"/>
      <c r="HOF39" s="512"/>
      <c r="HOG39" s="512"/>
      <c r="HOH39" s="512"/>
      <c r="HOI39" s="512"/>
      <c r="HOJ39" s="512"/>
      <c r="HOK39" s="511"/>
      <c r="HOL39" s="512"/>
      <c r="HOM39" s="512"/>
      <c r="HON39" s="512"/>
      <c r="HOO39" s="512"/>
      <c r="HOP39" s="512"/>
      <c r="HOQ39" s="512"/>
      <c r="HOR39" s="512"/>
      <c r="HOS39" s="511"/>
      <c r="HOT39" s="512"/>
      <c r="HOU39" s="512"/>
      <c r="HOV39" s="512"/>
      <c r="HOW39" s="512"/>
      <c r="HOX39" s="512"/>
      <c r="HOY39" s="512"/>
      <c r="HOZ39" s="512"/>
      <c r="HPA39" s="511"/>
      <c r="HPB39" s="512"/>
      <c r="HPC39" s="512"/>
      <c r="HPD39" s="512"/>
      <c r="HPE39" s="512"/>
      <c r="HPF39" s="512"/>
      <c r="HPG39" s="512"/>
      <c r="HPH39" s="512"/>
      <c r="HPI39" s="511"/>
      <c r="HPJ39" s="512"/>
      <c r="HPK39" s="512"/>
      <c r="HPL39" s="512"/>
      <c r="HPM39" s="512"/>
      <c r="HPN39" s="512"/>
      <c r="HPO39" s="512"/>
      <c r="HPP39" s="512"/>
      <c r="HPQ39" s="511"/>
      <c r="HPR39" s="512"/>
      <c r="HPS39" s="512"/>
      <c r="HPT39" s="512"/>
      <c r="HPU39" s="512"/>
      <c r="HPV39" s="512"/>
      <c r="HPW39" s="512"/>
      <c r="HPX39" s="512"/>
      <c r="HPY39" s="511"/>
      <c r="HPZ39" s="512"/>
      <c r="HQA39" s="512"/>
      <c r="HQB39" s="512"/>
      <c r="HQC39" s="512"/>
      <c r="HQD39" s="512"/>
      <c r="HQE39" s="512"/>
      <c r="HQF39" s="512"/>
      <c r="HQG39" s="511"/>
      <c r="HQH39" s="512"/>
      <c r="HQI39" s="512"/>
      <c r="HQJ39" s="512"/>
      <c r="HQK39" s="512"/>
      <c r="HQL39" s="512"/>
      <c r="HQM39" s="512"/>
      <c r="HQN39" s="512"/>
      <c r="HQO39" s="511"/>
      <c r="HQP39" s="512"/>
      <c r="HQQ39" s="512"/>
      <c r="HQR39" s="512"/>
      <c r="HQS39" s="512"/>
      <c r="HQT39" s="512"/>
      <c r="HQU39" s="512"/>
      <c r="HQV39" s="512"/>
      <c r="HQW39" s="511"/>
      <c r="HQX39" s="512"/>
      <c r="HQY39" s="512"/>
      <c r="HQZ39" s="512"/>
      <c r="HRA39" s="512"/>
      <c r="HRB39" s="512"/>
      <c r="HRC39" s="512"/>
      <c r="HRD39" s="512"/>
      <c r="HRE39" s="511"/>
      <c r="HRF39" s="512"/>
      <c r="HRG39" s="512"/>
      <c r="HRH39" s="512"/>
      <c r="HRI39" s="512"/>
      <c r="HRJ39" s="512"/>
      <c r="HRK39" s="512"/>
      <c r="HRL39" s="512"/>
      <c r="HRM39" s="511"/>
      <c r="HRN39" s="512"/>
      <c r="HRO39" s="512"/>
      <c r="HRP39" s="512"/>
      <c r="HRQ39" s="512"/>
      <c r="HRR39" s="512"/>
      <c r="HRS39" s="512"/>
      <c r="HRT39" s="512"/>
      <c r="HRU39" s="511"/>
      <c r="HRV39" s="512"/>
      <c r="HRW39" s="512"/>
      <c r="HRX39" s="512"/>
      <c r="HRY39" s="512"/>
      <c r="HRZ39" s="512"/>
      <c r="HSA39" s="512"/>
      <c r="HSB39" s="512"/>
      <c r="HSC39" s="511"/>
      <c r="HSD39" s="512"/>
      <c r="HSE39" s="512"/>
      <c r="HSF39" s="512"/>
      <c r="HSG39" s="512"/>
      <c r="HSH39" s="512"/>
      <c r="HSI39" s="512"/>
      <c r="HSJ39" s="512"/>
      <c r="HSK39" s="511"/>
      <c r="HSL39" s="512"/>
      <c r="HSM39" s="512"/>
      <c r="HSN39" s="512"/>
      <c r="HSO39" s="512"/>
      <c r="HSP39" s="512"/>
      <c r="HSQ39" s="512"/>
      <c r="HSR39" s="512"/>
      <c r="HSS39" s="511"/>
      <c r="HST39" s="512"/>
      <c r="HSU39" s="512"/>
      <c r="HSV39" s="512"/>
      <c r="HSW39" s="512"/>
      <c r="HSX39" s="512"/>
      <c r="HSY39" s="512"/>
      <c r="HSZ39" s="512"/>
      <c r="HTA39" s="511"/>
      <c r="HTB39" s="512"/>
      <c r="HTC39" s="512"/>
      <c r="HTD39" s="512"/>
      <c r="HTE39" s="512"/>
      <c r="HTF39" s="512"/>
      <c r="HTG39" s="512"/>
      <c r="HTH39" s="512"/>
      <c r="HTI39" s="511"/>
      <c r="HTJ39" s="512"/>
      <c r="HTK39" s="512"/>
      <c r="HTL39" s="512"/>
      <c r="HTM39" s="512"/>
      <c r="HTN39" s="512"/>
      <c r="HTO39" s="512"/>
      <c r="HTP39" s="512"/>
      <c r="HTQ39" s="511"/>
      <c r="HTR39" s="512"/>
      <c r="HTS39" s="512"/>
      <c r="HTT39" s="512"/>
      <c r="HTU39" s="512"/>
      <c r="HTV39" s="512"/>
      <c r="HTW39" s="512"/>
      <c r="HTX39" s="512"/>
      <c r="HTY39" s="511"/>
      <c r="HTZ39" s="512"/>
      <c r="HUA39" s="512"/>
      <c r="HUB39" s="512"/>
      <c r="HUC39" s="512"/>
      <c r="HUD39" s="512"/>
      <c r="HUE39" s="512"/>
      <c r="HUF39" s="512"/>
      <c r="HUG39" s="511"/>
      <c r="HUH39" s="512"/>
      <c r="HUI39" s="512"/>
      <c r="HUJ39" s="512"/>
      <c r="HUK39" s="512"/>
      <c r="HUL39" s="512"/>
      <c r="HUM39" s="512"/>
      <c r="HUN39" s="512"/>
      <c r="HUO39" s="511"/>
      <c r="HUP39" s="512"/>
      <c r="HUQ39" s="512"/>
      <c r="HUR39" s="512"/>
      <c r="HUS39" s="512"/>
      <c r="HUT39" s="512"/>
      <c r="HUU39" s="512"/>
      <c r="HUV39" s="512"/>
      <c r="HUW39" s="511"/>
      <c r="HUX39" s="512"/>
      <c r="HUY39" s="512"/>
      <c r="HUZ39" s="512"/>
      <c r="HVA39" s="512"/>
      <c r="HVB39" s="512"/>
      <c r="HVC39" s="512"/>
      <c r="HVD39" s="512"/>
      <c r="HVE39" s="511"/>
      <c r="HVF39" s="512"/>
      <c r="HVG39" s="512"/>
      <c r="HVH39" s="512"/>
      <c r="HVI39" s="512"/>
      <c r="HVJ39" s="512"/>
      <c r="HVK39" s="512"/>
      <c r="HVL39" s="512"/>
      <c r="HVM39" s="511"/>
      <c r="HVN39" s="512"/>
      <c r="HVO39" s="512"/>
      <c r="HVP39" s="512"/>
      <c r="HVQ39" s="512"/>
      <c r="HVR39" s="512"/>
      <c r="HVS39" s="512"/>
      <c r="HVT39" s="512"/>
      <c r="HVU39" s="511"/>
      <c r="HVV39" s="512"/>
      <c r="HVW39" s="512"/>
      <c r="HVX39" s="512"/>
      <c r="HVY39" s="512"/>
      <c r="HVZ39" s="512"/>
      <c r="HWA39" s="512"/>
      <c r="HWB39" s="512"/>
      <c r="HWC39" s="511"/>
      <c r="HWD39" s="512"/>
      <c r="HWE39" s="512"/>
      <c r="HWF39" s="512"/>
      <c r="HWG39" s="512"/>
      <c r="HWH39" s="512"/>
      <c r="HWI39" s="512"/>
      <c r="HWJ39" s="512"/>
      <c r="HWK39" s="511"/>
      <c r="HWL39" s="512"/>
      <c r="HWM39" s="512"/>
      <c r="HWN39" s="512"/>
      <c r="HWO39" s="512"/>
      <c r="HWP39" s="512"/>
      <c r="HWQ39" s="512"/>
      <c r="HWR39" s="512"/>
      <c r="HWS39" s="511"/>
      <c r="HWT39" s="512"/>
      <c r="HWU39" s="512"/>
      <c r="HWV39" s="512"/>
      <c r="HWW39" s="512"/>
      <c r="HWX39" s="512"/>
      <c r="HWY39" s="512"/>
      <c r="HWZ39" s="512"/>
      <c r="HXA39" s="511"/>
      <c r="HXB39" s="512"/>
      <c r="HXC39" s="512"/>
      <c r="HXD39" s="512"/>
      <c r="HXE39" s="512"/>
      <c r="HXF39" s="512"/>
      <c r="HXG39" s="512"/>
      <c r="HXH39" s="512"/>
      <c r="HXI39" s="511"/>
      <c r="HXJ39" s="512"/>
      <c r="HXK39" s="512"/>
      <c r="HXL39" s="512"/>
      <c r="HXM39" s="512"/>
      <c r="HXN39" s="512"/>
      <c r="HXO39" s="512"/>
      <c r="HXP39" s="512"/>
      <c r="HXQ39" s="511"/>
      <c r="HXR39" s="512"/>
      <c r="HXS39" s="512"/>
      <c r="HXT39" s="512"/>
      <c r="HXU39" s="512"/>
      <c r="HXV39" s="512"/>
      <c r="HXW39" s="512"/>
      <c r="HXX39" s="512"/>
      <c r="HXY39" s="511"/>
      <c r="HXZ39" s="512"/>
      <c r="HYA39" s="512"/>
      <c r="HYB39" s="512"/>
      <c r="HYC39" s="512"/>
      <c r="HYD39" s="512"/>
      <c r="HYE39" s="512"/>
      <c r="HYF39" s="512"/>
      <c r="HYG39" s="511"/>
      <c r="HYH39" s="512"/>
      <c r="HYI39" s="512"/>
      <c r="HYJ39" s="512"/>
      <c r="HYK39" s="512"/>
      <c r="HYL39" s="512"/>
      <c r="HYM39" s="512"/>
      <c r="HYN39" s="512"/>
      <c r="HYO39" s="511"/>
      <c r="HYP39" s="512"/>
      <c r="HYQ39" s="512"/>
      <c r="HYR39" s="512"/>
      <c r="HYS39" s="512"/>
      <c r="HYT39" s="512"/>
      <c r="HYU39" s="512"/>
      <c r="HYV39" s="512"/>
      <c r="HYW39" s="511"/>
      <c r="HYX39" s="512"/>
      <c r="HYY39" s="512"/>
      <c r="HYZ39" s="512"/>
      <c r="HZA39" s="512"/>
      <c r="HZB39" s="512"/>
      <c r="HZC39" s="512"/>
      <c r="HZD39" s="512"/>
      <c r="HZE39" s="511"/>
      <c r="HZF39" s="512"/>
      <c r="HZG39" s="512"/>
      <c r="HZH39" s="512"/>
      <c r="HZI39" s="512"/>
      <c r="HZJ39" s="512"/>
      <c r="HZK39" s="512"/>
      <c r="HZL39" s="512"/>
      <c r="HZM39" s="511"/>
      <c r="HZN39" s="512"/>
      <c r="HZO39" s="512"/>
      <c r="HZP39" s="512"/>
      <c r="HZQ39" s="512"/>
      <c r="HZR39" s="512"/>
      <c r="HZS39" s="512"/>
      <c r="HZT39" s="512"/>
      <c r="HZU39" s="511"/>
      <c r="HZV39" s="512"/>
      <c r="HZW39" s="512"/>
      <c r="HZX39" s="512"/>
      <c r="HZY39" s="512"/>
      <c r="HZZ39" s="512"/>
      <c r="IAA39" s="512"/>
      <c r="IAB39" s="512"/>
      <c r="IAC39" s="511"/>
      <c r="IAD39" s="512"/>
      <c r="IAE39" s="512"/>
      <c r="IAF39" s="512"/>
      <c r="IAG39" s="512"/>
      <c r="IAH39" s="512"/>
      <c r="IAI39" s="512"/>
      <c r="IAJ39" s="512"/>
      <c r="IAK39" s="511"/>
      <c r="IAL39" s="512"/>
      <c r="IAM39" s="512"/>
      <c r="IAN39" s="512"/>
      <c r="IAO39" s="512"/>
      <c r="IAP39" s="512"/>
      <c r="IAQ39" s="512"/>
      <c r="IAR39" s="512"/>
      <c r="IAS39" s="511"/>
      <c r="IAT39" s="512"/>
      <c r="IAU39" s="512"/>
      <c r="IAV39" s="512"/>
      <c r="IAW39" s="512"/>
      <c r="IAX39" s="512"/>
      <c r="IAY39" s="512"/>
      <c r="IAZ39" s="512"/>
      <c r="IBA39" s="511"/>
      <c r="IBB39" s="512"/>
      <c r="IBC39" s="512"/>
      <c r="IBD39" s="512"/>
      <c r="IBE39" s="512"/>
      <c r="IBF39" s="512"/>
      <c r="IBG39" s="512"/>
      <c r="IBH39" s="512"/>
      <c r="IBI39" s="511"/>
      <c r="IBJ39" s="512"/>
      <c r="IBK39" s="512"/>
      <c r="IBL39" s="512"/>
      <c r="IBM39" s="512"/>
      <c r="IBN39" s="512"/>
      <c r="IBO39" s="512"/>
      <c r="IBP39" s="512"/>
      <c r="IBQ39" s="511"/>
      <c r="IBR39" s="512"/>
      <c r="IBS39" s="512"/>
      <c r="IBT39" s="512"/>
      <c r="IBU39" s="512"/>
      <c r="IBV39" s="512"/>
      <c r="IBW39" s="512"/>
      <c r="IBX39" s="512"/>
      <c r="IBY39" s="511"/>
      <c r="IBZ39" s="512"/>
      <c r="ICA39" s="512"/>
      <c r="ICB39" s="512"/>
      <c r="ICC39" s="512"/>
      <c r="ICD39" s="512"/>
      <c r="ICE39" s="512"/>
      <c r="ICF39" s="512"/>
      <c r="ICG39" s="511"/>
      <c r="ICH39" s="512"/>
      <c r="ICI39" s="512"/>
      <c r="ICJ39" s="512"/>
      <c r="ICK39" s="512"/>
      <c r="ICL39" s="512"/>
      <c r="ICM39" s="512"/>
      <c r="ICN39" s="512"/>
      <c r="ICO39" s="511"/>
      <c r="ICP39" s="512"/>
      <c r="ICQ39" s="512"/>
      <c r="ICR39" s="512"/>
      <c r="ICS39" s="512"/>
      <c r="ICT39" s="512"/>
      <c r="ICU39" s="512"/>
      <c r="ICV39" s="512"/>
      <c r="ICW39" s="511"/>
      <c r="ICX39" s="512"/>
      <c r="ICY39" s="512"/>
      <c r="ICZ39" s="512"/>
      <c r="IDA39" s="512"/>
      <c r="IDB39" s="512"/>
      <c r="IDC39" s="512"/>
      <c r="IDD39" s="512"/>
      <c r="IDE39" s="511"/>
      <c r="IDF39" s="512"/>
      <c r="IDG39" s="512"/>
      <c r="IDH39" s="512"/>
      <c r="IDI39" s="512"/>
      <c r="IDJ39" s="512"/>
      <c r="IDK39" s="512"/>
      <c r="IDL39" s="512"/>
      <c r="IDM39" s="511"/>
      <c r="IDN39" s="512"/>
      <c r="IDO39" s="512"/>
      <c r="IDP39" s="512"/>
      <c r="IDQ39" s="512"/>
      <c r="IDR39" s="512"/>
      <c r="IDS39" s="512"/>
      <c r="IDT39" s="512"/>
      <c r="IDU39" s="511"/>
      <c r="IDV39" s="512"/>
      <c r="IDW39" s="512"/>
      <c r="IDX39" s="512"/>
      <c r="IDY39" s="512"/>
      <c r="IDZ39" s="512"/>
      <c r="IEA39" s="512"/>
      <c r="IEB39" s="512"/>
      <c r="IEC39" s="511"/>
      <c r="IED39" s="512"/>
      <c r="IEE39" s="512"/>
      <c r="IEF39" s="512"/>
      <c r="IEG39" s="512"/>
      <c r="IEH39" s="512"/>
      <c r="IEI39" s="512"/>
      <c r="IEJ39" s="512"/>
      <c r="IEK39" s="511"/>
      <c r="IEL39" s="512"/>
      <c r="IEM39" s="512"/>
      <c r="IEN39" s="512"/>
      <c r="IEO39" s="512"/>
      <c r="IEP39" s="512"/>
      <c r="IEQ39" s="512"/>
      <c r="IER39" s="512"/>
      <c r="IES39" s="511"/>
      <c r="IET39" s="512"/>
      <c r="IEU39" s="512"/>
      <c r="IEV39" s="512"/>
      <c r="IEW39" s="512"/>
      <c r="IEX39" s="512"/>
      <c r="IEY39" s="512"/>
      <c r="IEZ39" s="512"/>
      <c r="IFA39" s="511"/>
      <c r="IFB39" s="512"/>
      <c r="IFC39" s="512"/>
      <c r="IFD39" s="512"/>
      <c r="IFE39" s="512"/>
      <c r="IFF39" s="512"/>
      <c r="IFG39" s="512"/>
      <c r="IFH39" s="512"/>
      <c r="IFI39" s="511"/>
      <c r="IFJ39" s="512"/>
      <c r="IFK39" s="512"/>
      <c r="IFL39" s="512"/>
      <c r="IFM39" s="512"/>
      <c r="IFN39" s="512"/>
      <c r="IFO39" s="512"/>
      <c r="IFP39" s="512"/>
      <c r="IFQ39" s="511"/>
      <c r="IFR39" s="512"/>
      <c r="IFS39" s="512"/>
      <c r="IFT39" s="512"/>
      <c r="IFU39" s="512"/>
      <c r="IFV39" s="512"/>
      <c r="IFW39" s="512"/>
      <c r="IFX39" s="512"/>
      <c r="IFY39" s="511"/>
      <c r="IFZ39" s="512"/>
      <c r="IGA39" s="512"/>
      <c r="IGB39" s="512"/>
      <c r="IGC39" s="512"/>
      <c r="IGD39" s="512"/>
      <c r="IGE39" s="512"/>
      <c r="IGF39" s="512"/>
      <c r="IGG39" s="511"/>
      <c r="IGH39" s="512"/>
      <c r="IGI39" s="512"/>
      <c r="IGJ39" s="512"/>
      <c r="IGK39" s="512"/>
      <c r="IGL39" s="512"/>
      <c r="IGM39" s="512"/>
      <c r="IGN39" s="512"/>
      <c r="IGO39" s="511"/>
      <c r="IGP39" s="512"/>
      <c r="IGQ39" s="512"/>
      <c r="IGR39" s="512"/>
      <c r="IGS39" s="512"/>
      <c r="IGT39" s="512"/>
      <c r="IGU39" s="512"/>
      <c r="IGV39" s="512"/>
      <c r="IGW39" s="511"/>
      <c r="IGX39" s="512"/>
      <c r="IGY39" s="512"/>
      <c r="IGZ39" s="512"/>
      <c r="IHA39" s="512"/>
      <c r="IHB39" s="512"/>
      <c r="IHC39" s="512"/>
      <c r="IHD39" s="512"/>
      <c r="IHE39" s="511"/>
      <c r="IHF39" s="512"/>
      <c r="IHG39" s="512"/>
      <c r="IHH39" s="512"/>
      <c r="IHI39" s="512"/>
      <c r="IHJ39" s="512"/>
      <c r="IHK39" s="512"/>
      <c r="IHL39" s="512"/>
      <c r="IHM39" s="511"/>
      <c r="IHN39" s="512"/>
      <c r="IHO39" s="512"/>
      <c r="IHP39" s="512"/>
      <c r="IHQ39" s="512"/>
      <c r="IHR39" s="512"/>
      <c r="IHS39" s="512"/>
      <c r="IHT39" s="512"/>
      <c r="IHU39" s="511"/>
      <c r="IHV39" s="512"/>
      <c r="IHW39" s="512"/>
      <c r="IHX39" s="512"/>
      <c r="IHY39" s="512"/>
      <c r="IHZ39" s="512"/>
      <c r="IIA39" s="512"/>
      <c r="IIB39" s="512"/>
      <c r="IIC39" s="511"/>
      <c r="IID39" s="512"/>
      <c r="IIE39" s="512"/>
      <c r="IIF39" s="512"/>
      <c r="IIG39" s="512"/>
      <c r="IIH39" s="512"/>
      <c r="III39" s="512"/>
      <c r="IIJ39" s="512"/>
      <c r="IIK39" s="511"/>
      <c r="IIL39" s="512"/>
      <c r="IIM39" s="512"/>
      <c r="IIN39" s="512"/>
      <c r="IIO39" s="512"/>
      <c r="IIP39" s="512"/>
      <c r="IIQ39" s="512"/>
      <c r="IIR39" s="512"/>
      <c r="IIS39" s="511"/>
      <c r="IIT39" s="512"/>
      <c r="IIU39" s="512"/>
      <c r="IIV39" s="512"/>
      <c r="IIW39" s="512"/>
      <c r="IIX39" s="512"/>
      <c r="IIY39" s="512"/>
      <c r="IIZ39" s="512"/>
      <c r="IJA39" s="511"/>
      <c r="IJB39" s="512"/>
      <c r="IJC39" s="512"/>
      <c r="IJD39" s="512"/>
      <c r="IJE39" s="512"/>
      <c r="IJF39" s="512"/>
      <c r="IJG39" s="512"/>
      <c r="IJH39" s="512"/>
      <c r="IJI39" s="511"/>
      <c r="IJJ39" s="512"/>
      <c r="IJK39" s="512"/>
      <c r="IJL39" s="512"/>
      <c r="IJM39" s="512"/>
      <c r="IJN39" s="512"/>
      <c r="IJO39" s="512"/>
      <c r="IJP39" s="512"/>
      <c r="IJQ39" s="511"/>
      <c r="IJR39" s="512"/>
      <c r="IJS39" s="512"/>
      <c r="IJT39" s="512"/>
      <c r="IJU39" s="512"/>
      <c r="IJV39" s="512"/>
      <c r="IJW39" s="512"/>
      <c r="IJX39" s="512"/>
      <c r="IJY39" s="511"/>
      <c r="IJZ39" s="512"/>
      <c r="IKA39" s="512"/>
      <c r="IKB39" s="512"/>
      <c r="IKC39" s="512"/>
      <c r="IKD39" s="512"/>
      <c r="IKE39" s="512"/>
      <c r="IKF39" s="512"/>
      <c r="IKG39" s="511"/>
      <c r="IKH39" s="512"/>
      <c r="IKI39" s="512"/>
      <c r="IKJ39" s="512"/>
      <c r="IKK39" s="512"/>
      <c r="IKL39" s="512"/>
      <c r="IKM39" s="512"/>
      <c r="IKN39" s="512"/>
      <c r="IKO39" s="511"/>
      <c r="IKP39" s="512"/>
      <c r="IKQ39" s="512"/>
      <c r="IKR39" s="512"/>
      <c r="IKS39" s="512"/>
      <c r="IKT39" s="512"/>
      <c r="IKU39" s="512"/>
      <c r="IKV39" s="512"/>
      <c r="IKW39" s="511"/>
      <c r="IKX39" s="512"/>
      <c r="IKY39" s="512"/>
      <c r="IKZ39" s="512"/>
      <c r="ILA39" s="512"/>
      <c r="ILB39" s="512"/>
      <c r="ILC39" s="512"/>
      <c r="ILD39" s="512"/>
      <c r="ILE39" s="511"/>
      <c r="ILF39" s="512"/>
      <c r="ILG39" s="512"/>
      <c r="ILH39" s="512"/>
      <c r="ILI39" s="512"/>
      <c r="ILJ39" s="512"/>
      <c r="ILK39" s="512"/>
      <c r="ILL39" s="512"/>
      <c r="ILM39" s="511"/>
      <c r="ILN39" s="512"/>
      <c r="ILO39" s="512"/>
      <c r="ILP39" s="512"/>
      <c r="ILQ39" s="512"/>
      <c r="ILR39" s="512"/>
      <c r="ILS39" s="512"/>
      <c r="ILT39" s="512"/>
      <c r="ILU39" s="511"/>
      <c r="ILV39" s="512"/>
      <c r="ILW39" s="512"/>
      <c r="ILX39" s="512"/>
      <c r="ILY39" s="512"/>
      <c r="ILZ39" s="512"/>
      <c r="IMA39" s="512"/>
      <c r="IMB39" s="512"/>
      <c r="IMC39" s="511"/>
      <c r="IMD39" s="512"/>
      <c r="IME39" s="512"/>
      <c r="IMF39" s="512"/>
      <c r="IMG39" s="512"/>
      <c r="IMH39" s="512"/>
      <c r="IMI39" s="512"/>
      <c r="IMJ39" s="512"/>
      <c r="IMK39" s="511"/>
      <c r="IML39" s="512"/>
      <c r="IMM39" s="512"/>
      <c r="IMN39" s="512"/>
      <c r="IMO39" s="512"/>
      <c r="IMP39" s="512"/>
      <c r="IMQ39" s="512"/>
      <c r="IMR39" s="512"/>
      <c r="IMS39" s="511"/>
      <c r="IMT39" s="512"/>
      <c r="IMU39" s="512"/>
      <c r="IMV39" s="512"/>
      <c r="IMW39" s="512"/>
      <c r="IMX39" s="512"/>
      <c r="IMY39" s="512"/>
      <c r="IMZ39" s="512"/>
      <c r="INA39" s="511"/>
      <c r="INB39" s="512"/>
      <c r="INC39" s="512"/>
      <c r="IND39" s="512"/>
      <c r="INE39" s="512"/>
      <c r="INF39" s="512"/>
      <c r="ING39" s="512"/>
      <c r="INH39" s="512"/>
      <c r="INI39" s="511"/>
      <c r="INJ39" s="512"/>
      <c r="INK39" s="512"/>
      <c r="INL39" s="512"/>
      <c r="INM39" s="512"/>
      <c r="INN39" s="512"/>
      <c r="INO39" s="512"/>
      <c r="INP39" s="512"/>
      <c r="INQ39" s="511"/>
      <c r="INR39" s="512"/>
      <c r="INS39" s="512"/>
      <c r="INT39" s="512"/>
      <c r="INU39" s="512"/>
      <c r="INV39" s="512"/>
      <c r="INW39" s="512"/>
      <c r="INX39" s="512"/>
      <c r="INY39" s="511"/>
      <c r="INZ39" s="512"/>
      <c r="IOA39" s="512"/>
      <c r="IOB39" s="512"/>
      <c r="IOC39" s="512"/>
      <c r="IOD39" s="512"/>
      <c r="IOE39" s="512"/>
      <c r="IOF39" s="512"/>
      <c r="IOG39" s="511"/>
      <c r="IOH39" s="512"/>
      <c r="IOI39" s="512"/>
      <c r="IOJ39" s="512"/>
      <c r="IOK39" s="512"/>
      <c r="IOL39" s="512"/>
      <c r="IOM39" s="512"/>
      <c r="ION39" s="512"/>
      <c r="IOO39" s="511"/>
      <c r="IOP39" s="512"/>
      <c r="IOQ39" s="512"/>
      <c r="IOR39" s="512"/>
      <c r="IOS39" s="512"/>
      <c r="IOT39" s="512"/>
      <c r="IOU39" s="512"/>
      <c r="IOV39" s="512"/>
      <c r="IOW39" s="511"/>
      <c r="IOX39" s="512"/>
      <c r="IOY39" s="512"/>
      <c r="IOZ39" s="512"/>
      <c r="IPA39" s="512"/>
      <c r="IPB39" s="512"/>
      <c r="IPC39" s="512"/>
      <c r="IPD39" s="512"/>
      <c r="IPE39" s="511"/>
      <c r="IPF39" s="512"/>
      <c r="IPG39" s="512"/>
      <c r="IPH39" s="512"/>
      <c r="IPI39" s="512"/>
      <c r="IPJ39" s="512"/>
      <c r="IPK39" s="512"/>
      <c r="IPL39" s="512"/>
      <c r="IPM39" s="511"/>
      <c r="IPN39" s="512"/>
      <c r="IPO39" s="512"/>
      <c r="IPP39" s="512"/>
      <c r="IPQ39" s="512"/>
      <c r="IPR39" s="512"/>
      <c r="IPS39" s="512"/>
      <c r="IPT39" s="512"/>
      <c r="IPU39" s="511"/>
      <c r="IPV39" s="512"/>
      <c r="IPW39" s="512"/>
      <c r="IPX39" s="512"/>
      <c r="IPY39" s="512"/>
      <c r="IPZ39" s="512"/>
      <c r="IQA39" s="512"/>
      <c r="IQB39" s="512"/>
      <c r="IQC39" s="511"/>
      <c r="IQD39" s="512"/>
      <c r="IQE39" s="512"/>
      <c r="IQF39" s="512"/>
      <c r="IQG39" s="512"/>
      <c r="IQH39" s="512"/>
      <c r="IQI39" s="512"/>
      <c r="IQJ39" s="512"/>
      <c r="IQK39" s="511"/>
      <c r="IQL39" s="512"/>
      <c r="IQM39" s="512"/>
      <c r="IQN39" s="512"/>
      <c r="IQO39" s="512"/>
      <c r="IQP39" s="512"/>
      <c r="IQQ39" s="512"/>
      <c r="IQR39" s="512"/>
      <c r="IQS39" s="511"/>
      <c r="IQT39" s="512"/>
      <c r="IQU39" s="512"/>
      <c r="IQV39" s="512"/>
      <c r="IQW39" s="512"/>
      <c r="IQX39" s="512"/>
      <c r="IQY39" s="512"/>
      <c r="IQZ39" s="512"/>
      <c r="IRA39" s="511"/>
      <c r="IRB39" s="512"/>
      <c r="IRC39" s="512"/>
      <c r="IRD39" s="512"/>
      <c r="IRE39" s="512"/>
      <c r="IRF39" s="512"/>
      <c r="IRG39" s="512"/>
      <c r="IRH39" s="512"/>
      <c r="IRI39" s="511"/>
      <c r="IRJ39" s="512"/>
      <c r="IRK39" s="512"/>
      <c r="IRL39" s="512"/>
      <c r="IRM39" s="512"/>
      <c r="IRN39" s="512"/>
      <c r="IRO39" s="512"/>
      <c r="IRP39" s="512"/>
      <c r="IRQ39" s="511"/>
      <c r="IRR39" s="512"/>
      <c r="IRS39" s="512"/>
      <c r="IRT39" s="512"/>
      <c r="IRU39" s="512"/>
      <c r="IRV39" s="512"/>
      <c r="IRW39" s="512"/>
      <c r="IRX39" s="512"/>
      <c r="IRY39" s="511"/>
      <c r="IRZ39" s="512"/>
      <c r="ISA39" s="512"/>
      <c r="ISB39" s="512"/>
      <c r="ISC39" s="512"/>
      <c r="ISD39" s="512"/>
      <c r="ISE39" s="512"/>
      <c r="ISF39" s="512"/>
      <c r="ISG39" s="511"/>
      <c r="ISH39" s="512"/>
      <c r="ISI39" s="512"/>
      <c r="ISJ39" s="512"/>
      <c r="ISK39" s="512"/>
      <c r="ISL39" s="512"/>
      <c r="ISM39" s="512"/>
      <c r="ISN39" s="512"/>
      <c r="ISO39" s="511"/>
      <c r="ISP39" s="512"/>
      <c r="ISQ39" s="512"/>
      <c r="ISR39" s="512"/>
      <c r="ISS39" s="512"/>
      <c r="IST39" s="512"/>
      <c r="ISU39" s="512"/>
      <c r="ISV39" s="512"/>
      <c r="ISW39" s="511"/>
      <c r="ISX39" s="512"/>
      <c r="ISY39" s="512"/>
      <c r="ISZ39" s="512"/>
      <c r="ITA39" s="512"/>
      <c r="ITB39" s="512"/>
      <c r="ITC39" s="512"/>
      <c r="ITD39" s="512"/>
      <c r="ITE39" s="511"/>
      <c r="ITF39" s="512"/>
      <c r="ITG39" s="512"/>
      <c r="ITH39" s="512"/>
      <c r="ITI39" s="512"/>
      <c r="ITJ39" s="512"/>
      <c r="ITK39" s="512"/>
      <c r="ITL39" s="512"/>
      <c r="ITM39" s="511"/>
      <c r="ITN39" s="512"/>
      <c r="ITO39" s="512"/>
      <c r="ITP39" s="512"/>
      <c r="ITQ39" s="512"/>
      <c r="ITR39" s="512"/>
      <c r="ITS39" s="512"/>
      <c r="ITT39" s="512"/>
      <c r="ITU39" s="511"/>
      <c r="ITV39" s="512"/>
      <c r="ITW39" s="512"/>
      <c r="ITX39" s="512"/>
      <c r="ITY39" s="512"/>
      <c r="ITZ39" s="512"/>
      <c r="IUA39" s="512"/>
      <c r="IUB39" s="512"/>
      <c r="IUC39" s="511"/>
      <c r="IUD39" s="512"/>
      <c r="IUE39" s="512"/>
      <c r="IUF39" s="512"/>
      <c r="IUG39" s="512"/>
      <c r="IUH39" s="512"/>
      <c r="IUI39" s="512"/>
      <c r="IUJ39" s="512"/>
      <c r="IUK39" s="511"/>
      <c r="IUL39" s="512"/>
      <c r="IUM39" s="512"/>
      <c r="IUN39" s="512"/>
      <c r="IUO39" s="512"/>
      <c r="IUP39" s="512"/>
      <c r="IUQ39" s="512"/>
      <c r="IUR39" s="512"/>
      <c r="IUS39" s="511"/>
      <c r="IUT39" s="512"/>
      <c r="IUU39" s="512"/>
      <c r="IUV39" s="512"/>
      <c r="IUW39" s="512"/>
      <c r="IUX39" s="512"/>
      <c r="IUY39" s="512"/>
      <c r="IUZ39" s="512"/>
      <c r="IVA39" s="511"/>
      <c r="IVB39" s="512"/>
      <c r="IVC39" s="512"/>
      <c r="IVD39" s="512"/>
      <c r="IVE39" s="512"/>
      <c r="IVF39" s="512"/>
      <c r="IVG39" s="512"/>
      <c r="IVH39" s="512"/>
      <c r="IVI39" s="511"/>
      <c r="IVJ39" s="512"/>
      <c r="IVK39" s="512"/>
      <c r="IVL39" s="512"/>
      <c r="IVM39" s="512"/>
      <c r="IVN39" s="512"/>
      <c r="IVO39" s="512"/>
      <c r="IVP39" s="512"/>
      <c r="IVQ39" s="511"/>
      <c r="IVR39" s="512"/>
      <c r="IVS39" s="512"/>
      <c r="IVT39" s="512"/>
      <c r="IVU39" s="512"/>
      <c r="IVV39" s="512"/>
      <c r="IVW39" s="512"/>
      <c r="IVX39" s="512"/>
      <c r="IVY39" s="511"/>
      <c r="IVZ39" s="512"/>
      <c r="IWA39" s="512"/>
      <c r="IWB39" s="512"/>
      <c r="IWC39" s="512"/>
      <c r="IWD39" s="512"/>
      <c r="IWE39" s="512"/>
      <c r="IWF39" s="512"/>
      <c r="IWG39" s="511"/>
      <c r="IWH39" s="512"/>
      <c r="IWI39" s="512"/>
      <c r="IWJ39" s="512"/>
      <c r="IWK39" s="512"/>
      <c r="IWL39" s="512"/>
      <c r="IWM39" s="512"/>
      <c r="IWN39" s="512"/>
      <c r="IWO39" s="511"/>
      <c r="IWP39" s="512"/>
      <c r="IWQ39" s="512"/>
      <c r="IWR39" s="512"/>
      <c r="IWS39" s="512"/>
      <c r="IWT39" s="512"/>
      <c r="IWU39" s="512"/>
      <c r="IWV39" s="512"/>
      <c r="IWW39" s="511"/>
      <c r="IWX39" s="512"/>
      <c r="IWY39" s="512"/>
      <c r="IWZ39" s="512"/>
      <c r="IXA39" s="512"/>
      <c r="IXB39" s="512"/>
      <c r="IXC39" s="512"/>
      <c r="IXD39" s="512"/>
      <c r="IXE39" s="511"/>
      <c r="IXF39" s="512"/>
      <c r="IXG39" s="512"/>
      <c r="IXH39" s="512"/>
      <c r="IXI39" s="512"/>
      <c r="IXJ39" s="512"/>
      <c r="IXK39" s="512"/>
      <c r="IXL39" s="512"/>
      <c r="IXM39" s="511"/>
      <c r="IXN39" s="512"/>
      <c r="IXO39" s="512"/>
      <c r="IXP39" s="512"/>
      <c r="IXQ39" s="512"/>
      <c r="IXR39" s="512"/>
      <c r="IXS39" s="512"/>
      <c r="IXT39" s="512"/>
      <c r="IXU39" s="511"/>
      <c r="IXV39" s="512"/>
      <c r="IXW39" s="512"/>
      <c r="IXX39" s="512"/>
      <c r="IXY39" s="512"/>
      <c r="IXZ39" s="512"/>
      <c r="IYA39" s="512"/>
      <c r="IYB39" s="512"/>
      <c r="IYC39" s="511"/>
      <c r="IYD39" s="512"/>
      <c r="IYE39" s="512"/>
      <c r="IYF39" s="512"/>
      <c r="IYG39" s="512"/>
      <c r="IYH39" s="512"/>
      <c r="IYI39" s="512"/>
      <c r="IYJ39" s="512"/>
      <c r="IYK39" s="511"/>
      <c r="IYL39" s="512"/>
      <c r="IYM39" s="512"/>
      <c r="IYN39" s="512"/>
      <c r="IYO39" s="512"/>
      <c r="IYP39" s="512"/>
      <c r="IYQ39" s="512"/>
      <c r="IYR39" s="512"/>
      <c r="IYS39" s="511"/>
      <c r="IYT39" s="512"/>
      <c r="IYU39" s="512"/>
      <c r="IYV39" s="512"/>
      <c r="IYW39" s="512"/>
      <c r="IYX39" s="512"/>
      <c r="IYY39" s="512"/>
      <c r="IYZ39" s="512"/>
      <c r="IZA39" s="511"/>
      <c r="IZB39" s="512"/>
      <c r="IZC39" s="512"/>
      <c r="IZD39" s="512"/>
      <c r="IZE39" s="512"/>
      <c r="IZF39" s="512"/>
      <c r="IZG39" s="512"/>
      <c r="IZH39" s="512"/>
      <c r="IZI39" s="511"/>
      <c r="IZJ39" s="512"/>
      <c r="IZK39" s="512"/>
      <c r="IZL39" s="512"/>
      <c r="IZM39" s="512"/>
      <c r="IZN39" s="512"/>
      <c r="IZO39" s="512"/>
      <c r="IZP39" s="512"/>
      <c r="IZQ39" s="511"/>
      <c r="IZR39" s="512"/>
      <c r="IZS39" s="512"/>
      <c r="IZT39" s="512"/>
      <c r="IZU39" s="512"/>
      <c r="IZV39" s="512"/>
      <c r="IZW39" s="512"/>
      <c r="IZX39" s="512"/>
      <c r="IZY39" s="511"/>
      <c r="IZZ39" s="512"/>
      <c r="JAA39" s="512"/>
      <c r="JAB39" s="512"/>
      <c r="JAC39" s="512"/>
      <c r="JAD39" s="512"/>
      <c r="JAE39" s="512"/>
      <c r="JAF39" s="512"/>
      <c r="JAG39" s="511"/>
      <c r="JAH39" s="512"/>
      <c r="JAI39" s="512"/>
      <c r="JAJ39" s="512"/>
      <c r="JAK39" s="512"/>
      <c r="JAL39" s="512"/>
      <c r="JAM39" s="512"/>
      <c r="JAN39" s="512"/>
      <c r="JAO39" s="511"/>
      <c r="JAP39" s="512"/>
      <c r="JAQ39" s="512"/>
      <c r="JAR39" s="512"/>
      <c r="JAS39" s="512"/>
      <c r="JAT39" s="512"/>
      <c r="JAU39" s="512"/>
      <c r="JAV39" s="512"/>
      <c r="JAW39" s="511"/>
      <c r="JAX39" s="512"/>
      <c r="JAY39" s="512"/>
      <c r="JAZ39" s="512"/>
      <c r="JBA39" s="512"/>
      <c r="JBB39" s="512"/>
      <c r="JBC39" s="512"/>
      <c r="JBD39" s="512"/>
      <c r="JBE39" s="511"/>
      <c r="JBF39" s="512"/>
      <c r="JBG39" s="512"/>
      <c r="JBH39" s="512"/>
      <c r="JBI39" s="512"/>
      <c r="JBJ39" s="512"/>
      <c r="JBK39" s="512"/>
      <c r="JBL39" s="512"/>
      <c r="JBM39" s="511"/>
      <c r="JBN39" s="512"/>
      <c r="JBO39" s="512"/>
      <c r="JBP39" s="512"/>
      <c r="JBQ39" s="512"/>
      <c r="JBR39" s="512"/>
      <c r="JBS39" s="512"/>
      <c r="JBT39" s="512"/>
      <c r="JBU39" s="511"/>
      <c r="JBV39" s="512"/>
      <c r="JBW39" s="512"/>
      <c r="JBX39" s="512"/>
      <c r="JBY39" s="512"/>
      <c r="JBZ39" s="512"/>
      <c r="JCA39" s="512"/>
      <c r="JCB39" s="512"/>
      <c r="JCC39" s="511"/>
      <c r="JCD39" s="512"/>
      <c r="JCE39" s="512"/>
      <c r="JCF39" s="512"/>
      <c r="JCG39" s="512"/>
      <c r="JCH39" s="512"/>
      <c r="JCI39" s="512"/>
      <c r="JCJ39" s="512"/>
      <c r="JCK39" s="511"/>
      <c r="JCL39" s="512"/>
      <c r="JCM39" s="512"/>
      <c r="JCN39" s="512"/>
      <c r="JCO39" s="512"/>
      <c r="JCP39" s="512"/>
      <c r="JCQ39" s="512"/>
      <c r="JCR39" s="512"/>
      <c r="JCS39" s="511"/>
      <c r="JCT39" s="512"/>
      <c r="JCU39" s="512"/>
      <c r="JCV39" s="512"/>
      <c r="JCW39" s="512"/>
      <c r="JCX39" s="512"/>
      <c r="JCY39" s="512"/>
      <c r="JCZ39" s="512"/>
      <c r="JDA39" s="511"/>
      <c r="JDB39" s="512"/>
      <c r="JDC39" s="512"/>
      <c r="JDD39" s="512"/>
      <c r="JDE39" s="512"/>
      <c r="JDF39" s="512"/>
      <c r="JDG39" s="512"/>
      <c r="JDH39" s="512"/>
      <c r="JDI39" s="511"/>
      <c r="JDJ39" s="512"/>
      <c r="JDK39" s="512"/>
      <c r="JDL39" s="512"/>
      <c r="JDM39" s="512"/>
      <c r="JDN39" s="512"/>
      <c r="JDO39" s="512"/>
      <c r="JDP39" s="512"/>
      <c r="JDQ39" s="511"/>
      <c r="JDR39" s="512"/>
      <c r="JDS39" s="512"/>
      <c r="JDT39" s="512"/>
      <c r="JDU39" s="512"/>
      <c r="JDV39" s="512"/>
      <c r="JDW39" s="512"/>
      <c r="JDX39" s="512"/>
      <c r="JDY39" s="511"/>
      <c r="JDZ39" s="512"/>
      <c r="JEA39" s="512"/>
      <c r="JEB39" s="512"/>
      <c r="JEC39" s="512"/>
      <c r="JED39" s="512"/>
      <c r="JEE39" s="512"/>
      <c r="JEF39" s="512"/>
      <c r="JEG39" s="511"/>
      <c r="JEH39" s="512"/>
      <c r="JEI39" s="512"/>
      <c r="JEJ39" s="512"/>
      <c r="JEK39" s="512"/>
      <c r="JEL39" s="512"/>
      <c r="JEM39" s="512"/>
      <c r="JEN39" s="512"/>
      <c r="JEO39" s="511"/>
      <c r="JEP39" s="512"/>
      <c r="JEQ39" s="512"/>
      <c r="JER39" s="512"/>
      <c r="JES39" s="512"/>
      <c r="JET39" s="512"/>
      <c r="JEU39" s="512"/>
      <c r="JEV39" s="512"/>
      <c r="JEW39" s="511"/>
      <c r="JEX39" s="512"/>
      <c r="JEY39" s="512"/>
      <c r="JEZ39" s="512"/>
      <c r="JFA39" s="512"/>
      <c r="JFB39" s="512"/>
      <c r="JFC39" s="512"/>
      <c r="JFD39" s="512"/>
      <c r="JFE39" s="511"/>
      <c r="JFF39" s="512"/>
      <c r="JFG39" s="512"/>
      <c r="JFH39" s="512"/>
      <c r="JFI39" s="512"/>
      <c r="JFJ39" s="512"/>
      <c r="JFK39" s="512"/>
      <c r="JFL39" s="512"/>
      <c r="JFM39" s="511"/>
      <c r="JFN39" s="512"/>
      <c r="JFO39" s="512"/>
      <c r="JFP39" s="512"/>
      <c r="JFQ39" s="512"/>
      <c r="JFR39" s="512"/>
      <c r="JFS39" s="512"/>
      <c r="JFT39" s="512"/>
      <c r="JFU39" s="511"/>
      <c r="JFV39" s="512"/>
      <c r="JFW39" s="512"/>
      <c r="JFX39" s="512"/>
      <c r="JFY39" s="512"/>
      <c r="JFZ39" s="512"/>
      <c r="JGA39" s="512"/>
      <c r="JGB39" s="512"/>
      <c r="JGC39" s="511"/>
      <c r="JGD39" s="512"/>
      <c r="JGE39" s="512"/>
      <c r="JGF39" s="512"/>
      <c r="JGG39" s="512"/>
      <c r="JGH39" s="512"/>
      <c r="JGI39" s="512"/>
      <c r="JGJ39" s="512"/>
      <c r="JGK39" s="511"/>
      <c r="JGL39" s="512"/>
      <c r="JGM39" s="512"/>
      <c r="JGN39" s="512"/>
      <c r="JGO39" s="512"/>
      <c r="JGP39" s="512"/>
      <c r="JGQ39" s="512"/>
      <c r="JGR39" s="512"/>
      <c r="JGS39" s="511"/>
      <c r="JGT39" s="512"/>
      <c r="JGU39" s="512"/>
      <c r="JGV39" s="512"/>
      <c r="JGW39" s="512"/>
      <c r="JGX39" s="512"/>
      <c r="JGY39" s="512"/>
      <c r="JGZ39" s="512"/>
      <c r="JHA39" s="511"/>
      <c r="JHB39" s="512"/>
      <c r="JHC39" s="512"/>
      <c r="JHD39" s="512"/>
      <c r="JHE39" s="512"/>
      <c r="JHF39" s="512"/>
      <c r="JHG39" s="512"/>
      <c r="JHH39" s="512"/>
      <c r="JHI39" s="511"/>
      <c r="JHJ39" s="512"/>
      <c r="JHK39" s="512"/>
      <c r="JHL39" s="512"/>
      <c r="JHM39" s="512"/>
      <c r="JHN39" s="512"/>
      <c r="JHO39" s="512"/>
      <c r="JHP39" s="512"/>
      <c r="JHQ39" s="511"/>
      <c r="JHR39" s="512"/>
      <c r="JHS39" s="512"/>
      <c r="JHT39" s="512"/>
      <c r="JHU39" s="512"/>
      <c r="JHV39" s="512"/>
      <c r="JHW39" s="512"/>
      <c r="JHX39" s="512"/>
      <c r="JHY39" s="511"/>
      <c r="JHZ39" s="512"/>
      <c r="JIA39" s="512"/>
      <c r="JIB39" s="512"/>
      <c r="JIC39" s="512"/>
      <c r="JID39" s="512"/>
      <c r="JIE39" s="512"/>
      <c r="JIF39" s="512"/>
      <c r="JIG39" s="511"/>
      <c r="JIH39" s="512"/>
      <c r="JII39" s="512"/>
      <c r="JIJ39" s="512"/>
      <c r="JIK39" s="512"/>
      <c r="JIL39" s="512"/>
      <c r="JIM39" s="512"/>
      <c r="JIN39" s="512"/>
      <c r="JIO39" s="511"/>
      <c r="JIP39" s="512"/>
      <c r="JIQ39" s="512"/>
      <c r="JIR39" s="512"/>
      <c r="JIS39" s="512"/>
      <c r="JIT39" s="512"/>
      <c r="JIU39" s="512"/>
      <c r="JIV39" s="512"/>
      <c r="JIW39" s="511"/>
      <c r="JIX39" s="512"/>
      <c r="JIY39" s="512"/>
      <c r="JIZ39" s="512"/>
      <c r="JJA39" s="512"/>
      <c r="JJB39" s="512"/>
      <c r="JJC39" s="512"/>
      <c r="JJD39" s="512"/>
      <c r="JJE39" s="511"/>
      <c r="JJF39" s="512"/>
      <c r="JJG39" s="512"/>
      <c r="JJH39" s="512"/>
      <c r="JJI39" s="512"/>
      <c r="JJJ39" s="512"/>
      <c r="JJK39" s="512"/>
      <c r="JJL39" s="512"/>
      <c r="JJM39" s="511"/>
      <c r="JJN39" s="512"/>
      <c r="JJO39" s="512"/>
      <c r="JJP39" s="512"/>
      <c r="JJQ39" s="512"/>
      <c r="JJR39" s="512"/>
      <c r="JJS39" s="512"/>
      <c r="JJT39" s="512"/>
      <c r="JJU39" s="511"/>
      <c r="JJV39" s="512"/>
      <c r="JJW39" s="512"/>
      <c r="JJX39" s="512"/>
      <c r="JJY39" s="512"/>
      <c r="JJZ39" s="512"/>
      <c r="JKA39" s="512"/>
      <c r="JKB39" s="512"/>
      <c r="JKC39" s="511"/>
      <c r="JKD39" s="512"/>
      <c r="JKE39" s="512"/>
      <c r="JKF39" s="512"/>
      <c r="JKG39" s="512"/>
      <c r="JKH39" s="512"/>
      <c r="JKI39" s="512"/>
      <c r="JKJ39" s="512"/>
      <c r="JKK39" s="511"/>
      <c r="JKL39" s="512"/>
      <c r="JKM39" s="512"/>
      <c r="JKN39" s="512"/>
      <c r="JKO39" s="512"/>
      <c r="JKP39" s="512"/>
      <c r="JKQ39" s="512"/>
      <c r="JKR39" s="512"/>
      <c r="JKS39" s="511"/>
      <c r="JKT39" s="512"/>
      <c r="JKU39" s="512"/>
      <c r="JKV39" s="512"/>
      <c r="JKW39" s="512"/>
      <c r="JKX39" s="512"/>
      <c r="JKY39" s="512"/>
      <c r="JKZ39" s="512"/>
      <c r="JLA39" s="511"/>
      <c r="JLB39" s="512"/>
      <c r="JLC39" s="512"/>
      <c r="JLD39" s="512"/>
      <c r="JLE39" s="512"/>
      <c r="JLF39" s="512"/>
      <c r="JLG39" s="512"/>
      <c r="JLH39" s="512"/>
      <c r="JLI39" s="511"/>
      <c r="JLJ39" s="512"/>
      <c r="JLK39" s="512"/>
      <c r="JLL39" s="512"/>
      <c r="JLM39" s="512"/>
      <c r="JLN39" s="512"/>
      <c r="JLO39" s="512"/>
      <c r="JLP39" s="512"/>
      <c r="JLQ39" s="511"/>
      <c r="JLR39" s="512"/>
      <c r="JLS39" s="512"/>
      <c r="JLT39" s="512"/>
      <c r="JLU39" s="512"/>
      <c r="JLV39" s="512"/>
      <c r="JLW39" s="512"/>
      <c r="JLX39" s="512"/>
      <c r="JLY39" s="511"/>
      <c r="JLZ39" s="512"/>
      <c r="JMA39" s="512"/>
      <c r="JMB39" s="512"/>
      <c r="JMC39" s="512"/>
      <c r="JMD39" s="512"/>
      <c r="JME39" s="512"/>
      <c r="JMF39" s="512"/>
      <c r="JMG39" s="511"/>
      <c r="JMH39" s="512"/>
      <c r="JMI39" s="512"/>
      <c r="JMJ39" s="512"/>
      <c r="JMK39" s="512"/>
      <c r="JML39" s="512"/>
      <c r="JMM39" s="512"/>
      <c r="JMN39" s="512"/>
      <c r="JMO39" s="511"/>
      <c r="JMP39" s="512"/>
      <c r="JMQ39" s="512"/>
      <c r="JMR39" s="512"/>
      <c r="JMS39" s="512"/>
      <c r="JMT39" s="512"/>
      <c r="JMU39" s="512"/>
      <c r="JMV39" s="512"/>
      <c r="JMW39" s="511"/>
      <c r="JMX39" s="512"/>
      <c r="JMY39" s="512"/>
      <c r="JMZ39" s="512"/>
      <c r="JNA39" s="512"/>
      <c r="JNB39" s="512"/>
      <c r="JNC39" s="512"/>
      <c r="JND39" s="512"/>
      <c r="JNE39" s="511"/>
      <c r="JNF39" s="512"/>
      <c r="JNG39" s="512"/>
      <c r="JNH39" s="512"/>
      <c r="JNI39" s="512"/>
      <c r="JNJ39" s="512"/>
      <c r="JNK39" s="512"/>
      <c r="JNL39" s="512"/>
      <c r="JNM39" s="511"/>
      <c r="JNN39" s="512"/>
      <c r="JNO39" s="512"/>
      <c r="JNP39" s="512"/>
      <c r="JNQ39" s="512"/>
      <c r="JNR39" s="512"/>
      <c r="JNS39" s="512"/>
      <c r="JNT39" s="512"/>
      <c r="JNU39" s="511"/>
      <c r="JNV39" s="512"/>
      <c r="JNW39" s="512"/>
      <c r="JNX39" s="512"/>
      <c r="JNY39" s="512"/>
      <c r="JNZ39" s="512"/>
      <c r="JOA39" s="512"/>
      <c r="JOB39" s="512"/>
      <c r="JOC39" s="511"/>
      <c r="JOD39" s="512"/>
      <c r="JOE39" s="512"/>
      <c r="JOF39" s="512"/>
      <c r="JOG39" s="512"/>
      <c r="JOH39" s="512"/>
      <c r="JOI39" s="512"/>
      <c r="JOJ39" s="512"/>
      <c r="JOK39" s="511"/>
      <c r="JOL39" s="512"/>
      <c r="JOM39" s="512"/>
      <c r="JON39" s="512"/>
      <c r="JOO39" s="512"/>
      <c r="JOP39" s="512"/>
      <c r="JOQ39" s="512"/>
      <c r="JOR39" s="512"/>
      <c r="JOS39" s="511"/>
      <c r="JOT39" s="512"/>
      <c r="JOU39" s="512"/>
      <c r="JOV39" s="512"/>
      <c r="JOW39" s="512"/>
      <c r="JOX39" s="512"/>
      <c r="JOY39" s="512"/>
      <c r="JOZ39" s="512"/>
      <c r="JPA39" s="511"/>
      <c r="JPB39" s="512"/>
      <c r="JPC39" s="512"/>
      <c r="JPD39" s="512"/>
      <c r="JPE39" s="512"/>
      <c r="JPF39" s="512"/>
      <c r="JPG39" s="512"/>
      <c r="JPH39" s="512"/>
      <c r="JPI39" s="511"/>
      <c r="JPJ39" s="512"/>
      <c r="JPK39" s="512"/>
      <c r="JPL39" s="512"/>
      <c r="JPM39" s="512"/>
      <c r="JPN39" s="512"/>
      <c r="JPO39" s="512"/>
      <c r="JPP39" s="512"/>
      <c r="JPQ39" s="511"/>
      <c r="JPR39" s="512"/>
      <c r="JPS39" s="512"/>
      <c r="JPT39" s="512"/>
      <c r="JPU39" s="512"/>
      <c r="JPV39" s="512"/>
      <c r="JPW39" s="512"/>
      <c r="JPX39" s="512"/>
      <c r="JPY39" s="511"/>
      <c r="JPZ39" s="512"/>
      <c r="JQA39" s="512"/>
      <c r="JQB39" s="512"/>
      <c r="JQC39" s="512"/>
      <c r="JQD39" s="512"/>
      <c r="JQE39" s="512"/>
      <c r="JQF39" s="512"/>
      <c r="JQG39" s="511"/>
      <c r="JQH39" s="512"/>
      <c r="JQI39" s="512"/>
      <c r="JQJ39" s="512"/>
      <c r="JQK39" s="512"/>
      <c r="JQL39" s="512"/>
      <c r="JQM39" s="512"/>
      <c r="JQN39" s="512"/>
      <c r="JQO39" s="511"/>
      <c r="JQP39" s="512"/>
      <c r="JQQ39" s="512"/>
      <c r="JQR39" s="512"/>
      <c r="JQS39" s="512"/>
      <c r="JQT39" s="512"/>
      <c r="JQU39" s="512"/>
      <c r="JQV39" s="512"/>
      <c r="JQW39" s="511"/>
      <c r="JQX39" s="512"/>
      <c r="JQY39" s="512"/>
      <c r="JQZ39" s="512"/>
      <c r="JRA39" s="512"/>
      <c r="JRB39" s="512"/>
      <c r="JRC39" s="512"/>
      <c r="JRD39" s="512"/>
      <c r="JRE39" s="511"/>
      <c r="JRF39" s="512"/>
      <c r="JRG39" s="512"/>
      <c r="JRH39" s="512"/>
      <c r="JRI39" s="512"/>
      <c r="JRJ39" s="512"/>
      <c r="JRK39" s="512"/>
      <c r="JRL39" s="512"/>
      <c r="JRM39" s="511"/>
      <c r="JRN39" s="512"/>
      <c r="JRO39" s="512"/>
      <c r="JRP39" s="512"/>
      <c r="JRQ39" s="512"/>
      <c r="JRR39" s="512"/>
      <c r="JRS39" s="512"/>
      <c r="JRT39" s="512"/>
      <c r="JRU39" s="511"/>
      <c r="JRV39" s="512"/>
      <c r="JRW39" s="512"/>
      <c r="JRX39" s="512"/>
      <c r="JRY39" s="512"/>
      <c r="JRZ39" s="512"/>
      <c r="JSA39" s="512"/>
      <c r="JSB39" s="512"/>
      <c r="JSC39" s="511"/>
      <c r="JSD39" s="512"/>
      <c r="JSE39" s="512"/>
      <c r="JSF39" s="512"/>
      <c r="JSG39" s="512"/>
      <c r="JSH39" s="512"/>
      <c r="JSI39" s="512"/>
      <c r="JSJ39" s="512"/>
      <c r="JSK39" s="511"/>
      <c r="JSL39" s="512"/>
      <c r="JSM39" s="512"/>
      <c r="JSN39" s="512"/>
      <c r="JSO39" s="512"/>
      <c r="JSP39" s="512"/>
      <c r="JSQ39" s="512"/>
      <c r="JSR39" s="512"/>
      <c r="JSS39" s="511"/>
      <c r="JST39" s="512"/>
      <c r="JSU39" s="512"/>
      <c r="JSV39" s="512"/>
      <c r="JSW39" s="512"/>
      <c r="JSX39" s="512"/>
      <c r="JSY39" s="512"/>
      <c r="JSZ39" s="512"/>
      <c r="JTA39" s="511"/>
      <c r="JTB39" s="512"/>
      <c r="JTC39" s="512"/>
      <c r="JTD39" s="512"/>
      <c r="JTE39" s="512"/>
      <c r="JTF39" s="512"/>
      <c r="JTG39" s="512"/>
      <c r="JTH39" s="512"/>
      <c r="JTI39" s="511"/>
      <c r="JTJ39" s="512"/>
      <c r="JTK39" s="512"/>
      <c r="JTL39" s="512"/>
      <c r="JTM39" s="512"/>
      <c r="JTN39" s="512"/>
      <c r="JTO39" s="512"/>
      <c r="JTP39" s="512"/>
      <c r="JTQ39" s="511"/>
      <c r="JTR39" s="512"/>
      <c r="JTS39" s="512"/>
      <c r="JTT39" s="512"/>
      <c r="JTU39" s="512"/>
      <c r="JTV39" s="512"/>
      <c r="JTW39" s="512"/>
      <c r="JTX39" s="512"/>
      <c r="JTY39" s="511"/>
      <c r="JTZ39" s="512"/>
      <c r="JUA39" s="512"/>
      <c r="JUB39" s="512"/>
      <c r="JUC39" s="512"/>
      <c r="JUD39" s="512"/>
      <c r="JUE39" s="512"/>
      <c r="JUF39" s="512"/>
      <c r="JUG39" s="511"/>
      <c r="JUH39" s="512"/>
      <c r="JUI39" s="512"/>
      <c r="JUJ39" s="512"/>
      <c r="JUK39" s="512"/>
      <c r="JUL39" s="512"/>
      <c r="JUM39" s="512"/>
      <c r="JUN39" s="512"/>
      <c r="JUO39" s="511"/>
      <c r="JUP39" s="512"/>
      <c r="JUQ39" s="512"/>
      <c r="JUR39" s="512"/>
      <c r="JUS39" s="512"/>
      <c r="JUT39" s="512"/>
      <c r="JUU39" s="512"/>
      <c r="JUV39" s="512"/>
      <c r="JUW39" s="511"/>
      <c r="JUX39" s="512"/>
      <c r="JUY39" s="512"/>
      <c r="JUZ39" s="512"/>
      <c r="JVA39" s="512"/>
      <c r="JVB39" s="512"/>
      <c r="JVC39" s="512"/>
      <c r="JVD39" s="512"/>
      <c r="JVE39" s="511"/>
      <c r="JVF39" s="512"/>
      <c r="JVG39" s="512"/>
      <c r="JVH39" s="512"/>
      <c r="JVI39" s="512"/>
      <c r="JVJ39" s="512"/>
      <c r="JVK39" s="512"/>
      <c r="JVL39" s="512"/>
      <c r="JVM39" s="511"/>
      <c r="JVN39" s="512"/>
      <c r="JVO39" s="512"/>
      <c r="JVP39" s="512"/>
      <c r="JVQ39" s="512"/>
      <c r="JVR39" s="512"/>
      <c r="JVS39" s="512"/>
      <c r="JVT39" s="512"/>
      <c r="JVU39" s="511"/>
      <c r="JVV39" s="512"/>
      <c r="JVW39" s="512"/>
      <c r="JVX39" s="512"/>
      <c r="JVY39" s="512"/>
      <c r="JVZ39" s="512"/>
      <c r="JWA39" s="512"/>
      <c r="JWB39" s="512"/>
      <c r="JWC39" s="511"/>
      <c r="JWD39" s="512"/>
      <c r="JWE39" s="512"/>
      <c r="JWF39" s="512"/>
      <c r="JWG39" s="512"/>
      <c r="JWH39" s="512"/>
      <c r="JWI39" s="512"/>
      <c r="JWJ39" s="512"/>
      <c r="JWK39" s="511"/>
      <c r="JWL39" s="512"/>
      <c r="JWM39" s="512"/>
      <c r="JWN39" s="512"/>
      <c r="JWO39" s="512"/>
      <c r="JWP39" s="512"/>
      <c r="JWQ39" s="512"/>
      <c r="JWR39" s="512"/>
      <c r="JWS39" s="511"/>
      <c r="JWT39" s="512"/>
      <c r="JWU39" s="512"/>
      <c r="JWV39" s="512"/>
      <c r="JWW39" s="512"/>
      <c r="JWX39" s="512"/>
      <c r="JWY39" s="512"/>
      <c r="JWZ39" s="512"/>
      <c r="JXA39" s="511"/>
      <c r="JXB39" s="512"/>
      <c r="JXC39" s="512"/>
      <c r="JXD39" s="512"/>
      <c r="JXE39" s="512"/>
      <c r="JXF39" s="512"/>
      <c r="JXG39" s="512"/>
      <c r="JXH39" s="512"/>
      <c r="JXI39" s="511"/>
      <c r="JXJ39" s="512"/>
      <c r="JXK39" s="512"/>
      <c r="JXL39" s="512"/>
      <c r="JXM39" s="512"/>
      <c r="JXN39" s="512"/>
      <c r="JXO39" s="512"/>
      <c r="JXP39" s="512"/>
      <c r="JXQ39" s="511"/>
      <c r="JXR39" s="512"/>
      <c r="JXS39" s="512"/>
      <c r="JXT39" s="512"/>
      <c r="JXU39" s="512"/>
      <c r="JXV39" s="512"/>
      <c r="JXW39" s="512"/>
      <c r="JXX39" s="512"/>
      <c r="JXY39" s="511"/>
      <c r="JXZ39" s="512"/>
      <c r="JYA39" s="512"/>
      <c r="JYB39" s="512"/>
      <c r="JYC39" s="512"/>
      <c r="JYD39" s="512"/>
      <c r="JYE39" s="512"/>
      <c r="JYF39" s="512"/>
      <c r="JYG39" s="511"/>
      <c r="JYH39" s="512"/>
      <c r="JYI39" s="512"/>
      <c r="JYJ39" s="512"/>
      <c r="JYK39" s="512"/>
      <c r="JYL39" s="512"/>
      <c r="JYM39" s="512"/>
      <c r="JYN39" s="512"/>
      <c r="JYO39" s="511"/>
      <c r="JYP39" s="512"/>
      <c r="JYQ39" s="512"/>
      <c r="JYR39" s="512"/>
      <c r="JYS39" s="512"/>
      <c r="JYT39" s="512"/>
      <c r="JYU39" s="512"/>
      <c r="JYV39" s="512"/>
      <c r="JYW39" s="511"/>
      <c r="JYX39" s="512"/>
      <c r="JYY39" s="512"/>
      <c r="JYZ39" s="512"/>
      <c r="JZA39" s="512"/>
      <c r="JZB39" s="512"/>
      <c r="JZC39" s="512"/>
      <c r="JZD39" s="512"/>
      <c r="JZE39" s="511"/>
      <c r="JZF39" s="512"/>
      <c r="JZG39" s="512"/>
      <c r="JZH39" s="512"/>
      <c r="JZI39" s="512"/>
      <c r="JZJ39" s="512"/>
      <c r="JZK39" s="512"/>
      <c r="JZL39" s="512"/>
      <c r="JZM39" s="511"/>
      <c r="JZN39" s="512"/>
      <c r="JZO39" s="512"/>
      <c r="JZP39" s="512"/>
      <c r="JZQ39" s="512"/>
      <c r="JZR39" s="512"/>
      <c r="JZS39" s="512"/>
      <c r="JZT39" s="512"/>
      <c r="JZU39" s="511"/>
      <c r="JZV39" s="512"/>
      <c r="JZW39" s="512"/>
      <c r="JZX39" s="512"/>
      <c r="JZY39" s="512"/>
      <c r="JZZ39" s="512"/>
      <c r="KAA39" s="512"/>
      <c r="KAB39" s="512"/>
      <c r="KAC39" s="511"/>
      <c r="KAD39" s="512"/>
      <c r="KAE39" s="512"/>
      <c r="KAF39" s="512"/>
      <c r="KAG39" s="512"/>
      <c r="KAH39" s="512"/>
      <c r="KAI39" s="512"/>
      <c r="KAJ39" s="512"/>
      <c r="KAK39" s="511"/>
      <c r="KAL39" s="512"/>
      <c r="KAM39" s="512"/>
      <c r="KAN39" s="512"/>
      <c r="KAO39" s="512"/>
      <c r="KAP39" s="512"/>
      <c r="KAQ39" s="512"/>
      <c r="KAR39" s="512"/>
      <c r="KAS39" s="511"/>
      <c r="KAT39" s="512"/>
      <c r="KAU39" s="512"/>
      <c r="KAV39" s="512"/>
      <c r="KAW39" s="512"/>
      <c r="KAX39" s="512"/>
      <c r="KAY39" s="512"/>
      <c r="KAZ39" s="512"/>
      <c r="KBA39" s="511"/>
      <c r="KBB39" s="512"/>
      <c r="KBC39" s="512"/>
      <c r="KBD39" s="512"/>
      <c r="KBE39" s="512"/>
      <c r="KBF39" s="512"/>
      <c r="KBG39" s="512"/>
      <c r="KBH39" s="512"/>
      <c r="KBI39" s="511"/>
      <c r="KBJ39" s="512"/>
      <c r="KBK39" s="512"/>
      <c r="KBL39" s="512"/>
      <c r="KBM39" s="512"/>
      <c r="KBN39" s="512"/>
      <c r="KBO39" s="512"/>
      <c r="KBP39" s="512"/>
      <c r="KBQ39" s="511"/>
      <c r="KBR39" s="512"/>
      <c r="KBS39" s="512"/>
      <c r="KBT39" s="512"/>
      <c r="KBU39" s="512"/>
      <c r="KBV39" s="512"/>
      <c r="KBW39" s="512"/>
      <c r="KBX39" s="512"/>
      <c r="KBY39" s="511"/>
      <c r="KBZ39" s="512"/>
      <c r="KCA39" s="512"/>
      <c r="KCB39" s="512"/>
      <c r="KCC39" s="512"/>
      <c r="KCD39" s="512"/>
      <c r="KCE39" s="512"/>
      <c r="KCF39" s="512"/>
      <c r="KCG39" s="511"/>
      <c r="KCH39" s="512"/>
      <c r="KCI39" s="512"/>
      <c r="KCJ39" s="512"/>
      <c r="KCK39" s="512"/>
      <c r="KCL39" s="512"/>
      <c r="KCM39" s="512"/>
      <c r="KCN39" s="512"/>
      <c r="KCO39" s="511"/>
      <c r="KCP39" s="512"/>
      <c r="KCQ39" s="512"/>
      <c r="KCR39" s="512"/>
      <c r="KCS39" s="512"/>
      <c r="KCT39" s="512"/>
      <c r="KCU39" s="512"/>
      <c r="KCV39" s="512"/>
      <c r="KCW39" s="511"/>
      <c r="KCX39" s="512"/>
      <c r="KCY39" s="512"/>
      <c r="KCZ39" s="512"/>
      <c r="KDA39" s="512"/>
      <c r="KDB39" s="512"/>
      <c r="KDC39" s="512"/>
      <c r="KDD39" s="512"/>
      <c r="KDE39" s="511"/>
      <c r="KDF39" s="512"/>
      <c r="KDG39" s="512"/>
      <c r="KDH39" s="512"/>
      <c r="KDI39" s="512"/>
      <c r="KDJ39" s="512"/>
      <c r="KDK39" s="512"/>
      <c r="KDL39" s="512"/>
      <c r="KDM39" s="511"/>
      <c r="KDN39" s="512"/>
      <c r="KDO39" s="512"/>
      <c r="KDP39" s="512"/>
      <c r="KDQ39" s="512"/>
      <c r="KDR39" s="512"/>
      <c r="KDS39" s="512"/>
      <c r="KDT39" s="512"/>
      <c r="KDU39" s="511"/>
      <c r="KDV39" s="512"/>
      <c r="KDW39" s="512"/>
      <c r="KDX39" s="512"/>
      <c r="KDY39" s="512"/>
      <c r="KDZ39" s="512"/>
      <c r="KEA39" s="512"/>
      <c r="KEB39" s="512"/>
      <c r="KEC39" s="511"/>
      <c r="KED39" s="512"/>
      <c r="KEE39" s="512"/>
      <c r="KEF39" s="512"/>
      <c r="KEG39" s="512"/>
      <c r="KEH39" s="512"/>
      <c r="KEI39" s="512"/>
      <c r="KEJ39" s="512"/>
      <c r="KEK39" s="511"/>
      <c r="KEL39" s="512"/>
      <c r="KEM39" s="512"/>
      <c r="KEN39" s="512"/>
      <c r="KEO39" s="512"/>
      <c r="KEP39" s="512"/>
      <c r="KEQ39" s="512"/>
      <c r="KER39" s="512"/>
      <c r="KES39" s="511"/>
      <c r="KET39" s="512"/>
      <c r="KEU39" s="512"/>
      <c r="KEV39" s="512"/>
      <c r="KEW39" s="512"/>
      <c r="KEX39" s="512"/>
      <c r="KEY39" s="512"/>
      <c r="KEZ39" s="512"/>
      <c r="KFA39" s="511"/>
      <c r="KFB39" s="512"/>
      <c r="KFC39" s="512"/>
      <c r="KFD39" s="512"/>
      <c r="KFE39" s="512"/>
      <c r="KFF39" s="512"/>
      <c r="KFG39" s="512"/>
      <c r="KFH39" s="512"/>
      <c r="KFI39" s="511"/>
      <c r="KFJ39" s="512"/>
      <c r="KFK39" s="512"/>
      <c r="KFL39" s="512"/>
      <c r="KFM39" s="512"/>
      <c r="KFN39" s="512"/>
      <c r="KFO39" s="512"/>
      <c r="KFP39" s="512"/>
      <c r="KFQ39" s="511"/>
      <c r="KFR39" s="512"/>
      <c r="KFS39" s="512"/>
      <c r="KFT39" s="512"/>
      <c r="KFU39" s="512"/>
      <c r="KFV39" s="512"/>
      <c r="KFW39" s="512"/>
      <c r="KFX39" s="512"/>
      <c r="KFY39" s="511"/>
      <c r="KFZ39" s="512"/>
      <c r="KGA39" s="512"/>
      <c r="KGB39" s="512"/>
      <c r="KGC39" s="512"/>
      <c r="KGD39" s="512"/>
      <c r="KGE39" s="512"/>
      <c r="KGF39" s="512"/>
      <c r="KGG39" s="511"/>
      <c r="KGH39" s="512"/>
      <c r="KGI39" s="512"/>
      <c r="KGJ39" s="512"/>
      <c r="KGK39" s="512"/>
      <c r="KGL39" s="512"/>
      <c r="KGM39" s="512"/>
      <c r="KGN39" s="512"/>
      <c r="KGO39" s="511"/>
      <c r="KGP39" s="512"/>
      <c r="KGQ39" s="512"/>
      <c r="KGR39" s="512"/>
      <c r="KGS39" s="512"/>
      <c r="KGT39" s="512"/>
      <c r="KGU39" s="512"/>
      <c r="KGV39" s="512"/>
      <c r="KGW39" s="511"/>
      <c r="KGX39" s="512"/>
      <c r="KGY39" s="512"/>
      <c r="KGZ39" s="512"/>
      <c r="KHA39" s="512"/>
      <c r="KHB39" s="512"/>
      <c r="KHC39" s="512"/>
      <c r="KHD39" s="512"/>
      <c r="KHE39" s="511"/>
      <c r="KHF39" s="512"/>
      <c r="KHG39" s="512"/>
      <c r="KHH39" s="512"/>
      <c r="KHI39" s="512"/>
      <c r="KHJ39" s="512"/>
      <c r="KHK39" s="512"/>
      <c r="KHL39" s="512"/>
      <c r="KHM39" s="511"/>
      <c r="KHN39" s="512"/>
      <c r="KHO39" s="512"/>
      <c r="KHP39" s="512"/>
      <c r="KHQ39" s="512"/>
      <c r="KHR39" s="512"/>
      <c r="KHS39" s="512"/>
      <c r="KHT39" s="512"/>
      <c r="KHU39" s="511"/>
      <c r="KHV39" s="512"/>
      <c r="KHW39" s="512"/>
      <c r="KHX39" s="512"/>
      <c r="KHY39" s="512"/>
      <c r="KHZ39" s="512"/>
      <c r="KIA39" s="512"/>
      <c r="KIB39" s="512"/>
      <c r="KIC39" s="511"/>
      <c r="KID39" s="512"/>
      <c r="KIE39" s="512"/>
      <c r="KIF39" s="512"/>
      <c r="KIG39" s="512"/>
      <c r="KIH39" s="512"/>
      <c r="KII39" s="512"/>
      <c r="KIJ39" s="512"/>
      <c r="KIK39" s="511"/>
      <c r="KIL39" s="512"/>
      <c r="KIM39" s="512"/>
      <c r="KIN39" s="512"/>
      <c r="KIO39" s="512"/>
      <c r="KIP39" s="512"/>
      <c r="KIQ39" s="512"/>
      <c r="KIR39" s="512"/>
      <c r="KIS39" s="511"/>
      <c r="KIT39" s="512"/>
      <c r="KIU39" s="512"/>
      <c r="KIV39" s="512"/>
      <c r="KIW39" s="512"/>
      <c r="KIX39" s="512"/>
      <c r="KIY39" s="512"/>
      <c r="KIZ39" s="512"/>
      <c r="KJA39" s="511"/>
      <c r="KJB39" s="512"/>
      <c r="KJC39" s="512"/>
      <c r="KJD39" s="512"/>
      <c r="KJE39" s="512"/>
      <c r="KJF39" s="512"/>
      <c r="KJG39" s="512"/>
      <c r="KJH39" s="512"/>
      <c r="KJI39" s="511"/>
      <c r="KJJ39" s="512"/>
      <c r="KJK39" s="512"/>
      <c r="KJL39" s="512"/>
      <c r="KJM39" s="512"/>
      <c r="KJN39" s="512"/>
      <c r="KJO39" s="512"/>
      <c r="KJP39" s="512"/>
      <c r="KJQ39" s="511"/>
      <c r="KJR39" s="512"/>
      <c r="KJS39" s="512"/>
      <c r="KJT39" s="512"/>
      <c r="KJU39" s="512"/>
      <c r="KJV39" s="512"/>
      <c r="KJW39" s="512"/>
      <c r="KJX39" s="512"/>
      <c r="KJY39" s="511"/>
      <c r="KJZ39" s="512"/>
      <c r="KKA39" s="512"/>
      <c r="KKB39" s="512"/>
      <c r="KKC39" s="512"/>
      <c r="KKD39" s="512"/>
      <c r="KKE39" s="512"/>
      <c r="KKF39" s="512"/>
      <c r="KKG39" s="511"/>
      <c r="KKH39" s="512"/>
      <c r="KKI39" s="512"/>
      <c r="KKJ39" s="512"/>
      <c r="KKK39" s="512"/>
      <c r="KKL39" s="512"/>
      <c r="KKM39" s="512"/>
      <c r="KKN39" s="512"/>
      <c r="KKO39" s="511"/>
      <c r="KKP39" s="512"/>
      <c r="KKQ39" s="512"/>
      <c r="KKR39" s="512"/>
      <c r="KKS39" s="512"/>
      <c r="KKT39" s="512"/>
      <c r="KKU39" s="512"/>
      <c r="KKV39" s="512"/>
      <c r="KKW39" s="511"/>
      <c r="KKX39" s="512"/>
      <c r="KKY39" s="512"/>
      <c r="KKZ39" s="512"/>
      <c r="KLA39" s="512"/>
      <c r="KLB39" s="512"/>
      <c r="KLC39" s="512"/>
      <c r="KLD39" s="512"/>
      <c r="KLE39" s="511"/>
      <c r="KLF39" s="512"/>
      <c r="KLG39" s="512"/>
      <c r="KLH39" s="512"/>
      <c r="KLI39" s="512"/>
      <c r="KLJ39" s="512"/>
      <c r="KLK39" s="512"/>
      <c r="KLL39" s="512"/>
      <c r="KLM39" s="511"/>
      <c r="KLN39" s="512"/>
      <c r="KLO39" s="512"/>
      <c r="KLP39" s="512"/>
      <c r="KLQ39" s="512"/>
      <c r="KLR39" s="512"/>
      <c r="KLS39" s="512"/>
      <c r="KLT39" s="512"/>
      <c r="KLU39" s="511"/>
      <c r="KLV39" s="512"/>
      <c r="KLW39" s="512"/>
      <c r="KLX39" s="512"/>
      <c r="KLY39" s="512"/>
      <c r="KLZ39" s="512"/>
      <c r="KMA39" s="512"/>
      <c r="KMB39" s="512"/>
      <c r="KMC39" s="511"/>
      <c r="KMD39" s="512"/>
      <c r="KME39" s="512"/>
      <c r="KMF39" s="512"/>
      <c r="KMG39" s="512"/>
      <c r="KMH39" s="512"/>
      <c r="KMI39" s="512"/>
      <c r="KMJ39" s="512"/>
      <c r="KMK39" s="511"/>
      <c r="KML39" s="512"/>
      <c r="KMM39" s="512"/>
      <c r="KMN39" s="512"/>
      <c r="KMO39" s="512"/>
      <c r="KMP39" s="512"/>
      <c r="KMQ39" s="512"/>
      <c r="KMR39" s="512"/>
      <c r="KMS39" s="511"/>
      <c r="KMT39" s="512"/>
      <c r="KMU39" s="512"/>
      <c r="KMV39" s="512"/>
      <c r="KMW39" s="512"/>
      <c r="KMX39" s="512"/>
      <c r="KMY39" s="512"/>
      <c r="KMZ39" s="512"/>
      <c r="KNA39" s="511"/>
      <c r="KNB39" s="512"/>
      <c r="KNC39" s="512"/>
      <c r="KND39" s="512"/>
      <c r="KNE39" s="512"/>
      <c r="KNF39" s="512"/>
      <c r="KNG39" s="512"/>
      <c r="KNH39" s="512"/>
      <c r="KNI39" s="511"/>
      <c r="KNJ39" s="512"/>
      <c r="KNK39" s="512"/>
      <c r="KNL39" s="512"/>
      <c r="KNM39" s="512"/>
      <c r="KNN39" s="512"/>
      <c r="KNO39" s="512"/>
      <c r="KNP39" s="512"/>
      <c r="KNQ39" s="511"/>
      <c r="KNR39" s="512"/>
      <c r="KNS39" s="512"/>
      <c r="KNT39" s="512"/>
      <c r="KNU39" s="512"/>
      <c r="KNV39" s="512"/>
      <c r="KNW39" s="512"/>
      <c r="KNX39" s="512"/>
      <c r="KNY39" s="511"/>
      <c r="KNZ39" s="512"/>
      <c r="KOA39" s="512"/>
      <c r="KOB39" s="512"/>
      <c r="KOC39" s="512"/>
      <c r="KOD39" s="512"/>
      <c r="KOE39" s="512"/>
      <c r="KOF39" s="512"/>
      <c r="KOG39" s="511"/>
      <c r="KOH39" s="512"/>
      <c r="KOI39" s="512"/>
      <c r="KOJ39" s="512"/>
      <c r="KOK39" s="512"/>
      <c r="KOL39" s="512"/>
      <c r="KOM39" s="512"/>
      <c r="KON39" s="512"/>
      <c r="KOO39" s="511"/>
      <c r="KOP39" s="512"/>
      <c r="KOQ39" s="512"/>
      <c r="KOR39" s="512"/>
      <c r="KOS39" s="512"/>
      <c r="KOT39" s="512"/>
      <c r="KOU39" s="512"/>
      <c r="KOV39" s="512"/>
      <c r="KOW39" s="511"/>
      <c r="KOX39" s="512"/>
      <c r="KOY39" s="512"/>
      <c r="KOZ39" s="512"/>
      <c r="KPA39" s="512"/>
      <c r="KPB39" s="512"/>
      <c r="KPC39" s="512"/>
      <c r="KPD39" s="512"/>
      <c r="KPE39" s="511"/>
      <c r="KPF39" s="512"/>
      <c r="KPG39" s="512"/>
      <c r="KPH39" s="512"/>
      <c r="KPI39" s="512"/>
      <c r="KPJ39" s="512"/>
      <c r="KPK39" s="512"/>
      <c r="KPL39" s="512"/>
      <c r="KPM39" s="511"/>
      <c r="KPN39" s="512"/>
      <c r="KPO39" s="512"/>
      <c r="KPP39" s="512"/>
      <c r="KPQ39" s="512"/>
      <c r="KPR39" s="512"/>
      <c r="KPS39" s="512"/>
      <c r="KPT39" s="512"/>
      <c r="KPU39" s="511"/>
      <c r="KPV39" s="512"/>
      <c r="KPW39" s="512"/>
      <c r="KPX39" s="512"/>
      <c r="KPY39" s="512"/>
      <c r="KPZ39" s="512"/>
      <c r="KQA39" s="512"/>
      <c r="KQB39" s="512"/>
      <c r="KQC39" s="511"/>
      <c r="KQD39" s="512"/>
      <c r="KQE39" s="512"/>
      <c r="KQF39" s="512"/>
      <c r="KQG39" s="512"/>
      <c r="KQH39" s="512"/>
      <c r="KQI39" s="512"/>
      <c r="KQJ39" s="512"/>
      <c r="KQK39" s="511"/>
      <c r="KQL39" s="512"/>
      <c r="KQM39" s="512"/>
      <c r="KQN39" s="512"/>
      <c r="KQO39" s="512"/>
      <c r="KQP39" s="512"/>
      <c r="KQQ39" s="512"/>
      <c r="KQR39" s="512"/>
      <c r="KQS39" s="511"/>
      <c r="KQT39" s="512"/>
      <c r="KQU39" s="512"/>
      <c r="KQV39" s="512"/>
      <c r="KQW39" s="512"/>
      <c r="KQX39" s="512"/>
      <c r="KQY39" s="512"/>
      <c r="KQZ39" s="512"/>
      <c r="KRA39" s="511"/>
      <c r="KRB39" s="512"/>
      <c r="KRC39" s="512"/>
      <c r="KRD39" s="512"/>
      <c r="KRE39" s="512"/>
      <c r="KRF39" s="512"/>
      <c r="KRG39" s="512"/>
      <c r="KRH39" s="512"/>
      <c r="KRI39" s="511"/>
      <c r="KRJ39" s="512"/>
      <c r="KRK39" s="512"/>
      <c r="KRL39" s="512"/>
      <c r="KRM39" s="512"/>
      <c r="KRN39" s="512"/>
      <c r="KRO39" s="512"/>
      <c r="KRP39" s="512"/>
      <c r="KRQ39" s="511"/>
      <c r="KRR39" s="512"/>
      <c r="KRS39" s="512"/>
      <c r="KRT39" s="512"/>
      <c r="KRU39" s="512"/>
      <c r="KRV39" s="512"/>
      <c r="KRW39" s="512"/>
      <c r="KRX39" s="512"/>
      <c r="KRY39" s="511"/>
      <c r="KRZ39" s="512"/>
      <c r="KSA39" s="512"/>
      <c r="KSB39" s="512"/>
      <c r="KSC39" s="512"/>
      <c r="KSD39" s="512"/>
      <c r="KSE39" s="512"/>
      <c r="KSF39" s="512"/>
      <c r="KSG39" s="511"/>
      <c r="KSH39" s="512"/>
      <c r="KSI39" s="512"/>
      <c r="KSJ39" s="512"/>
      <c r="KSK39" s="512"/>
      <c r="KSL39" s="512"/>
      <c r="KSM39" s="512"/>
      <c r="KSN39" s="512"/>
      <c r="KSO39" s="511"/>
      <c r="KSP39" s="512"/>
      <c r="KSQ39" s="512"/>
      <c r="KSR39" s="512"/>
      <c r="KSS39" s="512"/>
      <c r="KST39" s="512"/>
      <c r="KSU39" s="512"/>
      <c r="KSV39" s="512"/>
      <c r="KSW39" s="511"/>
      <c r="KSX39" s="512"/>
      <c r="KSY39" s="512"/>
      <c r="KSZ39" s="512"/>
      <c r="KTA39" s="512"/>
      <c r="KTB39" s="512"/>
      <c r="KTC39" s="512"/>
      <c r="KTD39" s="512"/>
      <c r="KTE39" s="511"/>
      <c r="KTF39" s="512"/>
      <c r="KTG39" s="512"/>
      <c r="KTH39" s="512"/>
      <c r="KTI39" s="512"/>
      <c r="KTJ39" s="512"/>
      <c r="KTK39" s="512"/>
      <c r="KTL39" s="512"/>
      <c r="KTM39" s="511"/>
      <c r="KTN39" s="512"/>
      <c r="KTO39" s="512"/>
      <c r="KTP39" s="512"/>
      <c r="KTQ39" s="512"/>
      <c r="KTR39" s="512"/>
      <c r="KTS39" s="512"/>
      <c r="KTT39" s="512"/>
      <c r="KTU39" s="511"/>
      <c r="KTV39" s="512"/>
      <c r="KTW39" s="512"/>
      <c r="KTX39" s="512"/>
      <c r="KTY39" s="512"/>
      <c r="KTZ39" s="512"/>
      <c r="KUA39" s="512"/>
      <c r="KUB39" s="512"/>
      <c r="KUC39" s="511"/>
      <c r="KUD39" s="512"/>
      <c r="KUE39" s="512"/>
      <c r="KUF39" s="512"/>
      <c r="KUG39" s="512"/>
      <c r="KUH39" s="512"/>
      <c r="KUI39" s="512"/>
      <c r="KUJ39" s="512"/>
      <c r="KUK39" s="511"/>
      <c r="KUL39" s="512"/>
      <c r="KUM39" s="512"/>
      <c r="KUN39" s="512"/>
      <c r="KUO39" s="512"/>
      <c r="KUP39" s="512"/>
      <c r="KUQ39" s="512"/>
      <c r="KUR39" s="512"/>
      <c r="KUS39" s="511"/>
      <c r="KUT39" s="512"/>
      <c r="KUU39" s="512"/>
      <c r="KUV39" s="512"/>
      <c r="KUW39" s="512"/>
      <c r="KUX39" s="512"/>
      <c r="KUY39" s="512"/>
      <c r="KUZ39" s="512"/>
      <c r="KVA39" s="511"/>
      <c r="KVB39" s="512"/>
      <c r="KVC39" s="512"/>
      <c r="KVD39" s="512"/>
      <c r="KVE39" s="512"/>
      <c r="KVF39" s="512"/>
      <c r="KVG39" s="512"/>
      <c r="KVH39" s="512"/>
      <c r="KVI39" s="511"/>
      <c r="KVJ39" s="512"/>
      <c r="KVK39" s="512"/>
      <c r="KVL39" s="512"/>
      <c r="KVM39" s="512"/>
      <c r="KVN39" s="512"/>
      <c r="KVO39" s="512"/>
      <c r="KVP39" s="512"/>
      <c r="KVQ39" s="511"/>
      <c r="KVR39" s="512"/>
      <c r="KVS39" s="512"/>
      <c r="KVT39" s="512"/>
      <c r="KVU39" s="512"/>
      <c r="KVV39" s="512"/>
      <c r="KVW39" s="512"/>
      <c r="KVX39" s="512"/>
      <c r="KVY39" s="511"/>
      <c r="KVZ39" s="512"/>
      <c r="KWA39" s="512"/>
      <c r="KWB39" s="512"/>
      <c r="KWC39" s="512"/>
      <c r="KWD39" s="512"/>
      <c r="KWE39" s="512"/>
      <c r="KWF39" s="512"/>
      <c r="KWG39" s="511"/>
      <c r="KWH39" s="512"/>
      <c r="KWI39" s="512"/>
      <c r="KWJ39" s="512"/>
      <c r="KWK39" s="512"/>
      <c r="KWL39" s="512"/>
      <c r="KWM39" s="512"/>
      <c r="KWN39" s="512"/>
      <c r="KWO39" s="511"/>
      <c r="KWP39" s="512"/>
      <c r="KWQ39" s="512"/>
      <c r="KWR39" s="512"/>
      <c r="KWS39" s="512"/>
      <c r="KWT39" s="512"/>
      <c r="KWU39" s="512"/>
      <c r="KWV39" s="512"/>
      <c r="KWW39" s="511"/>
      <c r="KWX39" s="512"/>
      <c r="KWY39" s="512"/>
      <c r="KWZ39" s="512"/>
      <c r="KXA39" s="512"/>
      <c r="KXB39" s="512"/>
      <c r="KXC39" s="512"/>
      <c r="KXD39" s="512"/>
      <c r="KXE39" s="511"/>
      <c r="KXF39" s="512"/>
      <c r="KXG39" s="512"/>
      <c r="KXH39" s="512"/>
      <c r="KXI39" s="512"/>
      <c r="KXJ39" s="512"/>
      <c r="KXK39" s="512"/>
      <c r="KXL39" s="512"/>
      <c r="KXM39" s="511"/>
      <c r="KXN39" s="512"/>
      <c r="KXO39" s="512"/>
      <c r="KXP39" s="512"/>
      <c r="KXQ39" s="512"/>
      <c r="KXR39" s="512"/>
      <c r="KXS39" s="512"/>
      <c r="KXT39" s="512"/>
      <c r="KXU39" s="511"/>
      <c r="KXV39" s="512"/>
      <c r="KXW39" s="512"/>
      <c r="KXX39" s="512"/>
      <c r="KXY39" s="512"/>
      <c r="KXZ39" s="512"/>
      <c r="KYA39" s="512"/>
      <c r="KYB39" s="512"/>
      <c r="KYC39" s="511"/>
      <c r="KYD39" s="512"/>
      <c r="KYE39" s="512"/>
      <c r="KYF39" s="512"/>
      <c r="KYG39" s="512"/>
      <c r="KYH39" s="512"/>
      <c r="KYI39" s="512"/>
      <c r="KYJ39" s="512"/>
      <c r="KYK39" s="511"/>
      <c r="KYL39" s="512"/>
      <c r="KYM39" s="512"/>
      <c r="KYN39" s="512"/>
      <c r="KYO39" s="512"/>
      <c r="KYP39" s="512"/>
      <c r="KYQ39" s="512"/>
      <c r="KYR39" s="512"/>
      <c r="KYS39" s="511"/>
      <c r="KYT39" s="512"/>
      <c r="KYU39" s="512"/>
      <c r="KYV39" s="512"/>
      <c r="KYW39" s="512"/>
      <c r="KYX39" s="512"/>
      <c r="KYY39" s="512"/>
      <c r="KYZ39" s="512"/>
      <c r="KZA39" s="511"/>
      <c r="KZB39" s="512"/>
      <c r="KZC39" s="512"/>
      <c r="KZD39" s="512"/>
      <c r="KZE39" s="512"/>
      <c r="KZF39" s="512"/>
      <c r="KZG39" s="512"/>
      <c r="KZH39" s="512"/>
      <c r="KZI39" s="511"/>
      <c r="KZJ39" s="512"/>
      <c r="KZK39" s="512"/>
      <c r="KZL39" s="512"/>
      <c r="KZM39" s="512"/>
      <c r="KZN39" s="512"/>
      <c r="KZO39" s="512"/>
      <c r="KZP39" s="512"/>
      <c r="KZQ39" s="511"/>
      <c r="KZR39" s="512"/>
      <c r="KZS39" s="512"/>
      <c r="KZT39" s="512"/>
      <c r="KZU39" s="512"/>
      <c r="KZV39" s="512"/>
      <c r="KZW39" s="512"/>
      <c r="KZX39" s="512"/>
      <c r="KZY39" s="511"/>
      <c r="KZZ39" s="512"/>
      <c r="LAA39" s="512"/>
      <c r="LAB39" s="512"/>
      <c r="LAC39" s="512"/>
      <c r="LAD39" s="512"/>
      <c r="LAE39" s="512"/>
      <c r="LAF39" s="512"/>
      <c r="LAG39" s="511"/>
      <c r="LAH39" s="512"/>
      <c r="LAI39" s="512"/>
      <c r="LAJ39" s="512"/>
      <c r="LAK39" s="512"/>
      <c r="LAL39" s="512"/>
      <c r="LAM39" s="512"/>
      <c r="LAN39" s="512"/>
      <c r="LAO39" s="511"/>
      <c r="LAP39" s="512"/>
      <c r="LAQ39" s="512"/>
      <c r="LAR39" s="512"/>
      <c r="LAS39" s="512"/>
      <c r="LAT39" s="512"/>
      <c r="LAU39" s="512"/>
      <c r="LAV39" s="512"/>
      <c r="LAW39" s="511"/>
      <c r="LAX39" s="512"/>
      <c r="LAY39" s="512"/>
      <c r="LAZ39" s="512"/>
      <c r="LBA39" s="512"/>
      <c r="LBB39" s="512"/>
      <c r="LBC39" s="512"/>
      <c r="LBD39" s="512"/>
      <c r="LBE39" s="511"/>
      <c r="LBF39" s="512"/>
      <c r="LBG39" s="512"/>
      <c r="LBH39" s="512"/>
      <c r="LBI39" s="512"/>
      <c r="LBJ39" s="512"/>
      <c r="LBK39" s="512"/>
      <c r="LBL39" s="512"/>
      <c r="LBM39" s="511"/>
      <c r="LBN39" s="512"/>
      <c r="LBO39" s="512"/>
      <c r="LBP39" s="512"/>
      <c r="LBQ39" s="512"/>
      <c r="LBR39" s="512"/>
      <c r="LBS39" s="512"/>
      <c r="LBT39" s="512"/>
      <c r="LBU39" s="511"/>
      <c r="LBV39" s="512"/>
      <c r="LBW39" s="512"/>
      <c r="LBX39" s="512"/>
      <c r="LBY39" s="512"/>
      <c r="LBZ39" s="512"/>
      <c r="LCA39" s="512"/>
      <c r="LCB39" s="512"/>
      <c r="LCC39" s="511"/>
      <c r="LCD39" s="512"/>
      <c r="LCE39" s="512"/>
      <c r="LCF39" s="512"/>
      <c r="LCG39" s="512"/>
      <c r="LCH39" s="512"/>
      <c r="LCI39" s="512"/>
      <c r="LCJ39" s="512"/>
      <c r="LCK39" s="511"/>
      <c r="LCL39" s="512"/>
      <c r="LCM39" s="512"/>
      <c r="LCN39" s="512"/>
      <c r="LCO39" s="512"/>
      <c r="LCP39" s="512"/>
      <c r="LCQ39" s="512"/>
      <c r="LCR39" s="512"/>
      <c r="LCS39" s="511"/>
      <c r="LCT39" s="512"/>
      <c r="LCU39" s="512"/>
      <c r="LCV39" s="512"/>
      <c r="LCW39" s="512"/>
      <c r="LCX39" s="512"/>
      <c r="LCY39" s="512"/>
      <c r="LCZ39" s="512"/>
      <c r="LDA39" s="511"/>
      <c r="LDB39" s="512"/>
      <c r="LDC39" s="512"/>
      <c r="LDD39" s="512"/>
      <c r="LDE39" s="512"/>
      <c r="LDF39" s="512"/>
      <c r="LDG39" s="512"/>
      <c r="LDH39" s="512"/>
      <c r="LDI39" s="511"/>
      <c r="LDJ39" s="512"/>
      <c r="LDK39" s="512"/>
      <c r="LDL39" s="512"/>
      <c r="LDM39" s="512"/>
      <c r="LDN39" s="512"/>
      <c r="LDO39" s="512"/>
      <c r="LDP39" s="512"/>
      <c r="LDQ39" s="511"/>
      <c r="LDR39" s="512"/>
      <c r="LDS39" s="512"/>
      <c r="LDT39" s="512"/>
      <c r="LDU39" s="512"/>
      <c r="LDV39" s="512"/>
      <c r="LDW39" s="512"/>
      <c r="LDX39" s="512"/>
      <c r="LDY39" s="511"/>
      <c r="LDZ39" s="512"/>
      <c r="LEA39" s="512"/>
      <c r="LEB39" s="512"/>
      <c r="LEC39" s="512"/>
      <c r="LED39" s="512"/>
      <c r="LEE39" s="512"/>
      <c r="LEF39" s="512"/>
      <c r="LEG39" s="511"/>
      <c r="LEH39" s="512"/>
      <c r="LEI39" s="512"/>
      <c r="LEJ39" s="512"/>
      <c r="LEK39" s="512"/>
      <c r="LEL39" s="512"/>
      <c r="LEM39" s="512"/>
      <c r="LEN39" s="512"/>
      <c r="LEO39" s="511"/>
      <c r="LEP39" s="512"/>
      <c r="LEQ39" s="512"/>
      <c r="LER39" s="512"/>
      <c r="LES39" s="512"/>
      <c r="LET39" s="512"/>
      <c r="LEU39" s="512"/>
      <c r="LEV39" s="512"/>
      <c r="LEW39" s="511"/>
      <c r="LEX39" s="512"/>
      <c r="LEY39" s="512"/>
      <c r="LEZ39" s="512"/>
      <c r="LFA39" s="512"/>
      <c r="LFB39" s="512"/>
      <c r="LFC39" s="512"/>
      <c r="LFD39" s="512"/>
      <c r="LFE39" s="511"/>
      <c r="LFF39" s="512"/>
      <c r="LFG39" s="512"/>
      <c r="LFH39" s="512"/>
      <c r="LFI39" s="512"/>
      <c r="LFJ39" s="512"/>
      <c r="LFK39" s="512"/>
      <c r="LFL39" s="512"/>
      <c r="LFM39" s="511"/>
      <c r="LFN39" s="512"/>
      <c r="LFO39" s="512"/>
      <c r="LFP39" s="512"/>
      <c r="LFQ39" s="512"/>
      <c r="LFR39" s="512"/>
      <c r="LFS39" s="512"/>
      <c r="LFT39" s="512"/>
      <c r="LFU39" s="511"/>
      <c r="LFV39" s="512"/>
      <c r="LFW39" s="512"/>
      <c r="LFX39" s="512"/>
      <c r="LFY39" s="512"/>
      <c r="LFZ39" s="512"/>
      <c r="LGA39" s="512"/>
      <c r="LGB39" s="512"/>
      <c r="LGC39" s="511"/>
      <c r="LGD39" s="512"/>
      <c r="LGE39" s="512"/>
      <c r="LGF39" s="512"/>
      <c r="LGG39" s="512"/>
      <c r="LGH39" s="512"/>
      <c r="LGI39" s="512"/>
      <c r="LGJ39" s="512"/>
      <c r="LGK39" s="511"/>
      <c r="LGL39" s="512"/>
      <c r="LGM39" s="512"/>
      <c r="LGN39" s="512"/>
      <c r="LGO39" s="512"/>
      <c r="LGP39" s="512"/>
      <c r="LGQ39" s="512"/>
      <c r="LGR39" s="512"/>
      <c r="LGS39" s="511"/>
      <c r="LGT39" s="512"/>
      <c r="LGU39" s="512"/>
      <c r="LGV39" s="512"/>
      <c r="LGW39" s="512"/>
      <c r="LGX39" s="512"/>
      <c r="LGY39" s="512"/>
      <c r="LGZ39" s="512"/>
      <c r="LHA39" s="511"/>
      <c r="LHB39" s="512"/>
      <c r="LHC39" s="512"/>
      <c r="LHD39" s="512"/>
      <c r="LHE39" s="512"/>
      <c r="LHF39" s="512"/>
      <c r="LHG39" s="512"/>
      <c r="LHH39" s="512"/>
      <c r="LHI39" s="511"/>
      <c r="LHJ39" s="512"/>
      <c r="LHK39" s="512"/>
      <c r="LHL39" s="512"/>
      <c r="LHM39" s="512"/>
      <c r="LHN39" s="512"/>
      <c r="LHO39" s="512"/>
      <c r="LHP39" s="512"/>
      <c r="LHQ39" s="511"/>
      <c r="LHR39" s="512"/>
      <c r="LHS39" s="512"/>
      <c r="LHT39" s="512"/>
      <c r="LHU39" s="512"/>
      <c r="LHV39" s="512"/>
      <c r="LHW39" s="512"/>
      <c r="LHX39" s="512"/>
      <c r="LHY39" s="511"/>
      <c r="LHZ39" s="512"/>
      <c r="LIA39" s="512"/>
      <c r="LIB39" s="512"/>
      <c r="LIC39" s="512"/>
      <c r="LID39" s="512"/>
      <c r="LIE39" s="512"/>
      <c r="LIF39" s="512"/>
      <c r="LIG39" s="511"/>
      <c r="LIH39" s="512"/>
      <c r="LII39" s="512"/>
      <c r="LIJ39" s="512"/>
      <c r="LIK39" s="512"/>
      <c r="LIL39" s="512"/>
      <c r="LIM39" s="512"/>
      <c r="LIN39" s="512"/>
      <c r="LIO39" s="511"/>
      <c r="LIP39" s="512"/>
      <c r="LIQ39" s="512"/>
      <c r="LIR39" s="512"/>
      <c r="LIS39" s="512"/>
      <c r="LIT39" s="512"/>
      <c r="LIU39" s="512"/>
      <c r="LIV39" s="512"/>
      <c r="LIW39" s="511"/>
      <c r="LIX39" s="512"/>
      <c r="LIY39" s="512"/>
      <c r="LIZ39" s="512"/>
      <c r="LJA39" s="512"/>
      <c r="LJB39" s="512"/>
      <c r="LJC39" s="512"/>
      <c r="LJD39" s="512"/>
      <c r="LJE39" s="511"/>
      <c r="LJF39" s="512"/>
      <c r="LJG39" s="512"/>
      <c r="LJH39" s="512"/>
      <c r="LJI39" s="512"/>
      <c r="LJJ39" s="512"/>
      <c r="LJK39" s="512"/>
      <c r="LJL39" s="512"/>
      <c r="LJM39" s="511"/>
      <c r="LJN39" s="512"/>
      <c r="LJO39" s="512"/>
      <c r="LJP39" s="512"/>
      <c r="LJQ39" s="512"/>
      <c r="LJR39" s="512"/>
      <c r="LJS39" s="512"/>
      <c r="LJT39" s="512"/>
      <c r="LJU39" s="511"/>
      <c r="LJV39" s="512"/>
      <c r="LJW39" s="512"/>
      <c r="LJX39" s="512"/>
      <c r="LJY39" s="512"/>
      <c r="LJZ39" s="512"/>
      <c r="LKA39" s="512"/>
      <c r="LKB39" s="512"/>
      <c r="LKC39" s="511"/>
      <c r="LKD39" s="512"/>
      <c r="LKE39" s="512"/>
      <c r="LKF39" s="512"/>
      <c r="LKG39" s="512"/>
      <c r="LKH39" s="512"/>
      <c r="LKI39" s="512"/>
      <c r="LKJ39" s="512"/>
      <c r="LKK39" s="511"/>
      <c r="LKL39" s="512"/>
      <c r="LKM39" s="512"/>
      <c r="LKN39" s="512"/>
      <c r="LKO39" s="512"/>
      <c r="LKP39" s="512"/>
      <c r="LKQ39" s="512"/>
      <c r="LKR39" s="512"/>
      <c r="LKS39" s="511"/>
      <c r="LKT39" s="512"/>
      <c r="LKU39" s="512"/>
      <c r="LKV39" s="512"/>
      <c r="LKW39" s="512"/>
      <c r="LKX39" s="512"/>
      <c r="LKY39" s="512"/>
      <c r="LKZ39" s="512"/>
      <c r="LLA39" s="511"/>
      <c r="LLB39" s="512"/>
      <c r="LLC39" s="512"/>
      <c r="LLD39" s="512"/>
      <c r="LLE39" s="512"/>
      <c r="LLF39" s="512"/>
      <c r="LLG39" s="512"/>
      <c r="LLH39" s="512"/>
      <c r="LLI39" s="511"/>
      <c r="LLJ39" s="512"/>
      <c r="LLK39" s="512"/>
      <c r="LLL39" s="512"/>
      <c r="LLM39" s="512"/>
      <c r="LLN39" s="512"/>
      <c r="LLO39" s="512"/>
      <c r="LLP39" s="512"/>
      <c r="LLQ39" s="511"/>
      <c r="LLR39" s="512"/>
      <c r="LLS39" s="512"/>
      <c r="LLT39" s="512"/>
      <c r="LLU39" s="512"/>
      <c r="LLV39" s="512"/>
      <c r="LLW39" s="512"/>
      <c r="LLX39" s="512"/>
      <c r="LLY39" s="511"/>
      <c r="LLZ39" s="512"/>
      <c r="LMA39" s="512"/>
      <c r="LMB39" s="512"/>
      <c r="LMC39" s="512"/>
      <c r="LMD39" s="512"/>
      <c r="LME39" s="512"/>
      <c r="LMF39" s="512"/>
      <c r="LMG39" s="511"/>
      <c r="LMH39" s="512"/>
      <c r="LMI39" s="512"/>
      <c r="LMJ39" s="512"/>
      <c r="LMK39" s="512"/>
      <c r="LML39" s="512"/>
      <c r="LMM39" s="512"/>
      <c r="LMN39" s="512"/>
      <c r="LMO39" s="511"/>
      <c r="LMP39" s="512"/>
      <c r="LMQ39" s="512"/>
      <c r="LMR39" s="512"/>
      <c r="LMS39" s="512"/>
      <c r="LMT39" s="512"/>
      <c r="LMU39" s="512"/>
      <c r="LMV39" s="512"/>
      <c r="LMW39" s="511"/>
      <c r="LMX39" s="512"/>
      <c r="LMY39" s="512"/>
      <c r="LMZ39" s="512"/>
      <c r="LNA39" s="512"/>
      <c r="LNB39" s="512"/>
      <c r="LNC39" s="512"/>
      <c r="LND39" s="512"/>
      <c r="LNE39" s="511"/>
      <c r="LNF39" s="512"/>
      <c r="LNG39" s="512"/>
      <c r="LNH39" s="512"/>
      <c r="LNI39" s="512"/>
      <c r="LNJ39" s="512"/>
      <c r="LNK39" s="512"/>
      <c r="LNL39" s="512"/>
      <c r="LNM39" s="511"/>
      <c r="LNN39" s="512"/>
      <c r="LNO39" s="512"/>
      <c r="LNP39" s="512"/>
      <c r="LNQ39" s="512"/>
      <c r="LNR39" s="512"/>
      <c r="LNS39" s="512"/>
      <c r="LNT39" s="512"/>
      <c r="LNU39" s="511"/>
      <c r="LNV39" s="512"/>
      <c r="LNW39" s="512"/>
      <c r="LNX39" s="512"/>
      <c r="LNY39" s="512"/>
      <c r="LNZ39" s="512"/>
      <c r="LOA39" s="512"/>
      <c r="LOB39" s="512"/>
      <c r="LOC39" s="511"/>
      <c r="LOD39" s="512"/>
      <c r="LOE39" s="512"/>
      <c r="LOF39" s="512"/>
      <c r="LOG39" s="512"/>
      <c r="LOH39" s="512"/>
      <c r="LOI39" s="512"/>
      <c r="LOJ39" s="512"/>
      <c r="LOK39" s="511"/>
      <c r="LOL39" s="512"/>
      <c r="LOM39" s="512"/>
      <c r="LON39" s="512"/>
      <c r="LOO39" s="512"/>
      <c r="LOP39" s="512"/>
      <c r="LOQ39" s="512"/>
      <c r="LOR39" s="512"/>
      <c r="LOS39" s="511"/>
      <c r="LOT39" s="512"/>
      <c r="LOU39" s="512"/>
      <c r="LOV39" s="512"/>
      <c r="LOW39" s="512"/>
      <c r="LOX39" s="512"/>
      <c r="LOY39" s="512"/>
      <c r="LOZ39" s="512"/>
      <c r="LPA39" s="511"/>
      <c r="LPB39" s="512"/>
      <c r="LPC39" s="512"/>
      <c r="LPD39" s="512"/>
      <c r="LPE39" s="512"/>
      <c r="LPF39" s="512"/>
      <c r="LPG39" s="512"/>
      <c r="LPH39" s="512"/>
      <c r="LPI39" s="511"/>
      <c r="LPJ39" s="512"/>
      <c r="LPK39" s="512"/>
      <c r="LPL39" s="512"/>
      <c r="LPM39" s="512"/>
      <c r="LPN39" s="512"/>
      <c r="LPO39" s="512"/>
      <c r="LPP39" s="512"/>
      <c r="LPQ39" s="511"/>
      <c r="LPR39" s="512"/>
      <c r="LPS39" s="512"/>
      <c r="LPT39" s="512"/>
      <c r="LPU39" s="512"/>
      <c r="LPV39" s="512"/>
      <c r="LPW39" s="512"/>
      <c r="LPX39" s="512"/>
      <c r="LPY39" s="511"/>
      <c r="LPZ39" s="512"/>
      <c r="LQA39" s="512"/>
      <c r="LQB39" s="512"/>
      <c r="LQC39" s="512"/>
      <c r="LQD39" s="512"/>
      <c r="LQE39" s="512"/>
      <c r="LQF39" s="512"/>
      <c r="LQG39" s="511"/>
      <c r="LQH39" s="512"/>
      <c r="LQI39" s="512"/>
      <c r="LQJ39" s="512"/>
      <c r="LQK39" s="512"/>
      <c r="LQL39" s="512"/>
      <c r="LQM39" s="512"/>
      <c r="LQN39" s="512"/>
      <c r="LQO39" s="511"/>
      <c r="LQP39" s="512"/>
      <c r="LQQ39" s="512"/>
      <c r="LQR39" s="512"/>
      <c r="LQS39" s="512"/>
      <c r="LQT39" s="512"/>
      <c r="LQU39" s="512"/>
      <c r="LQV39" s="512"/>
      <c r="LQW39" s="511"/>
      <c r="LQX39" s="512"/>
      <c r="LQY39" s="512"/>
      <c r="LQZ39" s="512"/>
      <c r="LRA39" s="512"/>
      <c r="LRB39" s="512"/>
      <c r="LRC39" s="512"/>
      <c r="LRD39" s="512"/>
      <c r="LRE39" s="511"/>
      <c r="LRF39" s="512"/>
      <c r="LRG39" s="512"/>
      <c r="LRH39" s="512"/>
      <c r="LRI39" s="512"/>
      <c r="LRJ39" s="512"/>
      <c r="LRK39" s="512"/>
      <c r="LRL39" s="512"/>
      <c r="LRM39" s="511"/>
      <c r="LRN39" s="512"/>
      <c r="LRO39" s="512"/>
      <c r="LRP39" s="512"/>
      <c r="LRQ39" s="512"/>
      <c r="LRR39" s="512"/>
      <c r="LRS39" s="512"/>
      <c r="LRT39" s="512"/>
      <c r="LRU39" s="511"/>
      <c r="LRV39" s="512"/>
      <c r="LRW39" s="512"/>
      <c r="LRX39" s="512"/>
      <c r="LRY39" s="512"/>
      <c r="LRZ39" s="512"/>
      <c r="LSA39" s="512"/>
      <c r="LSB39" s="512"/>
      <c r="LSC39" s="511"/>
      <c r="LSD39" s="512"/>
      <c r="LSE39" s="512"/>
      <c r="LSF39" s="512"/>
      <c r="LSG39" s="512"/>
      <c r="LSH39" s="512"/>
      <c r="LSI39" s="512"/>
      <c r="LSJ39" s="512"/>
      <c r="LSK39" s="511"/>
      <c r="LSL39" s="512"/>
      <c r="LSM39" s="512"/>
      <c r="LSN39" s="512"/>
      <c r="LSO39" s="512"/>
      <c r="LSP39" s="512"/>
      <c r="LSQ39" s="512"/>
      <c r="LSR39" s="512"/>
      <c r="LSS39" s="511"/>
      <c r="LST39" s="512"/>
      <c r="LSU39" s="512"/>
      <c r="LSV39" s="512"/>
      <c r="LSW39" s="512"/>
      <c r="LSX39" s="512"/>
      <c r="LSY39" s="512"/>
      <c r="LSZ39" s="512"/>
      <c r="LTA39" s="511"/>
      <c r="LTB39" s="512"/>
      <c r="LTC39" s="512"/>
      <c r="LTD39" s="512"/>
      <c r="LTE39" s="512"/>
      <c r="LTF39" s="512"/>
      <c r="LTG39" s="512"/>
      <c r="LTH39" s="512"/>
      <c r="LTI39" s="511"/>
      <c r="LTJ39" s="512"/>
      <c r="LTK39" s="512"/>
      <c r="LTL39" s="512"/>
      <c r="LTM39" s="512"/>
      <c r="LTN39" s="512"/>
      <c r="LTO39" s="512"/>
      <c r="LTP39" s="512"/>
      <c r="LTQ39" s="511"/>
      <c r="LTR39" s="512"/>
      <c r="LTS39" s="512"/>
      <c r="LTT39" s="512"/>
      <c r="LTU39" s="512"/>
      <c r="LTV39" s="512"/>
      <c r="LTW39" s="512"/>
      <c r="LTX39" s="512"/>
      <c r="LTY39" s="511"/>
      <c r="LTZ39" s="512"/>
      <c r="LUA39" s="512"/>
      <c r="LUB39" s="512"/>
      <c r="LUC39" s="512"/>
      <c r="LUD39" s="512"/>
      <c r="LUE39" s="512"/>
      <c r="LUF39" s="512"/>
      <c r="LUG39" s="511"/>
      <c r="LUH39" s="512"/>
      <c r="LUI39" s="512"/>
      <c r="LUJ39" s="512"/>
      <c r="LUK39" s="512"/>
      <c r="LUL39" s="512"/>
      <c r="LUM39" s="512"/>
      <c r="LUN39" s="512"/>
      <c r="LUO39" s="511"/>
      <c r="LUP39" s="512"/>
      <c r="LUQ39" s="512"/>
      <c r="LUR39" s="512"/>
      <c r="LUS39" s="512"/>
      <c r="LUT39" s="512"/>
      <c r="LUU39" s="512"/>
      <c r="LUV39" s="512"/>
      <c r="LUW39" s="511"/>
      <c r="LUX39" s="512"/>
      <c r="LUY39" s="512"/>
      <c r="LUZ39" s="512"/>
      <c r="LVA39" s="512"/>
      <c r="LVB39" s="512"/>
      <c r="LVC39" s="512"/>
      <c r="LVD39" s="512"/>
      <c r="LVE39" s="511"/>
      <c r="LVF39" s="512"/>
      <c r="LVG39" s="512"/>
      <c r="LVH39" s="512"/>
      <c r="LVI39" s="512"/>
      <c r="LVJ39" s="512"/>
      <c r="LVK39" s="512"/>
      <c r="LVL39" s="512"/>
      <c r="LVM39" s="511"/>
      <c r="LVN39" s="512"/>
      <c r="LVO39" s="512"/>
      <c r="LVP39" s="512"/>
      <c r="LVQ39" s="512"/>
      <c r="LVR39" s="512"/>
      <c r="LVS39" s="512"/>
      <c r="LVT39" s="512"/>
      <c r="LVU39" s="511"/>
      <c r="LVV39" s="512"/>
      <c r="LVW39" s="512"/>
      <c r="LVX39" s="512"/>
      <c r="LVY39" s="512"/>
      <c r="LVZ39" s="512"/>
      <c r="LWA39" s="512"/>
      <c r="LWB39" s="512"/>
      <c r="LWC39" s="511"/>
      <c r="LWD39" s="512"/>
      <c r="LWE39" s="512"/>
      <c r="LWF39" s="512"/>
      <c r="LWG39" s="512"/>
      <c r="LWH39" s="512"/>
      <c r="LWI39" s="512"/>
      <c r="LWJ39" s="512"/>
      <c r="LWK39" s="511"/>
      <c r="LWL39" s="512"/>
      <c r="LWM39" s="512"/>
      <c r="LWN39" s="512"/>
      <c r="LWO39" s="512"/>
      <c r="LWP39" s="512"/>
      <c r="LWQ39" s="512"/>
      <c r="LWR39" s="512"/>
      <c r="LWS39" s="511"/>
      <c r="LWT39" s="512"/>
      <c r="LWU39" s="512"/>
      <c r="LWV39" s="512"/>
      <c r="LWW39" s="512"/>
      <c r="LWX39" s="512"/>
      <c r="LWY39" s="512"/>
      <c r="LWZ39" s="512"/>
      <c r="LXA39" s="511"/>
      <c r="LXB39" s="512"/>
      <c r="LXC39" s="512"/>
      <c r="LXD39" s="512"/>
      <c r="LXE39" s="512"/>
      <c r="LXF39" s="512"/>
      <c r="LXG39" s="512"/>
      <c r="LXH39" s="512"/>
      <c r="LXI39" s="511"/>
      <c r="LXJ39" s="512"/>
      <c r="LXK39" s="512"/>
      <c r="LXL39" s="512"/>
      <c r="LXM39" s="512"/>
      <c r="LXN39" s="512"/>
      <c r="LXO39" s="512"/>
      <c r="LXP39" s="512"/>
      <c r="LXQ39" s="511"/>
      <c r="LXR39" s="512"/>
      <c r="LXS39" s="512"/>
      <c r="LXT39" s="512"/>
      <c r="LXU39" s="512"/>
      <c r="LXV39" s="512"/>
      <c r="LXW39" s="512"/>
      <c r="LXX39" s="512"/>
      <c r="LXY39" s="511"/>
      <c r="LXZ39" s="512"/>
      <c r="LYA39" s="512"/>
      <c r="LYB39" s="512"/>
      <c r="LYC39" s="512"/>
      <c r="LYD39" s="512"/>
      <c r="LYE39" s="512"/>
      <c r="LYF39" s="512"/>
      <c r="LYG39" s="511"/>
      <c r="LYH39" s="512"/>
      <c r="LYI39" s="512"/>
      <c r="LYJ39" s="512"/>
      <c r="LYK39" s="512"/>
      <c r="LYL39" s="512"/>
      <c r="LYM39" s="512"/>
      <c r="LYN39" s="512"/>
      <c r="LYO39" s="511"/>
      <c r="LYP39" s="512"/>
      <c r="LYQ39" s="512"/>
      <c r="LYR39" s="512"/>
      <c r="LYS39" s="512"/>
      <c r="LYT39" s="512"/>
      <c r="LYU39" s="512"/>
      <c r="LYV39" s="512"/>
      <c r="LYW39" s="511"/>
      <c r="LYX39" s="512"/>
      <c r="LYY39" s="512"/>
      <c r="LYZ39" s="512"/>
      <c r="LZA39" s="512"/>
      <c r="LZB39" s="512"/>
      <c r="LZC39" s="512"/>
      <c r="LZD39" s="512"/>
      <c r="LZE39" s="511"/>
      <c r="LZF39" s="512"/>
      <c r="LZG39" s="512"/>
      <c r="LZH39" s="512"/>
      <c r="LZI39" s="512"/>
      <c r="LZJ39" s="512"/>
      <c r="LZK39" s="512"/>
      <c r="LZL39" s="512"/>
      <c r="LZM39" s="511"/>
      <c r="LZN39" s="512"/>
      <c r="LZO39" s="512"/>
      <c r="LZP39" s="512"/>
      <c r="LZQ39" s="512"/>
      <c r="LZR39" s="512"/>
      <c r="LZS39" s="512"/>
      <c r="LZT39" s="512"/>
      <c r="LZU39" s="511"/>
      <c r="LZV39" s="512"/>
      <c r="LZW39" s="512"/>
      <c r="LZX39" s="512"/>
      <c r="LZY39" s="512"/>
      <c r="LZZ39" s="512"/>
      <c r="MAA39" s="512"/>
      <c r="MAB39" s="512"/>
      <c r="MAC39" s="511"/>
      <c r="MAD39" s="512"/>
      <c r="MAE39" s="512"/>
      <c r="MAF39" s="512"/>
      <c r="MAG39" s="512"/>
      <c r="MAH39" s="512"/>
      <c r="MAI39" s="512"/>
      <c r="MAJ39" s="512"/>
      <c r="MAK39" s="511"/>
      <c r="MAL39" s="512"/>
      <c r="MAM39" s="512"/>
      <c r="MAN39" s="512"/>
      <c r="MAO39" s="512"/>
      <c r="MAP39" s="512"/>
      <c r="MAQ39" s="512"/>
      <c r="MAR39" s="512"/>
      <c r="MAS39" s="511"/>
      <c r="MAT39" s="512"/>
      <c r="MAU39" s="512"/>
      <c r="MAV39" s="512"/>
      <c r="MAW39" s="512"/>
      <c r="MAX39" s="512"/>
      <c r="MAY39" s="512"/>
      <c r="MAZ39" s="512"/>
      <c r="MBA39" s="511"/>
      <c r="MBB39" s="512"/>
      <c r="MBC39" s="512"/>
      <c r="MBD39" s="512"/>
      <c r="MBE39" s="512"/>
      <c r="MBF39" s="512"/>
      <c r="MBG39" s="512"/>
      <c r="MBH39" s="512"/>
      <c r="MBI39" s="511"/>
      <c r="MBJ39" s="512"/>
      <c r="MBK39" s="512"/>
      <c r="MBL39" s="512"/>
      <c r="MBM39" s="512"/>
      <c r="MBN39" s="512"/>
      <c r="MBO39" s="512"/>
      <c r="MBP39" s="512"/>
      <c r="MBQ39" s="511"/>
      <c r="MBR39" s="512"/>
      <c r="MBS39" s="512"/>
      <c r="MBT39" s="512"/>
      <c r="MBU39" s="512"/>
      <c r="MBV39" s="512"/>
      <c r="MBW39" s="512"/>
      <c r="MBX39" s="512"/>
      <c r="MBY39" s="511"/>
      <c r="MBZ39" s="512"/>
      <c r="MCA39" s="512"/>
      <c r="MCB39" s="512"/>
      <c r="MCC39" s="512"/>
      <c r="MCD39" s="512"/>
      <c r="MCE39" s="512"/>
      <c r="MCF39" s="512"/>
      <c r="MCG39" s="511"/>
      <c r="MCH39" s="512"/>
      <c r="MCI39" s="512"/>
      <c r="MCJ39" s="512"/>
      <c r="MCK39" s="512"/>
      <c r="MCL39" s="512"/>
      <c r="MCM39" s="512"/>
      <c r="MCN39" s="512"/>
      <c r="MCO39" s="511"/>
      <c r="MCP39" s="512"/>
      <c r="MCQ39" s="512"/>
      <c r="MCR39" s="512"/>
      <c r="MCS39" s="512"/>
      <c r="MCT39" s="512"/>
      <c r="MCU39" s="512"/>
      <c r="MCV39" s="512"/>
      <c r="MCW39" s="511"/>
      <c r="MCX39" s="512"/>
      <c r="MCY39" s="512"/>
      <c r="MCZ39" s="512"/>
      <c r="MDA39" s="512"/>
      <c r="MDB39" s="512"/>
      <c r="MDC39" s="512"/>
      <c r="MDD39" s="512"/>
      <c r="MDE39" s="511"/>
      <c r="MDF39" s="512"/>
      <c r="MDG39" s="512"/>
      <c r="MDH39" s="512"/>
      <c r="MDI39" s="512"/>
      <c r="MDJ39" s="512"/>
      <c r="MDK39" s="512"/>
      <c r="MDL39" s="512"/>
      <c r="MDM39" s="511"/>
      <c r="MDN39" s="512"/>
      <c r="MDO39" s="512"/>
      <c r="MDP39" s="512"/>
      <c r="MDQ39" s="512"/>
      <c r="MDR39" s="512"/>
      <c r="MDS39" s="512"/>
      <c r="MDT39" s="512"/>
      <c r="MDU39" s="511"/>
      <c r="MDV39" s="512"/>
      <c r="MDW39" s="512"/>
      <c r="MDX39" s="512"/>
      <c r="MDY39" s="512"/>
      <c r="MDZ39" s="512"/>
      <c r="MEA39" s="512"/>
      <c r="MEB39" s="512"/>
      <c r="MEC39" s="511"/>
      <c r="MED39" s="512"/>
      <c r="MEE39" s="512"/>
      <c r="MEF39" s="512"/>
      <c r="MEG39" s="512"/>
      <c r="MEH39" s="512"/>
      <c r="MEI39" s="512"/>
      <c r="MEJ39" s="512"/>
      <c r="MEK39" s="511"/>
      <c r="MEL39" s="512"/>
      <c r="MEM39" s="512"/>
      <c r="MEN39" s="512"/>
      <c r="MEO39" s="512"/>
      <c r="MEP39" s="512"/>
      <c r="MEQ39" s="512"/>
      <c r="MER39" s="512"/>
      <c r="MES39" s="511"/>
      <c r="MET39" s="512"/>
      <c r="MEU39" s="512"/>
      <c r="MEV39" s="512"/>
      <c r="MEW39" s="512"/>
      <c r="MEX39" s="512"/>
      <c r="MEY39" s="512"/>
      <c r="MEZ39" s="512"/>
      <c r="MFA39" s="511"/>
      <c r="MFB39" s="512"/>
      <c r="MFC39" s="512"/>
      <c r="MFD39" s="512"/>
      <c r="MFE39" s="512"/>
      <c r="MFF39" s="512"/>
      <c r="MFG39" s="512"/>
      <c r="MFH39" s="512"/>
      <c r="MFI39" s="511"/>
      <c r="MFJ39" s="512"/>
      <c r="MFK39" s="512"/>
      <c r="MFL39" s="512"/>
      <c r="MFM39" s="512"/>
      <c r="MFN39" s="512"/>
      <c r="MFO39" s="512"/>
      <c r="MFP39" s="512"/>
      <c r="MFQ39" s="511"/>
      <c r="MFR39" s="512"/>
      <c r="MFS39" s="512"/>
      <c r="MFT39" s="512"/>
      <c r="MFU39" s="512"/>
      <c r="MFV39" s="512"/>
      <c r="MFW39" s="512"/>
      <c r="MFX39" s="512"/>
      <c r="MFY39" s="511"/>
      <c r="MFZ39" s="512"/>
      <c r="MGA39" s="512"/>
      <c r="MGB39" s="512"/>
      <c r="MGC39" s="512"/>
      <c r="MGD39" s="512"/>
      <c r="MGE39" s="512"/>
      <c r="MGF39" s="512"/>
      <c r="MGG39" s="511"/>
      <c r="MGH39" s="512"/>
      <c r="MGI39" s="512"/>
      <c r="MGJ39" s="512"/>
      <c r="MGK39" s="512"/>
      <c r="MGL39" s="512"/>
      <c r="MGM39" s="512"/>
      <c r="MGN39" s="512"/>
      <c r="MGO39" s="511"/>
      <c r="MGP39" s="512"/>
      <c r="MGQ39" s="512"/>
      <c r="MGR39" s="512"/>
      <c r="MGS39" s="512"/>
      <c r="MGT39" s="512"/>
      <c r="MGU39" s="512"/>
      <c r="MGV39" s="512"/>
      <c r="MGW39" s="511"/>
      <c r="MGX39" s="512"/>
      <c r="MGY39" s="512"/>
      <c r="MGZ39" s="512"/>
      <c r="MHA39" s="512"/>
      <c r="MHB39" s="512"/>
      <c r="MHC39" s="512"/>
      <c r="MHD39" s="512"/>
      <c r="MHE39" s="511"/>
      <c r="MHF39" s="512"/>
      <c r="MHG39" s="512"/>
      <c r="MHH39" s="512"/>
      <c r="MHI39" s="512"/>
      <c r="MHJ39" s="512"/>
      <c r="MHK39" s="512"/>
      <c r="MHL39" s="512"/>
      <c r="MHM39" s="511"/>
      <c r="MHN39" s="512"/>
      <c r="MHO39" s="512"/>
      <c r="MHP39" s="512"/>
      <c r="MHQ39" s="512"/>
      <c r="MHR39" s="512"/>
      <c r="MHS39" s="512"/>
      <c r="MHT39" s="512"/>
      <c r="MHU39" s="511"/>
      <c r="MHV39" s="512"/>
      <c r="MHW39" s="512"/>
      <c r="MHX39" s="512"/>
      <c r="MHY39" s="512"/>
      <c r="MHZ39" s="512"/>
      <c r="MIA39" s="512"/>
      <c r="MIB39" s="512"/>
      <c r="MIC39" s="511"/>
      <c r="MID39" s="512"/>
      <c r="MIE39" s="512"/>
      <c r="MIF39" s="512"/>
      <c r="MIG39" s="512"/>
      <c r="MIH39" s="512"/>
      <c r="MII39" s="512"/>
      <c r="MIJ39" s="512"/>
      <c r="MIK39" s="511"/>
      <c r="MIL39" s="512"/>
      <c r="MIM39" s="512"/>
      <c r="MIN39" s="512"/>
      <c r="MIO39" s="512"/>
      <c r="MIP39" s="512"/>
      <c r="MIQ39" s="512"/>
      <c r="MIR39" s="512"/>
      <c r="MIS39" s="511"/>
      <c r="MIT39" s="512"/>
      <c r="MIU39" s="512"/>
      <c r="MIV39" s="512"/>
      <c r="MIW39" s="512"/>
      <c r="MIX39" s="512"/>
      <c r="MIY39" s="512"/>
      <c r="MIZ39" s="512"/>
      <c r="MJA39" s="511"/>
      <c r="MJB39" s="512"/>
      <c r="MJC39" s="512"/>
      <c r="MJD39" s="512"/>
      <c r="MJE39" s="512"/>
      <c r="MJF39" s="512"/>
      <c r="MJG39" s="512"/>
      <c r="MJH39" s="512"/>
      <c r="MJI39" s="511"/>
      <c r="MJJ39" s="512"/>
      <c r="MJK39" s="512"/>
      <c r="MJL39" s="512"/>
      <c r="MJM39" s="512"/>
      <c r="MJN39" s="512"/>
      <c r="MJO39" s="512"/>
      <c r="MJP39" s="512"/>
      <c r="MJQ39" s="511"/>
      <c r="MJR39" s="512"/>
      <c r="MJS39" s="512"/>
      <c r="MJT39" s="512"/>
      <c r="MJU39" s="512"/>
      <c r="MJV39" s="512"/>
      <c r="MJW39" s="512"/>
      <c r="MJX39" s="512"/>
      <c r="MJY39" s="511"/>
      <c r="MJZ39" s="512"/>
      <c r="MKA39" s="512"/>
      <c r="MKB39" s="512"/>
      <c r="MKC39" s="512"/>
      <c r="MKD39" s="512"/>
      <c r="MKE39" s="512"/>
      <c r="MKF39" s="512"/>
      <c r="MKG39" s="511"/>
      <c r="MKH39" s="512"/>
      <c r="MKI39" s="512"/>
      <c r="MKJ39" s="512"/>
      <c r="MKK39" s="512"/>
      <c r="MKL39" s="512"/>
      <c r="MKM39" s="512"/>
      <c r="MKN39" s="512"/>
      <c r="MKO39" s="511"/>
      <c r="MKP39" s="512"/>
      <c r="MKQ39" s="512"/>
      <c r="MKR39" s="512"/>
      <c r="MKS39" s="512"/>
      <c r="MKT39" s="512"/>
      <c r="MKU39" s="512"/>
      <c r="MKV39" s="512"/>
      <c r="MKW39" s="511"/>
      <c r="MKX39" s="512"/>
      <c r="MKY39" s="512"/>
      <c r="MKZ39" s="512"/>
      <c r="MLA39" s="512"/>
      <c r="MLB39" s="512"/>
      <c r="MLC39" s="512"/>
      <c r="MLD39" s="512"/>
      <c r="MLE39" s="511"/>
      <c r="MLF39" s="512"/>
      <c r="MLG39" s="512"/>
      <c r="MLH39" s="512"/>
      <c r="MLI39" s="512"/>
      <c r="MLJ39" s="512"/>
      <c r="MLK39" s="512"/>
      <c r="MLL39" s="512"/>
      <c r="MLM39" s="511"/>
      <c r="MLN39" s="512"/>
      <c r="MLO39" s="512"/>
      <c r="MLP39" s="512"/>
      <c r="MLQ39" s="512"/>
      <c r="MLR39" s="512"/>
      <c r="MLS39" s="512"/>
      <c r="MLT39" s="512"/>
      <c r="MLU39" s="511"/>
      <c r="MLV39" s="512"/>
      <c r="MLW39" s="512"/>
      <c r="MLX39" s="512"/>
      <c r="MLY39" s="512"/>
      <c r="MLZ39" s="512"/>
      <c r="MMA39" s="512"/>
      <c r="MMB39" s="512"/>
      <c r="MMC39" s="511"/>
      <c r="MMD39" s="512"/>
      <c r="MME39" s="512"/>
      <c r="MMF39" s="512"/>
      <c r="MMG39" s="512"/>
      <c r="MMH39" s="512"/>
      <c r="MMI39" s="512"/>
      <c r="MMJ39" s="512"/>
      <c r="MMK39" s="511"/>
      <c r="MML39" s="512"/>
      <c r="MMM39" s="512"/>
      <c r="MMN39" s="512"/>
      <c r="MMO39" s="512"/>
      <c r="MMP39" s="512"/>
      <c r="MMQ39" s="512"/>
      <c r="MMR39" s="512"/>
      <c r="MMS39" s="511"/>
      <c r="MMT39" s="512"/>
      <c r="MMU39" s="512"/>
      <c r="MMV39" s="512"/>
      <c r="MMW39" s="512"/>
      <c r="MMX39" s="512"/>
      <c r="MMY39" s="512"/>
      <c r="MMZ39" s="512"/>
      <c r="MNA39" s="511"/>
      <c r="MNB39" s="512"/>
      <c r="MNC39" s="512"/>
      <c r="MND39" s="512"/>
      <c r="MNE39" s="512"/>
      <c r="MNF39" s="512"/>
      <c r="MNG39" s="512"/>
      <c r="MNH39" s="512"/>
      <c r="MNI39" s="511"/>
      <c r="MNJ39" s="512"/>
      <c r="MNK39" s="512"/>
      <c r="MNL39" s="512"/>
      <c r="MNM39" s="512"/>
      <c r="MNN39" s="512"/>
      <c r="MNO39" s="512"/>
      <c r="MNP39" s="512"/>
      <c r="MNQ39" s="511"/>
      <c r="MNR39" s="512"/>
      <c r="MNS39" s="512"/>
      <c r="MNT39" s="512"/>
      <c r="MNU39" s="512"/>
      <c r="MNV39" s="512"/>
      <c r="MNW39" s="512"/>
      <c r="MNX39" s="512"/>
      <c r="MNY39" s="511"/>
      <c r="MNZ39" s="512"/>
      <c r="MOA39" s="512"/>
      <c r="MOB39" s="512"/>
      <c r="MOC39" s="512"/>
      <c r="MOD39" s="512"/>
      <c r="MOE39" s="512"/>
      <c r="MOF39" s="512"/>
      <c r="MOG39" s="511"/>
      <c r="MOH39" s="512"/>
      <c r="MOI39" s="512"/>
      <c r="MOJ39" s="512"/>
      <c r="MOK39" s="512"/>
      <c r="MOL39" s="512"/>
      <c r="MOM39" s="512"/>
      <c r="MON39" s="512"/>
      <c r="MOO39" s="511"/>
      <c r="MOP39" s="512"/>
      <c r="MOQ39" s="512"/>
      <c r="MOR39" s="512"/>
      <c r="MOS39" s="512"/>
      <c r="MOT39" s="512"/>
      <c r="MOU39" s="512"/>
      <c r="MOV39" s="512"/>
      <c r="MOW39" s="511"/>
      <c r="MOX39" s="512"/>
      <c r="MOY39" s="512"/>
      <c r="MOZ39" s="512"/>
      <c r="MPA39" s="512"/>
      <c r="MPB39" s="512"/>
      <c r="MPC39" s="512"/>
      <c r="MPD39" s="512"/>
      <c r="MPE39" s="511"/>
      <c r="MPF39" s="512"/>
      <c r="MPG39" s="512"/>
      <c r="MPH39" s="512"/>
      <c r="MPI39" s="512"/>
      <c r="MPJ39" s="512"/>
      <c r="MPK39" s="512"/>
      <c r="MPL39" s="512"/>
      <c r="MPM39" s="511"/>
      <c r="MPN39" s="512"/>
      <c r="MPO39" s="512"/>
      <c r="MPP39" s="512"/>
      <c r="MPQ39" s="512"/>
      <c r="MPR39" s="512"/>
      <c r="MPS39" s="512"/>
      <c r="MPT39" s="512"/>
      <c r="MPU39" s="511"/>
      <c r="MPV39" s="512"/>
      <c r="MPW39" s="512"/>
      <c r="MPX39" s="512"/>
      <c r="MPY39" s="512"/>
      <c r="MPZ39" s="512"/>
      <c r="MQA39" s="512"/>
      <c r="MQB39" s="512"/>
      <c r="MQC39" s="511"/>
      <c r="MQD39" s="512"/>
      <c r="MQE39" s="512"/>
      <c r="MQF39" s="512"/>
      <c r="MQG39" s="512"/>
      <c r="MQH39" s="512"/>
      <c r="MQI39" s="512"/>
      <c r="MQJ39" s="512"/>
      <c r="MQK39" s="511"/>
      <c r="MQL39" s="512"/>
      <c r="MQM39" s="512"/>
      <c r="MQN39" s="512"/>
      <c r="MQO39" s="512"/>
      <c r="MQP39" s="512"/>
      <c r="MQQ39" s="512"/>
      <c r="MQR39" s="512"/>
      <c r="MQS39" s="511"/>
      <c r="MQT39" s="512"/>
      <c r="MQU39" s="512"/>
      <c r="MQV39" s="512"/>
      <c r="MQW39" s="512"/>
      <c r="MQX39" s="512"/>
      <c r="MQY39" s="512"/>
      <c r="MQZ39" s="512"/>
      <c r="MRA39" s="511"/>
      <c r="MRB39" s="512"/>
      <c r="MRC39" s="512"/>
      <c r="MRD39" s="512"/>
      <c r="MRE39" s="512"/>
      <c r="MRF39" s="512"/>
      <c r="MRG39" s="512"/>
      <c r="MRH39" s="512"/>
      <c r="MRI39" s="511"/>
      <c r="MRJ39" s="512"/>
      <c r="MRK39" s="512"/>
      <c r="MRL39" s="512"/>
      <c r="MRM39" s="512"/>
      <c r="MRN39" s="512"/>
      <c r="MRO39" s="512"/>
      <c r="MRP39" s="512"/>
      <c r="MRQ39" s="511"/>
      <c r="MRR39" s="512"/>
      <c r="MRS39" s="512"/>
      <c r="MRT39" s="512"/>
      <c r="MRU39" s="512"/>
      <c r="MRV39" s="512"/>
      <c r="MRW39" s="512"/>
      <c r="MRX39" s="512"/>
      <c r="MRY39" s="511"/>
      <c r="MRZ39" s="512"/>
      <c r="MSA39" s="512"/>
      <c r="MSB39" s="512"/>
      <c r="MSC39" s="512"/>
      <c r="MSD39" s="512"/>
      <c r="MSE39" s="512"/>
      <c r="MSF39" s="512"/>
      <c r="MSG39" s="511"/>
      <c r="MSH39" s="512"/>
      <c r="MSI39" s="512"/>
      <c r="MSJ39" s="512"/>
      <c r="MSK39" s="512"/>
      <c r="MSL39" s="512"/>
      <c r="MSM39" s="512"/>
      <c r="MSN39" s="512"/>
      <c r="MSO39" s="511"/>
      <c r="MSP39" s="512"/>
      <c r="MSQ39" s="512"/>
      <c r="MSR39" s="512"/>
      <c r="MSS39" s="512"/>
      <c r="MST39" s="512"/>
      <c r="MSU39" s="512"/>
      <c r="MSV39" s="512"/>
      <c r="MSW39" s="511"/>
      <c r="MSX39" s="512"/>
      <c r="MSY39" s="512"/>
      <c r="MSZ39" s="512"/>
      <c r="MTA39" s="512"/>
      <c r="MTB39" s="512"/>
      <c r="MTC39" s="512"/>
      <c r="MTD39" s="512"/>
      <c r="MTE39" s="511"/>
      <c r="MTF39" s="512"/>
      <c r="MTG39" s="512"/>
      <c r="MTH39" s="512"/>
      <c r="MTI39" s="512"/>
      <c r="MTJ39" s="512"/>
      <c r="MTK39" s="512"/>
      <c r="MTL39" s="512"/>
      <c r="MTM39" s="511"/>
      <c r="MTN39" s="512"/>
      <c r="MTO39" s="512"/>
      <c r="MTP39" s="512"/>
      <c r="MTQ39" s="512"/>
      <c r="MTR39" s="512"/>
      <c r="MTS39" s="512"/>
      <c r="MTT39" s="512"/>
      <c r="MTU39" s="511"/>
      <c r="MTV39" s="512"/>
      <c r="MTW39" s="512"/>
      <c r="MTX39" s="512"/>
      <c r="MTY39" s="512"/>
      <c r="MTZ39" s="512"/>
      <c r="MUA39" s="512"/>
      <c r="MUB39" s="512"/>
      <c r="MUC39" s="511"/>
      <c r="MUD39" s="512"/>
      <c r="MUE39" s="512"/>
      <c r="MUF39" s="512"/>
      <c r="MUG39" s="512"/>
      <c r="MUH39" s="512"/>
      <c r="MUI39" s="512"/>
      <c r="MUJ39" s="512"/>
      <c r="MUK39" s="511"/>
      <c r="MUL39" s="512"/>
      <c r="MUM39" s="512"/>
      <c r="MUN39" s="512"/>
      <c r="MUO39" s="512"/>
      <c r="MUP39" s="512"/>
      <c r="MUQ39" s="512"/>
      <c r="MUR39" s="512"/>
      <c r="MUS39" s="511"/>
      <c r="MUT39" s="512"/>
      <c r="MUU39" s="512"/>
      <c r="MUV39" s="512"/>
      <c r="MUW39" s="512"/>
      <c r="MUX39" s="512"/>
      <c r="MUY39" s="512"/>
      <c r="MUZ39" s="512"/>
      <c r="MVA39" s="511"/>
      <c r="MVB39" s="512"/>
      <c r="MVC39" s="512"/>
      <c r="MVD39" s="512"/>
      <c r="MVE39" s="512"/>
      <c r="MVF39" s="512"/>
      <c r="MVG39" s="512"/>
      <c r="MVH39" s="512"/>
      <c r="MVI39" s="511"/>
      <c r="MVJ39" s="512"/>
      <c r="MVK39" s="512"/>
      <c r="MVL39" s="512"/>
      <c r="MVM39" s="512"/>
      <c r="MVN39" s="512"/>
      <c r="MVO39" s="512"/>
      <c r="MVP39" s="512"/>
      <c r="MVQ39" s="511"/>
      <c r="MVR39" s="512"/>
      <c r="MVS39" s="512"/>
      <c r="MVT39" s="512"/>
      <c r="MVU39" s="512"/>
      <c r="MVV39" s="512"/>
      <c r="MVW39" s="512"/>
      <c r="MVX39" s="512"/>
      <c r="MVY39" s="511"/>
      <c r="MVZ39" s="512"/>
      <c r="MWA39" s="512"/>
      <c r="MWB39" s="512"/>
      <c r="MWC39" s="512"/>
      <c r="MWD39" s="512"/>
      <c r="MWE39" s="512"/>
      <c r="MWF39" s="512"/>
      <c r="MWG39" s="511"/>
      <c r="MWH39" s="512"/>
      <c r="MWI39" s="512"/>
      <c r="MWJ39" s="512"/>
      <c r="MWK39" s="512"/>
      <c r="MWL39" s="512"/>
      <c r="MWM39" s="512"/>
      <c r="MWN39" s="512"/>
      <c r="MWO39" s="511"/>
      <c r="MWP39" s="512"/>
      <c r="MWQ39" s="512"/>
      <c r="MWR39" s="512"/>
      <c r="MWS39" s="512"/>
      <c r="MWT39" s="512"/>
      <c r="MWU39" s="512"/>
      <c r="MWV39" s="512"/>
      <c r="MWW39" s="511"/>
      <c r="MWX39" s="512"/>
      <c r="MWY39" s="512"/>
      <c r="MWZ39" s="512"/>
      <c r="MXA39" s="512"/>
      <c r="MXB39" s="512"/>
      <c r="MXC39" s="512"/>
      <c r="MXD39" s="512"/>
      <c r="MXE39" s="511"/>
      <c r="MXF39" s="512"/>
      <c r="MXG39" s="512"/>
      <c r="MXH39" s="512"/>
      <c r="MXI39" s="512"/>
      <c r="MXJ39" s="512"/>
      <c r="MXK39" s="512"/>
      <c r="MXL39" s="512"/>
      <c r="MXM39" s="511"/>
      <c r="MXN39" s="512"/>
      <c r="MXO39" s="512"/>
      <c r="MXP39" s="512"/>
      <c r="MXQ39" s="512"/>
      <c r="MXR39" s="512"/>
      <c r="MXS39" s="512"/>
      <c r="MXT39" s="512"/>
      <c r="MXU39" s="511"/>
      <c r="MXV39" s="512"/>
      <c r="MXW39" s="512"/>
      <c r="MXX39" s="512"/>
      <c r="MXY39" s="512"/>
      <c r="MXZ39" s="512"/>
      <c r="MYA39" s="512"/>
      <c r="MYB39" s="512"/>
      <c r="MYC39" s="511"/>
      <c r="MYD39" s="512"/>
      <c r="MYE39" s="512"/>
      <c r="MYF39" s="512"/>
      <c r="MYG39" s="512"/>
      <c r="MYH39" s="512"/>
      <c r="MYI39" s="512"/>
      <c r="MYJ39" s="512"/>
      <c r="MYK39" s="511"/>
      <c r="MYL39" s="512"/>
      <c r="MYM39" s="512"/>
      <c r="MYN39" s="512"/>
      <c r="MYO39" s="512"/>
      <c r="MYP39" s="512"/>
      <c r="MYQ39" s="512"/>
      <c r="MYR39" s="512"/>
      <c r="MYS39" s="511"/>
      <c r="MYT39" s="512"/>
      <c r="MYU39" s="512"/>
      <c r="MYV39" s="512"/>
      <c r="MYW39" s="512"/>
      <c r="MYX39" s="512"/>
      <c r="MYY39" s="512"/>
      <c r="MYZ39" s="512"/>
      <c r="MZA39" s="511"/>
      <c r="MZB39" s="512"/>
      <c r="MZC39" s="512"/>
      <c r="MZD39" s="512"/>
      <c r="MZE39" s="512"/>
      <c r="MZF39" s="512"/>
      <c r="MZG39" s="512"/>
      <c r="MZH39" s="512"/>
      <c r="MZI39" s="511"/>
      <c r="MZJ39" s="512"/>
      <c r="MZK39" s="512"/>
      <c r="MZL39" s="512"/>
      <c r="MZM39" s="512"/>
      <c r="MZN39" s="512"/>
      <c r="MZO39" s="512"/>
      <c r="MZP39" s="512"/>
      <c r="MZQ39" s="511"/>
      <c r="MZR39" s="512"/>
      <c r="MZS39" s="512"/>
      <c r="MZT39" s="512"/>
      <c r="MZU39" s="512"/>
      <c r="MZV39" s="512"/>
      <c r="MZW39" s="512"/>
      <c r="MZX39" s="512"/>
      <c r="MZY39" s="511"/>
      <c r="MZZ39" s="512"/>
      <c r="NAA39" s="512"/>
      <c r="NAB39" s="512"/>
      <c r="NAC39" s="512"/>
      <c r="NAD39" s="512"/>
      <c r="NAE39" s="512"/>
      <c r="NAF39" s="512"/>
      <c r="NAG39" s="511"/>
      <c r="NAH39" s="512"/>
      <c r="NAI39" s="512"/>
      <c r="NAJ39" s="512"/>
      <c r="NAK39" s="512"/>
      <c r="NAL39" s="512"/>
      <c r="NAM39" s="512"/>
      <c r="NAN39" s="512"/>
      <c r="NAO39" s="511"/>
      <c r="NAP39" s="512"/>
      <c r="NAQ39" s="512"/>
      <c r="NAR39" s="512"/>
      <c r="NAS39" s="512"/>
      <c r="NAT39" s="512"/>
      <c r="NAU39" s="512"/>
      <c r="NAV39" s="512"/>
      <c r="NAW39" s="511"/>
      <c r="NAX39" s="512"/>
      <c r="NAY39" s="512"/>
      <c r="NAZ39" s="512"/>
      <c r="NBA39" s="512"/>
      <c r="NBB39" s="512"/>
      <c r="NBC39" s="512"/>
      <c r="NBD39" s="512"/>
      <c r="NBE39" s="511"/>
      <c r="NBF39" s="512"/>
      <c r="NBG39" s="512"/>
      <c r="NBH39" s="512"/>
      <c r="NBI39" s="512"/>
      <c r="NBJ39" s="512"/>
      <c r="NBK39" s="512"/>
      <c r="NBL39" s="512"/>
      <c r="NBM39" s="511"/>
      <c r="NBN39" s="512"/>
      <c r="NBO39" s="512"/>
      <c r="NBP39" s="512"/>
      <c r="NBQ39" s="512"/>
      <c r="NBR39" s="512"/>
      <c r="NBS39" s="512"/>
      <c r="NBT39" s="512"/>
      <c r="NBU39" s="511"/>
      <c r="NBV39" s="512"/>
      <c r="NBW39" s="512"/>
      <c r="NBX39" s="512"/>
      <c r="NBY39" s="512"/>
      <c r="NBZ39" s="512"/>
      <c r="NCA39" s="512"/>
      <c r="NCB39" s="512"/>
      <c r="NCC39" s="511"/>
      <c r="NCD39" s="512"/>
      <c r="NCE39" s="512"/>
      <c r="NCF39" s="512"/>
      <c r="NCG39" s="512"/>
      <c r="NCH39" s="512"/>
      <c r="NCI39" s="512"/>
      <c r="NCJ39" s="512"/>
      <c r="NCK39" s="511"/>
      <c r="NCL39" s="512"/>
      <c r="NCM39" s="512"/>
      <c r="NCN39" s="512"/>
      <c r="NCO39" s="512"/>
      <c r="NCP39" s="512"/>
      <c r="NCQ39" s="512"/>
      <c r="NCR39" s="512"/>
      <c r="NCS39" s="511"/>
      <c r="NCT39" s="512"/>
      <c r="NCU39" s="512"/>
      <c r="NCV39" s="512"/>
      <c r="NCW39" s="512"/>
      <c r="NCX39" s="512"/>
      <c r="NCY39" s="512"/>
      <c r="NCZ39" s="512"/>
      <c r="NDA39" s="511"/>
      <c r="NDB39" s="512"/>
      <c r="NDC39" s="512"/>
      <c r="NDD39" s="512"/>
      <c r="NDE39" s="512"/>
      <c r="NDF39" s="512"/>
      <c r="NDG39" s="512"/>
      <c r="NDH39" s="512"/>
      <c r="NDI39" s="511"/>
      <c r="NDJ39" s="512"/>
      <c r="NDK39" s="512"/>
      <c r="NDL39" s="512"/>
      <c r="NDM39" s="512"/>
      <c r="NDN39" s="512"/>
      <c r="NDO39" s="512"/>
      <c r="NDP39" s="512"/>
      <c r="NDQ39" s="511"/>
      <c r="NDR39" s="512"/>
      <c r="NDS39" s="512"/>
      <c r="NDT39" s="512"/>
      <c r="NDU39" s="512"/>
      <c r="NDV39" s="512"/>
      <c r="NDW39" s="512"/>
      <c r="NDX39" s="512"/>
      <c r="NDY39" s="511"/>
      <c r="NDZ39" s="512"/>
      <c r="NEA39" s="512"/>
      <c r="NEB39" s="512"/>
      <c r="NEC39" s="512"/>
      <c r="NED39" s="512"/>
      <c r="NEE39" s="512"/>
      <c r="NEF39" s="512"/>
      <c r="NEG39" s="511"/>
      <c r="NEH39" s="512"/>
      <c r="NEI39" s="512"/>
      <c r="NEJ39" s="512"/>
      <c r="NEK39" s="512"/>
      <c r="NEL39" s="512"/>
      <c r="NEM39" s="512"/>
      <c r="NEN39" s="512"/>
      <c r="NEO39" s="511"/>
      <c r="NEP39" s="512"/>
      <c r="NEQ39" s="512"/>
      <c r="NER39" s="512"/>
      <c r="NES39" s="512"/>
      <c r="NET39" s="512"/>
      <c r="NEU39" s="512"/>
      <c r="NEV39" s="512"/>
      <c r="NEW39" s="511"/>
      <c r="NEX39" s="512"/>
      <c r="NEY39" s="512"/>
      <c r="NEZ39" s="512"/>
      <c r="NFA39" s="512"/>
      <c r="NFB39" s="512"/>
      <c r="NFC39" s="512"/>
      <c r="NFD39" s="512"/>
      <c r="NFE39" s="511"/>
      <c r="NFF39" s="512"/>
      <c r="NFG39" s="512"/>
      <c r="NFH39" s="512"/>
      <c r="NFI39" s="512"/>
      <c r="NFJ39" s="512"/>
      <c r="NFK39" s="512"/>
      <c r="NFL39" s="512"/>
      <c r="NFM39" s="511"/>
      <c r="NFN39" s="512"/>
      <c r="NFO39" s="512"/>
      <c r="NFP39" s="512"/>
      <c r="NFQ39" s="512"/>
      <c r="NFR39" s="512"/>
      <c r="NFS39" s="512"/>
      <c r="NFT39" s="512"/>
      <c r="NFU39" s="511"/>
      <c r="NFV39" s="512"/>
      <c r="NFW39" s="512"/>
      <c r="NFX39" s="512"/>
      <c r="NFY39" s="512"/>
      <c r="NFZ39" s="512"/>
      <c r="NGA39" s="512"/>
      <c r="NGB39" s="512"/>
      <c r="NGC39" s="511"/>
      <c r="NGD39" s="512"/>
      <c r="NGE39" s="512"/>
      <c r="NGF39" s="512"/>
      <c r="NGG39" s="512"/>
      <c r="NGH39" s="512"/>
      <c r="NGI39" s="512"/>
      <c r="NGJ39" s="512"/>
      <c r="NGK39" s="511"/>
      <c r="NGL39" s="512"/>
      <c r="NGM39" s="512"/>
      <c r="NGN39" s="512"/>
      <c r="NGO39" s="512"/>
      <c r="NGP39" s="512"/>
      <c r="NGQ39" s="512"/>
      <c r="NGR39" s="512"/>
      <c r="NGS39" s="511"/>
      <c r="NGT39" s="512"/>
      <c r="NGU39" s="512"/>
      <c r="NGV39" s="512"/>
      <c r="NGW39" s="512"/>
      <c r="NGX39" s="512"/>
      <c r="NGY39" s="512"/>
      <c r="NGZ39" s="512"/>
      <c r="NHA39" s="511"/>
      <c r="NHB39" s="512"/>
      <c r="NHC39" s="512"/>
      <c r="NHD39" s="512"/>
      <c r="NHE39" s="512"/>
      <c r="NHF39" s="512"/>
      <c r="NHG39" s="512"/>
      <c r="NHH39" s="512"/>
      <c r="NHI39" s="511"/>
      <c r="NHJ39" s="512"/>
      <c r="NHK39" s="512"/>
      <c r="NHL39" s="512"/>
      <c r="NHM39" s="512"/>
      <c r="NHN39" s="512"/>
      <c r="NHO39" s="512"/>
      <c r="NHP39" s="512"/>
      <c r="NHQ39" s="511"/>
      <c r="NHR39" s="512"/>
      <c r="NHS39" s="512"/>
      <c r="NHT39" s="512"/>
      <c r="NHU39" s="512"/>
      <c r="NHV39" s="512"/>
      <c r="NHW39" s="512"/>
      <c r="NHX39" s="512"/>
      <c r="NHY39" s="511"/>
      <c r="NHZ39" s="512"/>
      <c r="NIA39" s="512"/>
      <c r="NIB39" s="512"/>
      <c r="NIC39" s="512"/>
      <c r="NID39" s="512"/>
      <c r="NIE39" s="512"/>
      <c r="NIF39" s="512"/>
      <c r="NIG39" s="511"/>
      <c r="NIH39" s="512"/>
      <c r="NII39" s="512"/>
      <c r="NIJ39" s="512"/>
      <c r="NIK39" s="512"/>
      <c r="NIL39" s="512"/>
      <c r="NIM39" s="512"/>
      <c r="NIN39" s="512"/>
      <c r="NIO39" s="511"/>
      <c r="NIP39" s="512"/>
      <c r="NIQ39" s="512"/>
      <c r="NIR39" s="512"/>
      <c r="NIS39" s="512"/>
      <c r="NIT39" s="512"/>
      <c r="NIU39" s="512"/>
      <c r="NIV39" s="512"/>
      <c r="NIW39" s="511"/>
      <c r="NIX39" s="512"/>
      <c r="NIY39" s="512"/>
      <c r="NIZ39" s="512"/>
      <c r="NJA39" s="512"/>
      <c r="NJB39" s="512"/>
      <c r="NJC39" s="512"/>
      <c r="NJD39" s="512"/>
      <c r="NJE39" s="511"/>
      <c r="NJF39" s="512"/>
      <c r="NJG39" s="512"/>
      <c r="NJH39" s="512"/>
      <c r="NJI39" s="512"/>
      <c r="NJJ39" s="512"/>
      <c r="NJK39" s="512"/>
      <c r="NJL39" s="512"/>
      <c r="NJM39" s="511"/>
      <c r="NJN39" s="512"/>
      <c r="NJO39" s="512"/>
      <c r="NJP39" s="512"/>
      <c r="NJQ39" s="512"/>
      <c r="NJR39" s="512"/>
      <c r="NJS39" s="512"/>
      <c r="NJT39" s="512"/>
      <c r="NJU39" s="511"/>
      <c r="NJV39" s="512"/>
      <c r="NJW39" s="512"/>
      <c r="NJX39" s="512"/>
      <c r="NJY39" s="512"/>
      <c r="NJZ39" s="512"/>
      <c r="NKA39" s="512"/>
      <c r="NKB39" s="512"/>
      <c r="NKC39" s="511"/>
      <c r="NKD39" s="512"/>
      <c r="NKE39" s="512"/>
      <c r="NKF39" s="512"/>
      <c r="NKG39" s="512"/>
      <c r="NKH39" s="512"/>
      <c r="NKI39" s="512"/>
      <c r="NKJ39" s="512"/>
      <c r="NKK39" s="511"/>
      <c r="NKL39" s="512"/>
      <c r="NKM39" s="512"/>
      <c r="NKN39" s="512"/>
      <c r="NKO39" s="512"/>
      <c r="NKP39" s="512"/>
      <c r="NKQ39" s="512"/>
      <c r="NKR39" s="512"/>
      <c r="NKS39" s="511"/>
      <c r="NKT39" s="512"/>
      <c r="NKU39" s="512"/>
      <c r="NKV39" s="512"/>
      <c r="NKW39" s="512"/>
      <c r="NKX39" s="512"/>
      <c r="NKY39" s="512"/>
      <c r="NKZ39" s="512"/>
      <c r="NLA39" s="511"/>
      <c r="NLB39" s="512"/>
      <c r="NLC39" s="512"/>
      <c r="NLD39" s="512"/>
      <c r="NLE39" s="512"/>
      <c r="NLF39" s="512"/>
      <c r="NLG39" s="512"/>
      <c r="NLH39" s="512"/>
      <c r="NLI39" s="511"/>
      <c r="NLJ39" s="512"/>
      <c r="NLK39" s="512"/>
      <c r="NLL39" s="512"/>
      <c r="NLM39" s="512"/>
      <c r="NLN39" s="512"/>
      <c r="NLO39" s="512"/>
      <c r="NLP39" s="512"/>
      <c r="NLQ39" s="511"/>
      <c r="NLR39" s="512"/>
      <c r="NLS39" s="512"/>
      <c r="NLT39" s="512"/>
      <c r="NLU39" s="512"/>
      <c r="NLV39" s="512"/>
      <c r="NLW39" s="512"/>
      <c r="NLX39" s="512"/>
      <c r="NLY39" s="511"/>
      <c r="NLZ39" s="512"/>
      <c r="NMA39" s="512"/>
      <c r="NMB39" s="512"/>
      <c r="NMC39" s="512"/>
      <c r="NMD39" s="512"/>
      <c r="NME39" s="512"/>
      <c r="NMF39" s="512"/>
      <c r="NMG39" s="511"/>
      <c r="NMH39" s="512"/>
      <c r="NMI39" s="512"/>
      <c r="NMJ39" s="512"/>
      <c r="NMK39" s="512"/>
      <c r="NML39" s="512"/>
      <c r="NMM39" s="512"/>
      <c r="NMN39" s="512"/>
      <c r="NMO39" s="511"/>
      <c r="NMP39" s="512"/>
      <c r="NMQ39" s="512"/>
      <c r="NMR39" s="512"/>
      <c r="NMS39" s="512"/>
      <c r="NMT39" s="512"/>
      <c r="NMU39" s="512"/>
      <c r="NMV39" s="512"/>
      <c r="NMW39" s="511"/>
      <c r="NMX39" s="512"/>
      <c r="NMY39" s="512"/>
      <c r="NMZ39" s="512"/>
      <c r="NNA39" s="512"/>
      <c r="NNB39" s="512"/>
      <c r="NNC39" s="512"/>
      <c r="NND39" s="512"/>
      <c r="NNE39" s="511"/>
      <c r="NNF39" s="512"/>
      <c r="NNG39" s="512"/>
      <c r="NNH39" s="512"/>
      <c r="NNI39" s="512"/>
      <c r="NNJ39" s="512"/>
      <c r="NNK39" s="512"/>
      <c r="NNL39" s="512"/>
      <c r="NNM39" s="511"/>
      <c r="NNN39" s="512"/>
      <c r="NNO39" s="512"/>
      <c r="NNP39" s="512"/>
      <c r="NNQ39" s="512"/>
      <c r="NNR39" s="512"/>
      <c r="NNS39" s="512"/>
      <c r="NNT39" s="512"/>
      <c r="NNU39" s="511"/>
      <c r="NNV39" s="512"/>
      <c r="NNW39" s="512"/>
      <c r="NNX39" s="512"/>
      <c r="NNY39" s="512"/>
      <c r="NNZ39" s="512"/>
      <c r="NOA39" s="512"/>
      <c r="NOB39" s="512"/>
      <c r="NOC39" s="511"/>
      <c r="NOD39" s="512"/>
      <c r="NOE39" s="512"/>
      <c r="NOF39" s="512"/>
      <c r="NOG39" s="512"/>
      <c r="NOH39" s="512"/>
      <c r="NOI39" s="512"/>
      <c r="NOJ39" s="512"/>
      <c r="NOK39" s="511"/>
      <c r="NOL39" s="512"/>
      <c r="NOM39" s="512"/>
      <c r="NON39" s="512"/>
      <c r="NOO39" s="512"/>
      <c r="NOP39" s="512"/>
      <c r="NOQ39" s="512"/>
      <c r="NOR39" s="512"/>
      <c r="NOS39" s="511"/>
      <c r="NOT39" s="512"/>
      <c r="NOU39" s="512"/>
      <c r="NOV39" s="512"/>
      <c r="NOW39" s="512"/>
      <c r="NOX39" s="512"/>
      <c r="NOY39" s="512"/>
      <c r="NOZ39" s="512"/>
      <c r="NPA39" s="511"/>
      <c r="NPB39" s="512"/>
      <c r="NPC39" s="512"/>
      <c r="NPD39" s="512"/>
      <c r="NPE39" s="512"/>
      <c r="NPF39" s="512"/>
      <c r="NPG39" s="512"/>
      <c r="NPH39" s="512"/>
      <c r="NPI39" s="511"/>
      <c r="NPJ39" s="512"/>
      <c r="NPK39" s="512"/>
      <c r="NPL39" s="512"/>
      <c r="NPM39" s="512"/>
      <c r="NPN39" s="512"/>
      <c r="NPO39" s="512"/>
      <c r="NPP39" s="512"/>
      <c r="NPQ39" s="511"/>
      <c r="NPR39" s="512"/>
      <c r="NPS39" s="512"/>
      <c r="NPT39" s="512"/>
      <c r="NPU39" s="512"/>
      <c r="NPV39" s="512"/>
      <c r="NPW39" s="512"/>
      <c r="NPX39" s="512"/>
      <c r="NPY39" s="511"/>
      <c r="NPZ39" s="512"/>
      <c r="NQA39" s="512"/>
      <c r="NQB39" s="512"/>
      <c r="NQC39" s="512"/>
      <c r="NQD39" s="512"/>
      <c r="NQE39" s="512"/>
      <c r="NQF39" s="512"/>
      <c r="NQG39" s="511"/>
      <c r="NQH39" s="512"/>
      <c r="NQI39" s="512"/>
      <c r="NQJ39" s="512"/>
      <c r="NQK39" s="512"/>
      <c r="NQL39" s="512"/>
      <c r="NQM39" s="512"/>
      <c r="NQN39" s="512"/>
      <c r="NQO39" s="511"/>
      <c r="NQP39" s="512"/>
      <c r="NQQ39" s="512"/>
      <c r="NQR39" s="512"/>
      <c r="NQS39" s="512"/>
      <c r="NQT39" s="512"/>
      <c r="NQU39" s="512"/>
      <c r="NQV39" s="512"/>
      <c r="NQW39" s="511"/>
      <c r="NQX39" s="512"/>
      <c r="NQY39" s="512"/>
      <c r="NQZ39" s="512"/>
      <c r="NRA39" s="512"/>
      <c r="NRB39" s="512"/>
      <c r="NRC39" s="512"/>
      <c r="NRD39" s="512"/>
      <c r="NRE39" s="511"/>
      <c r="NRF39" s="512"/>
      <c r="NRG39" s="512"/>
      <c r="NRH39" s="512"/>
      <c r="NRI39" s="512"/>
      <c r="NRJ39" s="512"/>
      <c r="NRK39" s="512"/>
      <c r="NRL39" s="512"/>
      <c r="NRM39" s="511"/>
      <c r="NRN39" s="512"/>
      <c r="NRO39" s="512"/>
      <c r="NRP39" s="512"/>
      <c r="NRQ39" s="512"/>
      <c r="NRR39" s="512"/>
      <c r="NRS39" s="512"/>
      <c r="NRT39" s="512"/>
      <c r="NRU39" s="511"/>
      <c r="NRV39" s="512"/>
      <c r="NRW39" s="512"/>
      <c r="NRX39" s="512"/>
      <c r="NRY39" s="512"/>
      <c r="NRZ39" s="512"/>
      <c r="NSA39" s="512"/>
      <c r="NSB39" s="512"/>
      <c r="NSC39" s="511"/>
      <c r="NSD39" s="512"/>
      <c r="NSE39" s="512"/>
      <c r="NSF39" s="512"/>
      <c r="NSG39" s="512"/>
      <c r="NSH39" s="512"/>
      <c r="NSI39" s="512"/>
      <c r="NSJ39" s="512"/>
      <c r="NSK39" s="511"/>
      <c r="NSL39" s="512"/>
      <c r="NSM39" s="512"/>
      <c r="NSN39" s="512"/>
      <c r="NSO39" s="512"/>
      <c r="NSP39" s="512"/>
      <c r="NSQ39" s="512"/>
      <c r="NSR39" s="512"/>
      <c r="NSS39" s="511"/>
      <c r="NST39" s="512"/>
      <c r="NSU39" s="512"/>
      <c r="NSV39" s="512"/>
      <c r="NSW39" s="512"/>
      <c r="NSX39" s="512"/>
      <c r="NSY39" s="512"/>
      <c r="NSZ39" s="512"/>
      <c r="NTA39" s="511"/>
      <c r="NTB39" s="512"/>
      <c r="NTC39" s="512"/>
      <c r="NTD39" s="512"/>
      <c r="NTE39" s="512"/>
      <c r="NTF39" s="512"/>
      <c r="NTG39" s="512"/>
      <c r="NTH39" s="512"/>
      <c r="NTI39" s="511"/>
      <c r="NTJ39" s="512"/>
      <c r="NTK39" s="512"/>
      <c r="NTL39" s="512"/>
      <c r="NTM39" s="512"/>
      <c r="NTN39" s="512"/>
      <c r="NTO39" s="512"/>
      <c r="NTP39" s="512"/>
      <c r="NTQ39" s="511"/>
      <c r="NTR39" s="512"/>
      <c r="NTS39" s="512"/>
      <c r="NTT39" s="512"/>
      <c r="NTU39" s="512"/>
      <c r="NTV39" s="512"/>
      <c r="NTW39" s="512"/>
      <c r="NTX39" s="512"/>
      <c r="NTY39" s="511"/>
      <c r="NTZ39" s="512"/>
      <c r="NUA39" s="512"/>
      <c r="NUB39" s="512"/>
      <c r="NUC39" s="512"/>
      <c r="NUD39" s="512"/>
      <c r="NUE39" s="512"/>
      <c r="NUF39" s="512"/>
      <c r="NUG39" s="511"/>
      <c r="NUH39" s="512"/>
      <c r="NUI39" s="512"/>
      <c r="NUJ39" s="512"/>
      <c r="NUK39" s="512"/>
      <c r="NUL39" s="512"/>
      <c r="NUM39" s="512"/>
      <c r="NUN39" s="512"/>
      <c r="NUO39" s="511"/>
      <c r="NUP39" s="512"/>
      <c r="NUQ39" s="512"/>
      <c r="NUR39" s="512"/>
      <c r="NUS39" s="512"/>
      <c r="NUT39" s="512"/>
      <c r="NUU39" s="512"/>
      <c r="NUV39" s="512"/>
      <c r="NUW39" s="511"/>
      <c r="NUX39" s="512"/>
      <c r="NUY39" s="512"/>
      <c r="NUZ39" s="512"/>
      <c r="NVA39" s="512"/>
      <c r="NVB39" s="512"/>
      <c r="NVC39" s="512"/>
      <c r="NVD39" s="512"/>
      <c r="NVE39" s="511"/>
      <c r="NVF39" s="512"/>
      <c r="NVG39" s="512"/>
      <c r="NVH39" s="512"/>
      <c r="NVI39" s="512"/>
      <c r="NVJ39" s="512"/>
      <c r="NVK39" s="512"/>
      <c r="NVL39" s="512"/>
      <c r="NVM39" s="511"/>
      <c r="NVN39" s="512"/>
      <c r="NVO39" s="512"/>
      <c r="NVP39" s="512"/>
      <c r="NVQ39" s="512"/>
      <c r="NVR39" s="512"/>
      <c r="NVS39" s="512"/>
      <c r="NVT39" s="512"/>
      <c r="NVU39" s="511"/>
      <c r="NVV39" s="512"/>
      <c r="NVW39" s="512"/>
      <c r="NVX39" s="512"/>
      <c r="NVY39" s="512"/>
      <c r="NVZ39" s="512"/>
      <c r="NWA39" s="512"/>
      <c r="NWB39" s="512"/>
      <c r="NWC39" s="511"/>
      <c r="NWD39" s="512"/>
      <c r="NWE39" s="512"/>
      <c r="NWF39" s="512"/>
      <c r="NWG39" s="512"/>
      <c r="NWH39" s="512"/>
      <c r="NWI39" s="512"/>
      <c r="NWJ39" s="512"/>
      <c r="NWK39" s="511"/>
      <c r="NWL39" s="512"/>
      <c r="NWM39" s="512"/>
      <c r="NWN39" s="512"/>
      <c r="NWO39" s="512"/>
      <c r="NWP39" s="512"/>
      <c r="NWQ39" s="512"/>
      <c r="NWR39" s="512"/>
      <c r="NWS39" s="511"/>
      <c r="NWT39" s="512"/>
      <c r="NWU39" s="512"/>
      <c r="NWV39" s="512"/>
      <c r="NWW39" s="512"/>
      <c r="NWX39" s="512"/>
      <c r="NWY39" s="512"/>
      <c r="NWZ39" s="512"/>
      <c r="NXA39" s="511"/>
      <c r="NXB39" s="512"/>
      <c r="NXC39" s="512"/>
      <c r="NXD39" s="512"/>
      <c r="NXE39" s="512"/>
      <c r="NXF39" s="512"/>
      <c r="NXG39" s="512"/>
      <c r="NXH39" s="512"/>
      <c r="NXI39" s="511"/>
      <c r="NXJ39" s="512"/>
      <c r="NXK39" s="512"/>
      <c r="NXL39" s="512"/>
      <c r="NXM39" s="512"/>
      <c r="NXN39" s="512"/>
      <c r="NXO39" s="512"/>
      <c r="NXP39" s="512"/>
      <c r="NXQ39" s="511"/>
      <c r="NXR39" s="512"/>
      <c r="NXS39" s="512"/>
      <c r="NXT39" s="512"/>
      <c r="NXU39" s="512"/>
      <c r="NXV39" s="512"/>
      <c r="NXW39" s="512"/>
      <c r="NXX39" s="512"/>
      <c r="NXY39" s="511"/>
      <c r="NXZ39" s="512"/>
      <c r="NYA39" s="512"/>
      <c r="NYB39" s="512"/>
      <c r="NYC39" s="512"/>
      <c r="NYD39" s="512"/>
      <c r="NYE39" s="512"/>
      <c r="NYF39" s="512"/>
      <c r="NYG39" s="511"/>
      <c r="NYH39" s="512"/>
      <c r="NYI39" s="512"/>
      <c r="NYJ39" s="512"/>
      <c r="NYK39" s="512"/>
      <c r="NYL39" s="512"/>
      <c r="NYM39" s="512"/>
      <c r="NYN39" s="512"/>
      <c r="NYO39" s="511"/>
      <c r="NYP39" s="512"/>
      <c r="NYQ39" s="512"/>
      <c r="NYR39" s="512"/>
      <c r="NYS39" s="512"/>
      <c r="NYT39" s="512"/>
      <c r="NYU39" s="512"/>
      <c r="NYV39" s="512"/>
      <c r="NYW39" s="511"/>
      <c r="NYX39" s="512"/>
      <c r="NYY39" s="512"/>
      <c r="NYZ39" s="512"/>
      <c r="NZA39" s="512"/>
      <c r="NZB39" s="512"/>
      <c r="NZC39" s="512"/>
      <c r="NZD39" s="512"/>
      <c r="NZE39" s="511"/>
      <c r="NZF39" s="512"/>
      <c r="NZG39" s="512"/>
      <c r="NZH39" s="512"/>
      <c r="NZI39" s="512"/>
      <c r="NZJ39" s="512"/>
      <c r="NZK39" s="512"/>
      <c r="NZL39" s="512"/>
      <c r="NZM39" s="511"/>
      <c r="NZN39" s="512"/>
      <c r="NZO39" s="512"/>
      <c r="NZP39" s="512"/>
      <c r="NZQ39" s="512"/>
      <c r="NZR39" s="512"/>
      <c r="NZS39" s="512"/>
      <c r="NZT39" s="512"/>
      <c r="NZU39" s="511"/>
      <c r="NZV39" s="512"/>
      <c r="NZW39" s="512"/>
      <c r="NZX39" s="512"/>
      <c r="NZY39" s="512"/>
      <c r="NZZ39" s="512"/>
      <c r="OAA39" s="512"/>
      <c r="OAB39" s="512"/>
      <c r="OAC39" s="511"/>
      <c r="OAD39" s="512"/>
      <c r="OAE39" s="512"/>
      <c r="OAF39" s="512"/>
      <c r="OAG39" s="512"/>
      <c r="OAH39" s="512"/>
      <c r="OAI39" s="512"/>
      <c r="OAJ39" s="512"/>
      <c r="OAK39" s="511"/>
      <c r="OAL39" s="512"/>
      <c r="OAM39" s="512"/>
      <c r="OAN39" s="512"/>
      <c r="OAO39" s="512"/>
      <c r="OAP39" s="512"/>
      <c r="OAQ39" s="512"/>
      <c r="OAR39" s="512"/>
      <c r="OAS39" s="511"/>
      <c r="OAT39" s="512"/>
      <c r="OAU39" s="512"/>
      <c r="OAV39" s="512"/>
      <c r="OAW39" s="512"/>
      <c r="OAX39" s="512"/>
      <c r="OAY39" s="512"/>
      <c r="OAZ39" s="512"/>
      <c r="OBA39" s="511"/>
      <c r="OBB39" s="512"/>
      <c r="OBC39" s="512"/>
      <c r="OBD39" s="512"/>
      <c r="OBE39" s="512"/>
      <c r="OBF39" s="512"/>
      <c r="OBG39" s="512"/>
      <c r="OBH39" s="512"/>
      <c r="OBI39" s="511"/>
      <c r="OBJ39" s="512"/>
      <c r="OBK39" s="512"/>
      <c r="OBL39" s="512"/>
      <c r="OBM39" s="512"/>
      <c r="OBN39" s="512"/>
      <c r="OBO39" s="512"/>
      <c r="OBP39" s="512"/>
      <c r="OBQ39" s="511"/>
      <c r="OBR39" s="512"/>
      <c r="OBS39" s="512"/>
      <c r="OBT39" s="512"/>
      <c r="OBU39" s="512"/>
      <c r="OBV39" s="512"/>
      <c r="OBW39" s="512"/>
      <c r="OBX39" s="512"/>
      <c r="OBY39" s="511"/>
      <c r="OBZ39" s="512"/>
      <c r="OCA39" s="512"/>
      <c r="OCB39" s="512"/>
      <c r="OCC39" s="512"/>
      <c r="OCD39" s="512"/>
      <c r="OCE39" s="512"/>
      <c r="OCF39" s="512"/>
      <c r="OCG39" s="511"/>
      <c r="OCH39" s="512"/>
      <c r="OCI39" s="512"/>
      <c r="OCJ39" s="512"/>
      <c r="OCK39" s="512"/>
      <c r="OCL39" s="512"/>
      <c r="OCM39" s="512"/>
      <c r="OCN39" s="512"/>
      <c r="OCO39" s="511"/>
      <c r="OCP39" s="512"/>
      <c r="OCQ39" s="512"/>
      <c r="OCR39" s="512"/>
      <c r="OCS39" s="512"/>
      <c r="OCT39" s="512"/>
      <c r="OCU39" s="512"/>
      <c r="OCV39" s="512"/>
      <c r="OCW39" s="511"/>
      <c r="OCX39" s="512"/>
      <c r="OCY39" s="512"/>
      <c r="OCZ39" s="512"/>
      <c r="ODA39" s="512"/>
      <c r="ODB39" s="512"/>
      <c r="ODC39" s="512"/>
      <c r="ODD39" s="512"/>
      <c r="ODE39" s="511"/>
      <c r="ODF39" s="512"/>
      <c r="ODG39" s="512"/>
      <c r="ODH39" s="512"/>
      <c r="ODI39" s="512"/>
      <c r="ODJ39" s="512"/>
      <c r="ODK39" s="512"/>
      <c r="ODL39" s="512"/>
      <c r="ODM39" s="511"/>
      <c r="ODN39" s="512"/>
      <c r="ODO39" s="512"/>
      <c r="ODP39" s="512"/>
      <c r="ODQ39" s="512"/>
      <c r="ODR39" s="512"/>
      <c r="ODS39" s="512"/>
      <c r="ODT39" s="512"/>
      <c r="ODU39" s="511"/>
      <c r="ODV39" s="512"/>
      <c r="ODW39" s="512"/>
      <c r="ODX39" s="512"/>
      <c r="ODY39" s="512"/>
      <c r="ODZ39" s="512"/>
      <c r="OEA39" s="512"/>
      <c r="OEB39" s="512"/>
      <c r="OEC39" s="511"/>
      <c r="OED39" s="512"/>
      <c r="OEE39" s="512"/>
      <c r="OEF39" s="512"/>
      <c r="OEG39" s="512"/>
      <c r="OEH39" s="512"/>
      <c r="OEI39" s="512"/>
      <c r="OEJ39" s="512"/>
      <c r="OEK39" s="511"/>
      <c r="OEL39" s="512"/>
      <c r="OEM39" s="512"/>
      <c r="OEN39" s="512"/>
      <c r="OEO39" s="512"/>
      <c r="OEP39" s="512"/>
      <c r="OEQ39" s="512"/>
      <c r="OER39" s="512"/>
      <c r="OES39" s="511"/>
      <c r="OET39" s="512"/>
      <c r="OEU39" s="512"/>
      <c r="OEV39" s="512"/>
      <c r="OEW39" s="512"/>
      <c r="OEX39" s="512"/>
      <c r="OEY39" s="512"/>
      <c r="OEZ39" s="512"/>
      <c r="OFA39" s="511"/>
      <c r="OFB39" s="512"/>
      <c r="OFC39" s="512"/>
      <c r="OFD39" s="512"/>
      <c r="OFE39" s="512"/>
      <c r="OFF39" s="512"/>
      <c r="OFG39" s="512"/>
      <c r="OFH39" s="512"/>
      <c r="OFI39" s="511"/>
      <c r="OFJ39" s="512"/>
      <c r="OFK39" s="512"/>
      <c r="OFL39" s="512"/>
      <c r="OFM39" s="512"/>
      <c r="OFN39" s="512"/>
      <c r="OFO39" s="512"/>
      <c r="OFP39" s="512"/>
      <c r="OFQ39" s="511"/>
      <c r="OFR39" s="512"/>
      <c r="OFS39" s="512"/>
      <c r="OFT39" s="512"/>
      <c r="OFU39" s="512"/>
      <c r="OFV39" s="512"/>
      <c r="OFW39" s="512"/>
      <c r="OFX39" s="512"/>
      <c r="OFY39" s="511"/>
      <c r="OFZ39" s="512"/>
      <c r="OGA39" s="512"/>
      <c r="OGB39" s="512"/>
      <c r="OGC39" s="512"/>
      <c r="OGD39" s="512"/>
      <c r="OGE39" s="512"/>
      <c r="OGF39" s="512"/>
      <c r="OGG39" s="511"/>
      <c r="OGH39" s="512"/>
      <c r="OGI39" s="512"/>
      <c r="OGJ39" s="512"/>
      <c r="OGK39" s="512"/>
      <c r="OGL39" s="512"/>
      <c r="OGM39" s="512"/>
      <c r="OGN39" s="512"/>
      <c r="OGO39" s="511"/>
      <c r="OGP39" s="512"/>
      <c r="OGQ39" s="512"/>
      <c r="OGR39" s="512"/>
      <c r="OGS39" s="512"/>
      <c r="OGT39" s="512"/>
      <c r="OGU39" s="512"/>
      <c r="OGV39" s="512"/>
      <c r="OGW39" s="511"/>
      <c r="OGX39" s="512"/>
      <c r="OGY39" s="512"/>
      <c r="OGZ39" s="512"/>
      <c r="OHA39" s="512"/>
      <c r="OHB39" s="512"/>
      <c r="OHC39" s="512"/>
      <c r="OHD39" s="512"/>
      <c r="OHE39" s="511"/>
      <c r="OHF39" s="512"/>
      <c r="OHG39" s="512"/>
      <c r="OHH39" s="512"/>
      <c r="OHI39" s="512"/>
      <c r="OHJ39" s="512"/>
      <c r="OHK39" s="512"/>
      <c r="OHL39" s="512"/>
      <c r="OHM39" s="511"/>
      <c r="OHN39" s="512"/>
      <c r="OHO39" s="512"/>
      <c r="OHP39" s="512"/>
      <c r="OHQ39" s="512"/>
      <c r="OHR39" s="512"/>
      <c r="OHS39" s="512"/>
      <c r="OHT39" s="512"/>
      <c r="OHU39" s="511"/>
      <c r="OHV39" s="512"/>
      <c r="OHW39" s="512"/>
      <c r="OHX39" s="512"/>
      <c r="OHY39" s="512"/>
      <c r="OHZ39" s="512"/>
      <c r="OIA39" s="512"/>
      <c r="OIB39" s="512"/>
      <c r="OIC39" s="511"/>
      <c r="OID39" s="512"/>
      <c r="OIE39" s="512"/>
      <c r="OIF39" s="512"/>
      <c r="OIG39" s="512"/>
      <c r="OIH39" s="512"/>
      <c r="OII39" s="512"/>
      <c r="OIJ39" s="512"/>
      <c r="OIK39" s="511"/>
      <c r="OIL39" s="512"/>
      <c r="OIM39" s="512"/>
      <c r="OIN39" s="512"/>
      <c r="OIO39" s="512"/>
      <c r="OIP39" s="512"/>
      <c r="OIQ39" s="512"/>
      <c r="OIR39" s="512"/>
      <c r="OIS39" s="511"/>
      <c r="OIT39" s="512"/>
      <c r="OIU39" s="512"/>
      <c r="OIV39" s="512"/>
      <c r="OIW39" s="512"/>
      <c r="OIX39" s="512"/>
      <c r="OIY39" s="512"/>
      <c r="OIZ39" s="512"/>
      <c r="OJA39" s="511"/>
      <c r="OJB39" s="512"/>
      <c r="OJC39" s="512"/>
      <c r="OJD39" s="512"/>
      <c r="OJE39" s="512"/>
      <c r="OJF39" s="512"/>
      <c r="OJG39" s="512"/>
      <c r="OJH39" s="512"/>
      <c r="OJI39" s="511"/>
      <c r="OJJ39" s="512"/>
      <c r="OJK39" s="512"/>
      <c r="OJL39" s="512"/>
      <c r="OJM39" s="512"/>
      <c r="OJN39" s="512"/>
      <c r="OJO39" s="512"/>
      <c r="OJP39" s="512"/>
      <c r="OJQ39" s="511"/>
      <c r="OJR39" s="512"/>
      <c r="OJS39" s="512"/>
      <c r="OJT39" s="512"/>
      <c r="OJU39" s="512"/>
      <c r="OJV39" s="512"/>
      <c r="OJW39" s="512"/>
      <c r="OJX39" s="512"/>
      <c r="OJY39" s="511"/>
      <c r="OJZ39" s="512"/>
      <c r="OKA39" s="512"/>
      <c r="OKB39" s="512"/>
      <c r="OKC39" s="512"/>
      <c r="OKD39" s="512"/>
      <c r="OKE39" s="512"/>
      <c r="OKF39" s="512"/>
      <c r="OKG39" s="511"/>
      <c r="OKH39" s="512"/>
      <c r="OKI39" s="512"/>
      <c r="OKJ39" s="512"/>
      <c r="OKK39" s="512"/>
      <c r="OKL39" s="512"/>
      <c r="OKM39" s="512"/>
      <c r="OKN39" s="512"/>
      <c r="OKO39" s="511"/>
      <c r="OKP39" s="512"/>
      <c r="OKQ39" s="512"/>
      <c r="OKR39" s="512"/>
      <c r="OKS39" s="512"/>
      <c r="OKT39" s="512"/>
      <c r="OKU39" s="512"/>
      <c r="OKV39" s="512"/>
      <c r="OKW39" s="511"/>
      <c r="OKX39" s="512"/>
      <c r="OKY39" s="512"/>
      <c r="OKZ39" s="512"/>
      <c r="OLA39" s="512"/>
      <c r="OLB39" s="512"/>
      <c r="OLC39" s="512"/>
      <c r="OLD39" s="512"/>
      <c r="OLE39" s="511"/>
      <c r="OLF39" s="512"/>
      <c r="OLG39" s="512"/>
      <c r="OLH39" s="512"/>
      <c r="OLI39" s="512"/>
      <c r="OLJ39" s="512"/>
      <c r="OLK39" s="512"/>
      <c r="OLL39" s="512"/>
      <c r="OLM39" s="511"/>
      <c r="OLN39" s="512"/>
      <c r="OLO39" s="512"/>
      <c r="OLP39" s="512"/>
      <c r="OLQ39" s="512"/>
      <c r="OLR39" s="512"/>
      <c r="OLS39" s="512"/>
      <c r="OLT39" s="512"/>
      <c r="OLU39" s="511"/>
      <c r="OLV39" s="512"/>
      <c r="OLW39" s="512"/>
      <c r="OLX39" s="512"/>
      <c r="OLY39" s="512"/>
      <c r="OLZ39" s="512"/>
      <c r="OMA39" s="512"/>
      <c r="OMB39" s="512"/>
      <c r="OMC39" s="511"/>
      <c r="OMD39" s="512"/>
      <c r="OME39" s="512"/>
      <c r="OMF39" s="512"/>
      <c r="OMG39" s="512"/>
      <c r="OMH39" s="512"/>
      <c r="OMI39" s="512"/>
      <c r="OMJ39" s="512"/>
      <c r="OMK39" s="511"/>
      <c r="OML39" s="512"/>
      <c r="OMM39" s="512"/>
      <c r="OMN39" s="512"/>
      <c r="OMO39" s="512"/>
      <c r="OMP39" s="512"/>
      <c r="OMQ39" s="512"/>
      <c r="OMR39" s="512"/>
      <c r="OMS39" s="511"/>
      <c r="OMT39" s="512"/>
      <c r="OMU39" s="512"/>
      <c r="OMV39" s="512"/>
      <c r="OMW39" s="512"/>
      <c r="OMX39" s="512"/>
      <c r="OMY39" s="512"/>
      <c r="OMZ39" s="512"/>
      <c r="ONA39" s="511"/>
      <c r="ONB39" s="512"/>
      <c r="ONC39" s="512"/>
      <c r="OND39" s="512"/>
      <c r="ONE39" s="512"/>
      <c r="ONF39" s="512"/>
      <c r="ONG39" s="512"/>
      <c r="ONH39" s="512"/>
      <c r="ONI39" s="511"/>
      <c r="ONJ39" s="512"/>
      <c r="ONK39" s="512"/>
      <c r="ONL39" s="512"/>
      <c r="ONM39" s="512"/>
      <c r="ONN39" s="512"/>
      <c r="ONO39" s="512"/>
      <c r="ONP39" s="512"/>
      <c r="ONQ39" s="511"/>
      <c r="ONR39" s="512"/>
      <c r="ONS39" s="512"/>
      <c r="ONT39" s="512"/>
      <c r="ONU39" s="512"/>
      <c r="ONV39" s="512"/>
      <c r="ONW39" s="512"/>
      <c r="ONX39" s="512"/>
      <c r="ONY39" s="511"/>
      <c r="ONZ39" s="512"/>
      <c r="OOA39" s="512"/>
      <c r="OOB39" s="512"/>
      <c r="OOC39" s="512"/>
      <c r="OOD39" s="512"/>
      <c r="OOE39" s="512"/>
      <c r="OOF39" s="512"/>
      <c r="OOG39" s="511"/>
      <c r="OOH39" s="512"/>
      <c r="OOI39" s="512"/>
      <c r="OOJ39" s="512"/>
      <c r="OOK39" s="512"/>
      <c r="OOL39" s="512"/>
      <c r="OOM39" s="512"/>
      <c r="OON39" s="512"/>
      <c r="OOO39" s="511"/>
      <c r="OOP39" s="512"/>
      <c r="OOQ39" s="512"/>
      <c r="OOR39" s="512"/>
      <c r="OOS39" s="512"/>
      <c r="OOT39" s="512"/>
      <c r="OOU39" s="512"/>
      <c r="OOV39" s="512"/>
      <c r="OOW39" s="511"/>
      <c r="OOX39" s="512"/>
      <c r="OOY39" s="512"/>
      <c r="OOZ39" s="512"/>
      <c r="OPA39" s="512"/>
      <c r="OPB39" s="512"/>
      <c r="OPC39" s="512"/>
      <c r="OPD39" s="512"/>
      <c r="OPE39" s="511"/>
      <c r="OPF39" s="512"/>
      <c r="OPG39" s="512"/>
      <c r="OPH39" s="512"/>
      <c r="OPI39" s="512"/>
      <c r="OPJ39" s="512"/>
      <c r="OPK39" s="512"/>
      <c r="OPL39" s="512"/>
      <c r="OPM39" s="511"/>
      <c r="OPN39" s="512"/>
      <c r="OPO39" s="512"/>
      <c r="OPP39" s="512"/>
      <c r="OPQ39" s="512"/>
      <c r="OPR39" s="512"/>
      <c r="OPS39" s="512"/>
      <c r="OPT39" s="512"/>
      <c r="OPU39" s="511"/>
      <c r="OPV39" s="512"/>
      <c r="OPW39" s="512"/>
      <c r="OPX39" s="512"/>
      <c r="OPY39" s="512"/>
      <c r="OPZ39" s="512"/>
      <c r="OQA39" s="512"/>
      <c r="OQB39" s="512"/>
      <c r="OQC39" s="511"/>
      <c r="OQD39" s="512"/>
      <c r="OQE39" s="512"/>
      <c r="OQF39" s="512"/>
      <c r="OQG39" s="512"/>
      <c r="OQH39" s="512"/>
      <c r="OQI39" s="512"/>
      <c r="OQJ39" s="512"/>
      <c r="OQK39" s="511"/>
      <c r="OQL39" s="512"/>
      <c r="OQM39" s="512"/>
      <c r="OQN39" s="512"/>
      <c r="OQO39" s="512"/>
      <c r="OQP39" s="512"/>
      <c r="OQQ39" s="512"/>
      <c r="OQR39" s="512"/>
      <c r="OQS39" s="511"/>
      <c r="OQT39" s="512"/>
      <c r="OQU39" s="512"/>
      <c r="OQV39" s="512"/>
      <c r="OQW39" s="512"/>
      <c r="OQX39" s="512"/>
      <c r="OQY39" s="512"/>
      <c r="OQZ39" s="512"/>
      <c r="ORA39" s="511"/>
      <c r="ORB39" s="512"/>
      <c r="ORC39" s="512"/>
      <c r="ORD39" s="512"/>
      <c r="ORE39" s="512"/>
      <c r="ORF39" s="512"/>
      <c r="ORG39" s="512"/>
      <c r="ORH39" s="512"/>
      <c r="ORI39" s="511"/>
      <c r="ORJ39" s="512"/>
      <c r="ORK39" s="512"/>
      <c r="ORL39" s="512"/>
      <c r="ORM39" s="512"/>
      <c r="ORN39" s="512"/>
      <c r="ORO39" s="512"/>
      <c r="ORP39" s="512"/>
      <c r="ORQ39" s="511"/>
      <c r="ORR39" s="512"/>
      <c r="ORS39" s="512"/>
      <c r="ORT39" s="512"/>
      <c r="ORU39" s="512"/>
      <c r="ORV39" s="512"/>
      <c r="ORW39" s="512"/>
      <c r="ORX39" s="512"/>
      <c r="ORY39" s="511"/>
      <c r="ORZ39" s="512"/>
      <c r="OSA39" s="512"/>
      <c r="OSB39" s="512"/>
      <c r="OSC39" s="512"/>
      <c r="OSD39" s="512"/>
      <c r="OSE39" s="512"/>
      <c r="OSF39" s="512"/>
      <c r="OSG39" s="511"/>
      <c r="OSH39" s="512"/>
      <c r="OSI39" s="512"/>
      <c r="OSJ39" s="512"/>
      <c r="OSK39" s="512"/>
      <c r="OSL39" s="512"/>
      <c r="OSM39" s="512"/>
      <c r="OSN39" s="512"/>
      <c r="OSO39" s="511"/>
      <c r="OSP39" s="512"/>
      <c r="OSQ39" s="512"/>
      <c r="OSR39" s="512"/>
      <c r="OSS39" s="512"/>
      <c r="OST39" s="512"/>
      <c r="OSU39" s="512"/>
      <c r="OSV39" s="512"/>
      <c r="OSW39" s="511"/>
      <c r="OSX39" s="512"/>
      <c r="OSY39" s="512"/>
      <c r="OSZ39" s="512"/>
      <c r="OTA39" s="512"/>
      <c r="OTB39" s="512"/>
      <c r="OTC39" s="512"/>
      <c r="OTD39" s="512"/>
      <c r="OTE39" s="511"/>
      <c r="OTF39" s="512"/>
      <c r="OTG39" s="512"/>
      <c r="OTH39" s="512"/>
      <c r="OTI39" s="512"/>
      <c r="OTJ39" s="512"/>
      <c r="OTK39" s="512"/>
      <c r="OTL39" s="512"/>
      <c r="OTM39" s="511"/>
      <c r="OTN39" s="512"/>
      <c r="OTO39" s="512"/>
      <c r="OTP39" s="512"/>
      <c r="OTQ39" s="512"/>
      <c r="OTR39" s="512"/>
      <c r="OTS39" s="512"/>
      <c r="OTT39" s="512"/>
      <c r="OTU39" s="511"/>
      <c r="OTV39" s="512"/>
      <c r="OTW39" s="512"/>
      <c r="OTX39" s="512"/>
      <c r="OTY39" s="512"/>
      <c r="OTZ39" s="512"/>
      <c r="OUA39" s="512"/>
      <c r="OUB39" s="512"/>
      <c r="OUC39" s="511"/>
      <c r="OUD39" s="512"/>
      <c r="OUE39" s="512"/>
      <c r="OUF39" s="512"/>
      <c r="OUG39" s="512"/>
      <c r="OUH39" s="512"/>
      <c r="OUI39" s="512"/>
      <c r="OUJ39" s="512"/>
      <c r="OUK39" s="511"/>
      <c r="OUL39" s="512"/>
      <c r="OUM39" s="512"/>
      <c r="OUN39" s="512"/>
      <c r="OUO39" s="512"/>
      <c r="OUP39" s="512"/>
      <c r="OUQ39" s="512"/>
      <c r="OUR39" s="512"/>
      <c r="OUS39" s="511"/>
      <c r="OUT39" s="512"/>
      <c r="OUU39" s="512"/>
      <c r="OUV39" s="512"/>
      <c r="OUW39" s="512"/>
      <c r="OUX39" s="512"/>
      <c r="OUY39" s="512"/>
      <c r="OUZ39" s="512"/>
      <c r="OVA39" s="511"/>
      <c r="OVB39" s="512"/>
      <c r="OVC39" s="512"/>
      <c r="OVD39" s="512"/>
      <c r="OVE39" s="512"/>
      <c r="OVF39" s="512"/>
      <c r="OVG39" s="512"/>
      <c r="OVH39" s="512"/>
      <c r="OVI39" s="511"/>
      <c r="OVJ39" s="512"/>
      <c r="OVK39" s="512"/>
      <c r="OVL39" s="512"/>
      <c r="OVM39" s="512"/>
      <c r="OVN39" s="512"/>
      <c r="OVO39" s="512"/>
      <c r="OVP39" s="512"/>
      <c r="OVQ39" s="511"/>
      <c r="OVR39" s="512"/>
      <c r="OVS39" s="512"/>
      <c r="OVT39" s="512"/>
      <c r="OVU39" s="512"/>
      <c r="OVV39" s="512"/>
      <c r="OVW39" s="512"/>
      <c r="OVX39" s="512"/>
      <c r="OVY39" s="511"/>
      <c r="OVZ39" s="512"/>
      <c r="OWA39" s="512"/>
      <c r="OWB39" s="512"/>
      <c r="OWC39" s="512"/>
      <c r="OWD39" s="512"/>
      <c r="OWE39" s="512"/>
      <c r="OWF39" s="512"/>
      <c r="OWG39" s="511"/>
      <c r="OWH39" s="512"/>
      <c r="OWI39" s="512"/>
      <c r="OWJ39" s="512"/>
      <c r="OWK39" s="512"/>
      <c r="OWL39" s="512"/>
      <c r="OWM39" s="512"/>
      <c r="OWN39" s="512"/>
      <c r="OWO39" s="511"/>
      <c r="OWP39" s="512"/>
      <c r="OWQ39" s="512"/>
      <c r="OWR39" s="512"/>
      <c r="OWS39" s="512"/>
      <c r="OWT39" s="512"/>
      <c r="OWU39" s="512"/>
      <c r="OWV39" s="512"/>
      <c r="OWW39" s="511"/>
      <c r="OWX39" s="512"/>
      <c r="OWY39" s="512"/>
      <c r="OWZ39" s="512"/>
      <c r="OXA39" s="512"/>
      <c r="OXB39" s="512"/>
      <c r="OXC39" s="512"/>
      <c r="OXD39" s="512"/>
      <c r="OXE39" s="511"/>
      <c r="OXF39" s="512"/>
      <c r="OXG39" s="512"/>
      <c r="OXH39" s="512"/>
      <c r="OXI39" s="512"/>
      <c r="OXJ39" s="512"/>
      <c r="OXK39" s="512"/>
      <c r="OXL39" s="512"/>
      <c r="OXM39" s="511"/>
      <c r="OXN39" s="512"/>
      <c r="OXO39" s="512"/>
      <c r="OXP39" s="512"/>
      <c r="OXQ39" s="512"/>
      <c r="OXR39" s="512"/>
      <c r="OXS39" s="512"/>
      <c r="OXT39" s="512"/>
      <c r="OXU39" s="511"/>
      <c r="OXV39" s="512"/>
      <c r="OXW39" s="512"/>
      <c r="OXX39" s="512"/>
      <c r="OXY39" s="512"/>
      <c r="OXZ39" s="512"/>
      <c r="OYA39" s="512"/>
      <c r="OYB39" s="512"/>
      <c r="OYC39" s="511"/>
      <c r="OYD39" s="512"/>
      <c r="OYE39" s="512"/>
      <c r="OYF39" s="512"/>
      <c r="OYG39" s="512"/>
      <c r="OYH39" s="512"/>
      <c r="OYI39" s="512"/>
      <c r="OYJ39" s="512"/>
      <c r="OYK39" s="511"/>
      <c r="OYL39" s="512"/>
      <c r="OYM39" s="512"/>
      <c r="OYN39" s="512"/>
      <c r="OYO39" s="512"/>
      <c r="OYP39" s="512"/>
      <c r="OYQ39" s="512"/>
      <c r="OYR39" s="512"/>
      <c r="OYS39" s="511"/>
      <c r="OYT39" s="512"/>
      <c r="OYU39" s="512"/>
      <c r="OYV39" s="512"/>
      <c r="OYW39" s="512"/>
      <c r="OYX39" s="512"/>
      <c r="OYY39" s="512"/>
      <c r="OYZ39" s="512"/>
      <c r="OZA39" s="511"/>
      <c r="OZB39" s="512"/>
      <c r="OZC39" s="512"/>
      <c r="OZD39" s="512"/>
      <c r="OZE39" s="512"/>
      <c r="OZF39" s="512"/>
      <c r="OZG39" s="512"/>
      <c r="OZH39" s="512"/>
      <c r="OZI39" s="511"/>
      <c r="OZJ39" s="512"/>
      <c r="OZK39" s="512"/>
      <c r="OZL39" s="512"/>
      <c r="OZM39" s="512"/>
      <c r="OZN39" s="512"/>
      <c r="OZO39" s="512"/>
      <c r="OZP39" s="512"/>
      <c r="OZQ39" s="511"/>
      <c r="OZR39" s="512"/>
      <c r="OZS39" s="512"/>
      <c r="OZT39" s="512"/>
      <c r="OZU39" s="512"/>
      <c r="OZV39" s="512"/>
      <c r="OZW39" s="512"/>
      <c r="OZX39" s="512"/>
      <c r="OZY39" s="511"/>
      <c r="OZZ39" s="512"/>
      <c r="PAA39" s="512"/>
      <c r="PAB39" s="512"/>
      <c r="PAC39" s="512"/>
      <c r="PAD39" s="512"/>
      <c r="PAE39" s="512"/>
      <c r="PAF39" s="512"/>
      <c r="PAG39" s="511"/>
      <c r="PAH39" s="512"/>
      <c r="PAI39" s="512"/>
      <c r="PAJ39" s="512"/>
      <c r="PAK39" s="512"/>
      <c r="PAL39" s="512"/>
      <c r="PAM39" s="512"/>
      <c r="PAN39" s="512"/>
      <c r="PAO39" s="511"/>
      <c r="PAP39" s="512"/>
      <c r="PAQ39" s="512"/>
      <c r="PAR39" s="512"/>
      <c r="PAS39" s="512"/>
      <c r="PAT39" s="512"/>
      <c r="PAU39" s="512"/>
      <c r="PAV39" s="512"/>
      <c r="PAW39" s="511"/>
      <c r="PAX39" s="512"/>
      <c r="PAY39" s="512"/>
      <c r="PAZ39" s="512"/>
      <c r="PBA39" s="512"/>
      <c r="PBB39" s="512"/>
      <c r="PBC39" s="512"/>
      <c r="PBD39" s="512"/>
      <c r="PBE39" s="511"/>
      <c r="PBF39" s="512"/>
      <c r="PBG39" s="512"/>
      <c r="PBH39" s="512"/>
      <c r="PBI39" s="512"/>
      <c r="PBJ39" s="512"/>
      <c r="PBK39" s="512"/>
      <c r="PBL39" s="512"/>
      <c r="PBM39" s="511"/>
      <c r="PBN39" s="512"/>
      <c r="PBO39" s="512"/>
      <c r="PBP39" s="512"/>
      <c r="PBQ39" s="512"/>
      <c r="PBR39" s="512"/>
      <c r="PBS39" s="512"/>
      <c r="PBT39" s="512"/>
      <c r="PBU39" s="511"/>
      <c r="PBV39" s="512"/>
      <c r="PBW39" s="512"/>
      <c r="PBX39" s="512"/>
      <c r="PBY39" s="512"/>
      <c r="PBZ39" s="512"/>
      <c r="PCA39" s="512"/>
      <c r="PCB39" s="512"/>
      <c r="PCC39" s="511"/>
      <c r="PCD39" s="512"/>
      <c r="PCE39" s="512"/>
      <c r="PCF39" s="512"/>
      <c r="PCG39" s="512"/>
      <c r="PCH39" s="512"/>
      <c r="PCI39" s="512"/>
      <c r="PCJ39" s="512"/>
      <c r="PCK39" s="511"/>
      <c r="PCL39" s="512"/>
      <c r="PCM39" s="512"/>
      <c r="PCN39" s="512"/>
      <c r="PCO39" s="512"/>
      <c r="PCP39" s="512"/>
      <c r="PCQ39" s="512"/>
      <c r="PCR39" s="512"/>
      <c r="PCS39" s="511"/>
      <c r="PCT39" s="512"/>
      <c r="PCU39" s="512"/>
      <c r="PCV39" s="512"/>
      <c r="PCW39" s="512"/>
      <c r="PCX39" s="512"/>
      <c r="PCY39" s="512"/>
      <c r="PCZ39" s="512"/>
      <c r="PDA39" s="511"/>
      <c r="PDB39" s="512"/>
      <c r="PDC39" s="512"/>
      <c r="PDD39" s="512"/>
      <c r="PDE39" s="512"/>
      <c r="PDF39" s="512"/>
      <c r="PDG39" s="512"/>
      <c r="PDH39" s="512"/>
      <c r="PDI39" s="511"/>
      <c r="PDJ39" s="512"/>
      <c r="PDK39" s="512"/>
      <c r="PDL39" s="512"/>
      <c r="PDM39" s="512"/>
      <c r="PDN39" s="512"/>
      <c r="PDO39" s="512"/>
      <c r="PDP39" s="512"/>
      <c r="PDQ39" s="511"/>
      <c r="PDR39" s="512"/>
      <c r="PDS39" s="512"/>
      <c r="PDT39" s="512"/>
      <c r="PDU39" s="512"/>
      <c r="PDV39" s="512"/>
      <c r="PDW39" s="512"/>
      <c r="PDX39" s="512"/>
      <c r="PDY39" s="511"/>
      <c r="PDZ39" s="512"/>
      <c r="PEA39" s="512"/>
      <c r="PEB39" s="512"/>
      <c r="PEC39" s="512"/>
      <c r="PED39" s="512"/>
      <c r="PEE39" s="512"/>
      <c r="PEF39" s="512"/>
      <c r="PEG39" s="511"/>
      <c r="PEH39" s="512"/>
      <c r="PEI39" s="512"/>
      <c r="PEJ39" s="512"/>
      <c r="PEK39" s="512"/>
      <c r="PEL39" s="512"/>
      <c r="PEM39" s="512"/>
      <c r="PEN39" s="512"/>
      <c r="PEO39" s="511"/>
      <c r="PEP39" s="512"/>
      <c r="PEQ39" s="512"/>
      <c r="PER39" s="512"/>
      <c r="PES39" s="512"/>
      <c r="PET39" s="512"/>
      <c r="PEU39" s="512"/>
      <c r="PEV39" s="512"/>
      <c r="PEW39" s="511"/>
      <c r="PEX39" s="512"/>
      <c r="PEY39" s="512"/>
      <c r="PEZ39" s="512"/>
      <c r="PFA39" s="512"/>
      <c r="PFB39" s="512"/>
      <c r="PFC39" s="512"/>
      <c r="PFD39" s="512"/>
      <c r="PFE39" s="511"/>
      <c r="PFF39" s="512"/>
      <c r="PFG39" s="512"/>
      <c r="PFH39" s="512"/>
      <c r="PFI39" s="512"/>
      <c r="PFJ39" s="512"/>
      <c r="PFK39" s="512"/>
      <c r="PFL39" s="512"/>
      <c r="PFM39" s="511"/>
      <c r="PFN39" s="512"/>
      <c r="PFO39" s="512"/>
      <c r="PFP39" s="512"/>
      <c r="PFQ39" s="512"/>
      <c r="PFR39" s="512"/>
      <c r="PFS39" s="512"/>
      <c r="PFT39" s="512"/>
      <c r="PFU39" s="511"/>
      <c r="PFV39" s="512"/>
      <c r="PFW39" s="512"/>
      <c r="PFX39" s="512"/>
      <c r="PFY39" s="512"/>
      <c r="PFZ39" s="512"/>
      <c r="PGA39" s="512"/>
      <c r="PGB39" s="512"/>
      <c r="PGC39" s="511"/>
      <c r="PGD39" s="512"/>
      <c r="PGE39" s="512"/>
      <c r="PGF39" s="512"/>
      <c r="PGG39" s="512"/>
      <c r="PGH39" s="512"/>
      <c r="PGI39" s="512"/>
      <c r="PGJ39" s="512"/>
      <c r="PGK39" s="511"/>
      <c r="PGL39" s="512"/>
      <c r="PGM39" s="512"/>
      <c r="PGN39" s="512"/>
      <c r="PGO39" s="512"/>
      <c r="PGP39" s="512"/>
      <c r="PGQ39" s="512"/>
      <c r="PGR39" s="512"/>
      <c r="PGS39" s="511"/>
      <c r="PGT39" s="512"/>
      <c r="PGU39" s="512"/>
      <c r="PGV39" s="512"/>
      <c r="PGW39" s="512"/>
      <c r="PGX39" s="512"/>
      <c r="PGY39" s="512"/>
      <c r="PGZ39" s="512"/>
      <c r="PHA39" s="511"/>
      <c r="PHB39" s="512"/>
      <c r="PHC39" s="512"/>
      <c r="PHD39" s="512"/>
      <c r="PHE39" s="512"/>
      <c r="PHF39" s="512"/>
      <c r="PHG39" s="512"/>
      <c r="PHH39" s="512"/>
      <c r="PHI39" s="511"/>
      <c r="PHJ39" s="512"/>
      <c r="PHK39" s="512"/>
      <c r="PHL39" s="512"/>
      <c r="PHM39" s="512"/>
      <c r="PHN39" s="512"/>
      <c r="PHO39" s="512"/>
      <c r="PHP39" s="512"/>
      <c r="PHQ39" s="511"/>
      <c r="PHR39" s="512"/>
      <c r="PHS39" s="512"/>
      <c r="PHT39" s="512"/>
      <c r="PHU39" s="512"/>
      <c r="PHV39" s="512"/>
      <c r="PHW39" s="512"/>
      <c r="PHX39" s="512"/>
      <c r="PHY39" s="511"/>
      <c r="PHZ39" s="512"/>
      <c r="PIA39" s="512"/>
      <c r="PIB39" s="512"/>
      <c r="PIC39" s="512"/>
      <c r="PID39" s="512"/>
      <c r="PIE39" s="512"/>
      <c r="PIF39" s="512"/>
      <c r="PIG39" s="511"/>
      <c r="PIH39" s="512"/>
      <c r="PII39" s="512"/>
      <c r="PIJ39" s="512"/>
      <c r="PIK39" s="512"/>
      <c r="PIL39" s="512"/>
      <c r="PIM39" s="512"/>
      <c r="PIN39" s="512"/>
      <c r="PIO39" s="511"/>
      <c r="PIP39" s="512"/>
      <c r="PIQ39" s="512"/>
      <c r="PIR39" s="512"/>
      <c r="PIS39" s="512"/>
      <c r="PIT39" s="512"/>
      <c r="PIU39" s="512"/>
      <c r="PIV39" s="512"/>
      <c r="PIW39" s="511"/>
      <c r="PIX39" s="512"/>
      <c r="PIY39" s="512"/>
      <c r="PIZ39" s="512"/>
      <c r="PJA39" s="512"/>
      <c r="PJB39" s="512"/>
      <c r="PJC39" s="512"/>
      <c r="PJD39" s="512"/>
      <c r="PJE39" s="511"/>
      <c r="PJF39" s="512"/>
      <c r="PJG39" s="512"/>
      <c r="PJH39" s="512"/>
      <c r="PJI39" s="512"/>
      <c r="PJJ39" s="512"/>
      <c r="PJK39" s="512"/>
      <c r="PJL39" s="512"/>
      <c r="PJM39" s="511"/>
      <c r="PJN39" s="512"/>
      <c r="PJO39" s="512"/>
      <c r="PJP39" s="512"/>
      <c r="PJQ39" s="512"/>
      <c r="PJR39" s="512"/>
      <c r="PJS39" s="512"/>
      <c r="PJT39" s="512"/>
      <c r="PJU39" s="511"/>
      <c r="PJV39" s="512"/>
      <c r="PJW39" s="512"/>
      <c r="PJX39" s="512"/>
      <c r="PJY39" s="512"/>
      <c r="PJZ39" s="512"/>
      <c r="PKA39" s="512"/>
      <c r="PKB39" s="512"/>
      <c r="PKC39" s="511"/>
      <c r="PKD39" s="512"/>
      <c r="PKE39" s="512"/>
      <c r="PKF39" s="512"/>
      <c r="PKG39" s="512"/>
      <c r="PKH39" s="512"/>
      <c r="PKI39" s="512"/>
      <c r="PKJ39" s="512"/>
      <c r="PKK39" s="511"/>
      <c r="PKL39" s="512"/>
      <c r="PKM39" s="512"/>
      <c r="PKN39" s="512"/>
      <c r="PKO39" s="512"/>
      <c r="PKP39" s="512"/>
      <c r="PKQ39" s="512"/>
      <c r="PKR39" s="512"/>
      <c r="PKS39" s="511"/>
      <c r="PKT39" s="512"/>
      <c r="PKU39" s="512"/>
      <c r="PKV39" s="512"/>
      <c r="PKW39" s="512"/>
      <c r="PKX39" s="512"/>
      <c r="PKY39" s="512"/>
      <c r="PKZ39" s="512"/>
      <c r="PLA39" s="511"/>
      <c r="PLB39" s="512"/>
      <c r="PLC39" s="512"/>
      <c r="PLD39" s="512"/>
      <c r="PLE39" s="512"/>
      <c r="PLF39" s="512"/>
      <c r="PLG39" s="512"/>
      <c r="PLH39" s="512"/>
      <c r="PLI39" s="511"/>
      <c r="PLJ39" s="512"/>
      <c r="PLK39" s="512"/>
      <c r="PLL39" s="512"/>
      <c r="PLM39" s="512"/>
      <c r="PLN39" s="512"/>
      <c r="PLO39" s="512"/>
      <c r="PLP39" s="512"/>
      <c r="PLQ39" s="511"/>
      <c r="PLR39" s="512"/>
      <c r="PLS39" s="512"/>
      <c r="PLT39" s="512"/>
      <c r="PLU39" s="512"/>
      <c r="PLV39" s="512"/>
      <c r="PLW39" s="512"/>
      <c r="PLX39" s="512"/>
      <c r="PLY39" s="511"/>
      <c r="PLZ39" s="512"/>
      <c r="PMA39" s="512"/>
      <c r="PMB39" s="512"/>
      <c r="PMC39" s="512"/>
      <c r="PMD39" s="512"/>
      <c r="PME39" s="512"/>
      <c r="PMF39" s="512"/>
      <c r="PMG39" s="511"/>
      <c r="PMH39" s="512"/>
      <c r="PMI39" s="512"/>
      <c r="PMJ39" s="512"/>
      <c r="PMK39" s="512"/>
      <c r="PML39" s="512"/>
      <c r="PMM39" s="512"/>
      <c r="PMN39" s="512"/>
      <c r="PMO39" s="511"/>
      <c r="PMP39" s="512"/>
      <c r="PMQ39" s="512"/>
      <c r="PMR39" s="512"/>
      <c r="PMS39" s="512"/>
      <c r="PMT39" s="512"/>
      <c r="PMU39" s="512"/>
      <c r="PMV39" s="512"/>
      <c r="PMW39" s="511"/>
      <c r="PMX39" s="512"/>
      <c r="PMY39" s="512"/>
      <c r="PMZ39" s="512"/>
      <c r="PNA39" s="512"/>
      <c r="PNB39" s="512"/>
      <c r="PNC39" s="512"/>
      <c r="PND39" s="512"/>
      <c r="PNE39" s="511"/>
      <c r="PNF39" s="512"/>
      <c r="PNG39" s="512"/>
      <c r="PNH39" s="512"/>
      <c r="PNI39" s="512"/>
      <c r="PNJ39" s="512"/>
      <c r="PNK39" s="512"/>
      <c r="PNL39" s="512"/>
      <c r="PNM39" s="511"/>
      <c r="PNN39" s="512"/>
      <c r="PNO39" s="512"/>
      <c r="PNP39" s="512"/>
      <c r="PNQ39" s="512"/>
      <c r="PNR39" s="512"/>
      <c r="PNS39" s="512"/>
      <c r="PNT39" s="512"/>
      <c r="PNU39" s="511"/>
      <c r="PNV39" s="512"/>
      <c r="PNW39" s="512"/>
      <c r="PNX39" s="512"/>
      <c r="PNY39" s="512"/>
      <c r="PNZ39" s="512"/>
      <c r="POA39" s="512"/>
      <c r="POB39" s="512"/>
      <c r="POC39" s="511"/>
      <c r="POD39" s="512"/>
      <c r="POE39" s="512"/>
      <c r="POF39" s="512"/>
      <c r="POG39" s="512"/>
      <c r="POH39" s="512"/>
      <c r="POI39" s="512"/>
      <c r="POJ39" s="512"/>
      <c r="POK39" s="511"/>
      <c r="POL39" s="512"/>
      <c r="POM39" s="512"/>
      <c r="PON39" s="512"/>
      <c r="POO39" s="512"/>
      <c r="POP39" s="512"/>
      <c r="POQ39" s="512"/>
      <c r="POR39" s="512"/>
      <c r="POS39" s="511"/>
      <c r="POT39" s="512"/>
      <c r="POU39" s="512"/>
      <c r="POV39" s="512"/>
      <c r="POW39" s="512"/>
      <c r="POX39" s="512"/>
      <c r="POY39" s="512"/>
      <c r="POZ39" s="512"/>
      <c r="PPA39" s="511"/>
      <c r="PPB39" s="512"/>
      <c r="PPC39" s="512"/>
      <c r="PPD39" s="512"/>
      <c r="PPE39" s="512"/>
      <c r="PPF39" s="512"/>
      <c r="PPG39" s="512"/>
      <c r="PPH39" s="512"/>
      <c r="PPI39" s="511"/>
      <c r="PPJ39" s="512"/>
      <c r="PPK39" s="512"/>
      <c r="PPL39" s="512"/>
      <c r="PPM39" s="512"/>
      <c r="PPN39" s="512"/>
      <c r="PPO39" s="512"/>
      <c r="PPP39" s="512"/>
      <c r="PPQ39" s="511"/>
      <c r="PPR39" s="512"/>
      <c r="PPS39" s="512"/>
      <c r="PPT39" s="512"/>
      <c r="PPU39" s="512"/>
      <c r="PPV39" s="512"/>
      <c r="PPW39" s="512"/>
      <c r="PPX39" s="512"/>
      <c r="PPY39" s="511"/>
      <c r="PPZ39" s="512"/>
      <c r="PQA39" s="512"/>
      <c r="PQB39" s="512"/>
      <c r="PQC39" s="512"/>
      <c r="PQD39" s="512"/>
      <c r="PQE39" s="512"/>
      <c r="PQF39" s="512"/>
      <c r="PQG39" s="511"/>
      <c r="PQH39" s="512"/>
      <c r="PQI39" s="512"/>
      <c r="PQJ39" s="512"/>
      <c r="PQK39" s="512"/>
      <c r="PQL39" s="512"/>
      <c r="PQM39" s="512"/>
      <c r="PQN39" s="512"/>
      <c r="PQO39" s="511"/>
      <c r="PQP39" s="512"/>
      <c r="PQQ39" s="512"/>
      <c r="PQR39" s="512"/>
      <c r="PQS39" s="512"/>
      <c r="PQT39" s="512"/>
      <c r="PQU39" s="512"/>
      <c r="PQV39" s="512"/>
      <c r="PQW39" s="511"/>
      <c r="PQX39" s="512"/>
      <c r="PQY39" s="512"/>
      <c r="PQZ39" s="512"/>
      <c r="PRA39" s="512"/>
      <c r="PRB39" s="512"/>
      <c r="PRC39" s="512"/>
      <c r="PRD39" s="512"/>
      <c r="PRE39" s="511"/>
      <c r="PRF39" s="512"/>
      <c r="PRG39" s="512"/>
      <c r="PRH39" s="512"/>
      <c r="PRI39" s="512"/>
      <c r="PRJ39" s="512"/>
      <c r="PRK39" s="512"/>
      <c r="PRL39" s="512"/>
      <c r="PRM39" s="511"/>
      <c r="PRN39" s="512"/>
      <c r="PRO39" s="512"/>
      <c r="PRP39" s="512"/>
      <c r="PRQ39" s="512"/>
      <c r="PRR39" s="512"/>
      <c r="PRS39" s="512"/>
      <c r="PRT39" s="512"/>
      <c r="PRU39" s="511"/>
      <c r="PRV39" s="512"/>
      <c r="PRW39" s="512"/>
      <c r="PRX39" s="512"/>
      <c r="PRY39" s="512"/>
      <c r="PRZ39" s="512"/>
      <c r="PSA39" s="512"/>
      <c r="PSB39" s="512"/>
      <c r="PSC39" s="511"/>
      <c r="PSD39" s="512"/>
      <c r="PSE39" s="512"/>
      <c r="PSF39" s="512"/>
      <c r="PSG39" s="512"/>
      <c r="PSH39" s="512"/>
      <c r="PSI39" s="512"/>
      <c r="PSJ39" s="512"/>
      <c r="PSK39" s="511"/>
      <c r="PSL39" s="512"/>
      <c r="PSM39" s="512"/>
      <c r="PSN39" s="512"/>
      <c r="PSO39" s="512"/>
      <c r="PSP39" s="512"/>
      <c r="PSQ39" s="512"/>
      <c r="PSR39" s="512"/>
      <c r="PSS39" s="511"/>
      <c r="PST39" s="512"/>
      <c r="PSU39" s="512"/>
      <c r="PSV39" s="512"/>
      <c r="PSW39" s="512"/>
      <c r="PSX39" s="512"/>
      <c r="PSY39" s="512"/>
      <c r="PSZ39" s="512"/>
      <c r="PTA39" s="511"/>
      <c r="PTB39" s="512"/>
      <c r="PTC39" s="512"/>
      <c r="PTD39" s="512"/>
      <c r="PTE39" s="512"/>
      <c r="PTF39" s="512"/>
      <c r="PTG39" s="512"/>
      <c r="PTH39" s="512"/>
      <c r="PTI39" s="511"/>
      <c r="PTJ39" s="512"/>
      <c r="PTK39" s="512"/>
      <c r="PTL39" s="512"/>
      <c r="PTM39" s="512"/>
      <c r="PTN39" s="512"/>
      <c r="PTO39" s="512"/>
      <c r="PTP39" s="512"/>
      <c r="PTQ39" s="511"/>
      <c r="PTR39" s="512"/>
      <c r="PTS39" s="512"/>
      <c r="PTT39" s="512"/>
      <c r="PTU39" s="512"/>
      <c r="PTV39" s="512"/>
      <c r="PTW39" s="512"/>
      <c r="PTX39" s="512"/>
      <c r="PTY39" s="511"/>
      <c r="PTZ39" s="512"/>
      <c r="PUA39" s="512"/>
      <c r="PUB39" s="512"/>
      <c r="PUC39" s="512"/>
      <c r="PUD39" s="512"/>
      <c r="PUE39" s="512"/>
      <c r="PUF39" s="512"/>
      <c r="PUG39" s="511"/>
      <c r="PUH39" s="512"/>
      <c r="PUI39" s="512"/>
      <c r="PUJ39" s="512"/>
      <c r="PUK39" s="512"/>
      <c r="PUL39" s="512"/>
      <c r="PUM39" s="512"/>
      <c r="PUN39" s="512"/>
      <c r="PUO39" s="511"/>
      <c r="PUP39" s="512"/>
      <c r="PUQ39" s="512"/>
      <c r="PUR39" s="512"/>
      <c r="PUS39" s="512"/>
      <c r="PUT39" s="512"/>
      <c r="PUU39" s="512"/>
      <c r="PUV39" s="512"/>
      <c r="PUW39" s="511"/>
      <c r="PUX39" s="512"/>
      <c r="PUY39" s="512"/>
      <c r="PUZ39" s="512"/>
      <c r="PVA39" s="512"/>
      <c r="PVB39" s="512"/>
      <c r="PVC39" s="512"/>
      <c r="PVD39" s="512"/>
      <c r="PVE39" s="511"/>
      <c r="PVF39" s="512"/>
      <c r="PVG39" s="512"/>
      <c r="PVH39" s="512"/>
      <c r="PVI39" s="512"/>
      <c r="PVJ39" s="512"/>
      <c r="PVK39" s="512"/>
      <c r="PVL39" s="512"/>
      <c r="PVM39" s="511"/>
      <c r="PVN39" s="512"/>
      <c r="PVO39" s="512"/>
      <c r="PVP39" s="512"/>
      <c r="PVQ39" s="512"/>
      <c r="PVR39" s="512"/>
      <c r="PVS39" s="512"/>
      <c r="PVT39" s="512"/>
      <c r="PVU39" s="511"/>
      <c r="PVV39" s="512"/>
      <c r="PVW39" s="512"/>
      <c r="PVX39" s="512"/>
      <c r="PVY39" s="512"/>
      <c r="PVZ39" s="512"/>
      <c r="PWA39" s="512"/>
      <c r="PWB39" s="512"/>
      <c r="PWC39" s="511"/>
      <c r="PWD39" s="512"/>
      <c r="PWE39" s="512"/>
      <c r="PWF39" s="512"/>
      <c r="PWG39" s="512"/>
      <c r="PWH39" s="512"/>
      <c r="PWI39" s="512"/>
      <c r="PWJ39" s="512"/>
      <c r="PWK39" s="511"/>
      <c r="PWL39" s="512"/>
      <c r="PWM39" s="512"/>
      <c r="PWN39" s="512"/>
      <c r="PWO39" s="512"/>
      <c r="PWP39" s="512"/>
      <c r="PWQ39" s="512"/>
      <c r="PWR39" s="512"/>
      <c r="PWS39" s="511"/>
      <c r="PWT39" s="512"/>
      <c r="PWU39" s="512"/>
      <c r="PWV39" s="512"/>
      <c r="PWW39" s="512"/>
      <c r="PWX39" s="512"/>
      <c r="PWY39" s="512"/>
      <c r="PWZ39" s="512"/>
      <c r="PXA39" s="511"/>
      <c r="PXB39" s="512"/>
      <c r="PXC39" s="512"/>
      <c r="PXD39" s="512"/>
      <c r="PXE39" s="512"/>
      <c r="PXF39" s="512"/>
      <c r="PXG39" s="512"/>
      <c r="PXH39" s="512"/>
      <c r="PXI39" s="511"/>
      <c r="PXJ39" s="512"/>
      <c r="PXK39" s="512"/>
      <c r="PXL39" s="512"/>
      <c r="PXM39" s="512"/>
      <c r="PXN39" s="512"/>
      <c r="PXO39" s="512"/>
      <c r="PXP39" s="512"/>
      <c r="PXQ39" s="511"/>
      <c r="PXR39" s="512"/>
      <c r="PXS39" s="512"/>
      <c r="PXT39" s="512"/>
      <c r="PXU39" s="512"/>
      <c r="PXV39" s="512"/>
      <c r="PXW39" s="512"/>
      <c r="PXX39" s="512"/>
      <c r="PXY39" s="511"/>
      <c r="PXZ39" s="512"/>
      <c r="PYA39" s="512"/>
      <c r="PYB39" s="512"/>
      <c r="PYC39" s="512"/>
      <c r="PYD39" s="512"/>
      <c r="PYE39" s="512"/>
      <c r="PYF39" s="512"/>
      <c r="PYG39" s="511"/>
      <c r="PYH39" s="512"/>
      <c r="PYI39" s="512"/>
      <c r="PYJ39" s="512"/>
      <c r="PYK39" s="512"/>
      <c r="PYL39" s="512"/>
      <c r="PYM39" s="512"/>
      <c r="PYN39" s="512"/>
      <c r="PYO39" s="511"/>
      <c r="PYP39" s="512"/>
      <c r="PYQ39" s="512"/>
      <c r="PYR39" s="512"/>
      <c r="PYS39" s="512"/>
      <c r="PYT39" s="512"/>
      <c r="PYU39" s="512"/>
      <c r="PYV39" s="512"/>
      <c r="PYW39" s="511"/>
      <c r="PYX39" s="512"/>
      <c r="PYY39" s="512"/>
      <c r="PYZ39" s="512"/>
      <c r="PZA39" s="512"/>
      <c r="PZB39" s="512"/>
      <c r="PZC39" s="512"/>
      <c r="PZD39" s="512"/>
      <c r="PZE39" s="511"/>
      <c r="PZF39" s="512"/>
      <c r="PZG39" s="512"/>
      <c r="PZH39" s="512"/>
      <c r="PZI39" s="512"/>
      <c r="PZJ39" s="512"/>
      <c r="PZK39" s="512"/>
      <c r="PZL39" s="512"/>
      <c r="PZM39" s="511"/>
      <c r="PZN39" s="512"/>
      <c r="PZO39" s="512"/>
      <c r="PZP39" s="512"/>
      <c r="PZQ39" s="512"/>
      <c r="PZR39" s="512"/>
      <c r="PZS39" s="512"/>
      <c r="PZT39" s="512"/>
      <c r="PZU39" s="511"/>
      <c r="PZV39" s="512"/>
      <c r="PZW39" s="512"/>
      <c r="PZX39" s="512"/>
      <c r="PZY39" s="512"/>
      <c r="PZZ39" s="512"/>
      <c r="QAA39" s="512"/>
      <c r="QAB39" s="512"/>
      <c r="QAC39" s="511"/>
      <c r="QAD39" s="512"/>
      <c r="QAE39" s="512"/>
      <c r="QAF39" s="512"/>
      <c r="QAG39" s="512"/>
      <c r="QAH39" s="512"/>
      <c r="QAI39" s="512"/>
      <c r="QAJ39" s="512"/>
      <c r="QAK39" s="511"/>
      <c r="QAL39" s="512"/>
      <c r="QAM39" s="512"/>
      <c r="QAN39" s="512"/>
      <c r="QAO39" s="512"/>
      <c r="QAP39" s="512"/>
      <c r="QAQ39" s="512"/>
      <c r="QAR39" s="512"/>
      <c r="QAS39" s="511"/>
      <c r="QAT39" s="512"/>
      <c r="QAU39" s="512"/>
      <c r="QAV39" s="512"/>
      <c r="QAW39" s="512"/>
      <c r="QAX39" s="512"/>
      <c r="QAY39" s="512"/>
      <c r="QAZ39" s="512"/>
      <c r="QBA39" s="511"/>
      <c r="QBB39" s="512"/>
      <c r="QBC39" s="512"/>
      <c r="QBD39" s="512"/>
      <c r="QBE39" s="512"/>
      <c r="QBF39" s="512"/>
      <c r="QBG39" s="512"/>
      <c r="QBH39" s="512"/>
      <c r="QBI39" s="511"/>
      <c r="QBJ39" s="512"/>
      <c r="QBK39" s="512"/>
      <c r="QBL39" s="512"/>
      <c r="QBM39" s="512"/>
      <c r="QBN39" s="512"/>
      <c r="QBO39" s="512"/>
      <c r="QBP39" s="512"/>
      <c r="QBQ39" s="511"/>
      <c r="QBR39" s="512"/>
      <c r="QBS39" s="512"/>
      <c r="QBT39" s="512"/>
      <c r="QBU39" s="512"/>
      <c r="QBV39" s="512"/>
      <c r="QBW39" s="512"/>
      <c r="QBX39" s="512"/>
      <c r="QBY39" s="511"/>
      <c r="QBZ39" s="512"/>
      <c r="QCA39" s="512"/>
      <c r="QCB39" s="512"/>
      <c r="QCC39" s="512"/>
      <c r="QCD39" s="512"/>
      <c r="QCE39" s="512"/>
      <c r="QCF39" s="512"/>
      <c r="QCG39" s="511"/>
      <c r="QCH39" s="512"/>
      <c r="QCI39" s="512"/>
      <c r="QCJ39" s="512"/>
      <c r="QCK39" s="512"/>
      <c r="QCL39" s="512"/>
      <c r="QCM39" s="512"/>
      <c r="QCN39" s="512"/>
      <c r="QCO39" s="511"/>
      <c r="QCP39" s="512"/>
      <c r="QCQ39" s="512"/>
      <c r="QCR39" s="512"/>
      <c r="QCS39" s="512"/>
      <c r="QCT39" s="512"/>
      <c r="QCU39" s="512"/>
      <c r="QCV39" s="512"/>
      <c r="QCW39" s="511"/>
      <c r="QCX39" s="512"/>
      <c r="QCY39" s="512"/>
      <c r="QCZ39" s="512"/>
      <c r="QDA39" s="512"/>
      <c r="QDB39" s="512"/>
      <c r="QDC39" s="512"/>
      <c r="QDD39" s="512"/>
      <c r="QDE39" s="511"/>
      <c r="QDF39" s="512"/>
      <c r="QDG39" s="512"/>
      <c r="QDH39" s="512"/>
      <c r="QDI39" s="512"/>
      <c r="QDJ39" s="512"/>
      <c r="QDK39" s="512"/>
      <c r="QDL39" s="512"/>
      <c r="QDM39" s="511"/>
      <c r="QDN39" s="512"/>
      <c r="QDO39" s="512"/>
      <c r="QDP39" s="512"/>
      <c r="QDQ39" s="512"/>
      <c r="QDR39" s="512"/>
      <c r="QDS39" s="512"/>
      <c r="QDT39" s="512"/>
      <c r="QDU39" s="511"/>
      <c r="QDV39" s="512"/>
      <c r="QDW39" s="512"/>
      <c r="QDX39" s="512"/>
      <c r="QDY39" s="512"/>
      <c r="QDZ39" s="512"/>
      <c r="QEA39" s="512"/>
      <c r="QEB39" s="512"/>
      <c r="QEC39" s="511"/>
      <c r="QED39" s="512"/>
      <c r="QEE39" s="512"/>
      <c r="QEF39" s="512"/>
      <c r="QEG39" s="512"/>
      <c r="QEH39" s="512"/>
      <c r="QEI39" s="512"/>
      <c r="QEJ39" s="512"/>
      <c r="QEK39" s="511"/>
      <c r="QEL39" s="512"/>
      <c r="QEM39" s="512"/>
      <c r="QEN39" s="512"/>
      <c r="QEO39" s="512"/>
      <c r="QEP39" s="512"/>
      <c r="QEQ39" s="512"/>
      <c r="QER39" s="512"/>
      <c r="QES39" s="511"/>
      <c r="QET39" s="512"/>
      <c r="QEU39" s="512"/>
      <c r="QEV39" s="512"/>
      <c r="QEW39" s="512"/>
      <c r="QEX39" s="512"/>
      <c r="QEY39" s="512"/>
      <c r="QEZ39" s="512"/>
      <c r="QFA39" s="511"/>
      <c r="QFB39" s="512"/>
      <c r="QFC39" s="512"/>
      <c r="QFD39" s="512"/>
      <c r="QFE39" s="512"/>
      <c r="QFF39" s="512"/>
      <c r="QFG39" s="512"/>
      <c r="QFH39" s="512"/>
      <c r="QFI39" s="511"/>
      <c r="QFJ39" s="512"/>
      <c r="QFK39" s="512"/>
      <c r="QFL39" s="512"/>
      <c r="QFM39" s="512"/>
      <c r="QFN39" s="512"/>
      <c r="QFO39" s="512"/>
      <c r="QFP39" s="512"/>
      <c r="QFQ39" s="511"/>
      <c r="QFR39" s="512"/>
      <c r="QFS39" s="512"/>
      <c r="QFT39" s="512"/>
      <c r="QFU39" s="512"/>
      <c r="QFV39" s="512"/>
      <c r="QFW39" s="512"/>
      <c r="QFX39" s="512"/>
      <c r="QFY39" s="511"/>
      <c r="QFZ39" s="512"/>
      <c r="QGA39" s="512"/>
      <c r="QGB39" s="512"/>
      <c r="QGC39" s="512"/>
      <c r="QGD39" s="512"/>
      <c r="QGE39" s="512"/>
      <c r="QGF39" s="512"/>
      <c r="QGG39" s="511"/>
      <c r="QGH39" s="512"/>
      <c r="QGI39" s="512"/>
      <c r="QGJ39" s="512"/>
      <c r="QGK39" s="512"/>
      <c r="QGL39" s="512"/>
      <c r="QGM39" s="512"/>
      <c r="QGN39" s="512"/>
      <c r="QGO39" s="511"/>
      <c r="QGP39" s="512"/>
      <c r="QGQ39" s="512"/>
      <c r="QGR39" s="512"/>
      <c r="QGS39" s="512"/>
      <c r="QGT39" s="512"/>
      <c r="QGU39" s="512"/>
      <c r="QGV39" s="512"/>
      <c r="QGW39" s="511"/>
      <c r="QGX39" s="512"/>
      <c r="QGY39" s="512"/>
      <c r="QGZ39" s="512"/>
      <c r="QHA39" s="512"/>
      <c r="QHB39" s="512"/>
      <c r="QHC39" s="512"/>
      <c r="QHD39" s="512"/>
      <c r="QHE39" s="511"/>
      <c r="QHF39" s="512"/>
      <c r="QHG39" s="512"/>
      <c r="QHH39" s="512"/>
      <c r="QHI39" s="512"/>
      <c r="QHJ39" s="512"/>
      <c r="QHK39" s="512"/>
      <c r="QHL39" s="512"/>
      <c r="QHM39" s="511"/>
      <c r="QHN39" s="512"/>
      <c r="QHO39" s="512"/>
      <c r="QHP39" s="512"/>
      <c r="QHQ39" s="512"/>
      <c r="QHR39" s="512"/>
      <c r="QHS39" s="512"/>
      <c r="QHT39" s="512"/>
      <c r="QHU39" s="511"/>
      <c r="QHV39" s="512"/>
      <c r="QHW39" s="512"/>
      <c r="QHX39" s="512"/>
      <c r="QHY39" s="512"/>
      <c r="QHZ39" s="512"/>
      <c r="QIA39" s="512"/>
      <c r="QIB39" s="512"/>
      <c r="QIC39" s="511"/>
      <c r="QID39" s="512"/>
      <c r="QIE39" s="512"/>
      <c r="QIF39" s="512"/>
      <c r="QIG39" s="512"/>
      <c r="QIH39" s="512"/>
      <c r="QII39" s="512"/>
      <c r="QIJ39" s="512"/>
      <c r="QIK39" s="511"/>
      <c r="QIL39" s="512"/>
      <c r="QIM39" s="512"/>
      <c r="QIN39" s="512"/>
      <c r="QIO39" s="512"/>
      <c r="QIP39" s="512"/>
      <c r="QIQ39" s="512"/>
      <c r="QIR39" s="512"/>
      <c r="QIS39" s="511"/>
      <c r="QIT39" s="512"/>
      <c r="QIU39" s="512"/>
      <c r="QIV39" s="512"/>
      <c r="QIW39" s="512"/>
      <c r="QIX39" s="512"/>
      <c r="QIY39" s="512"/>
      <c r="QIZ39" s="512"/>
      <c r="QJA39" s="511"/>
      <c r="QJB39" s="512"/>
      <c r="QJC39" s="512"/>
      <c r="QJD39" s="512"/>
      <c r="QJE39" s="512"/>
      <c r="QJF39" s="512"/>
      <c r="QJG39" s="512"/>
      <c r="QJH39" s="512"/>
      <c r="QJI39" s="511"/>
      <c r="QJJ39" s="512"/>
      <c r="QJK39" s="512"/>
      <c r="QJL39" s="512"/>
      <c r="QJM39" s="512"/>
      <c r="QJN39" s="512"/>
      <c r="QJO39" s="512"/>
      <c r="QJP39" s="512"/>
      <c r="QJQ39" s="511"/>
      <c r="QJR39" s="512"/>
      <c r="QJS39" s="512"/>
      <c r="QJT39" s="512"/>
      <c r="QJU39" s="512"/>
      <c r="QJV39" s="512"/>
      <c r="QJW39" s="512"/>
      <c r="QJX39" s="512"/>
      <c r="QJY39" s="511"/>
      <c r="QJZ39" s="512"/>
      <c r="QKA39" s="512"/>
      <c r="QKB39" s="512"/>
      <c r="QKC39" s="512"/>
      <c r="QKD39" s="512"/>
      <c r="QKE39" s="512"/>
      <c r="QKF39" s="512"/>
      <c r="QKG39" s="511"/>
      <c r="QKH39" s="512"/>
      <c r="QKI39" s="512"/>
      <c r="QKJ39" s="512"/>
      <c r="QKK39" s="512"/>
      <c r="QKL39" s="512"/>
      <c r="QKM39" s="512"/>
      <c r="QKN39" s="512"/>
      <c r="QKO39" s="511"/>
      <c r="QKP39" s="512"/>
      <c r="QKQ39" s="512"/>
      <c r="QKR39" s="512"/>
      <c r="QKS39" s="512"/>
      <c r="QKT39" s="512"/>
      <c r="QKU39" s="512"/>
      <c r="QKV39" s="512"/>
      <c r="QKW39" s="511"/>
      <c r="QKX39" s="512"/>
      <c r="QKY39" s="512"/>
      <c r="QKZ39" s="512"/>
      <c r="QLA39" s="512"/>
      <c r="QLB39" s="512"/>
      <c r="QLC39" s="512"/>
      <c r="QLD39" s="512"/>
      <c r="QLE39" s="511"/>
      <c r="QLF39" s="512"/>
      <c r="QLG39" s="512"/>
      <c r="QLH39" s="512"/>
      <c r="QLI39" s="512"/>
      <c r="QLJ39" s="512"/>
      <c r="QLK39" s="512"/>
      <c r="QLL39" s="512"/>
      <c r="QLM39" s="511"/>
      <c r="QLN39" s="512"/>
      <c r="QLO39" s="512"/>
      <c r="QLP39" s="512"/>
      <c r="QLQ39" s="512"/>
      <c r="QLR39" s="512"/>
      <c r="QLS39" s="512"/>
      <c r="QLT39" s="512"/>
      <c r="QLU39" s="511"/>
      <c r="QLV39" s="512"/>
      <c r="QLW39" s="512"/>
      <c r="QLX39" s="512"/>
      <c r="QLY39" s="512"/>
      <c r="QLZ39" s="512"/>
      <c r="QMA39" s="512"/>
      <c r="QMB39" s="512"/>
      <c r="QMC39" s="511"/>
      <c r="QMD39" s="512"/>
      <c r="QME39" s="512"/>
      <c r="QMF39" s="512"/>
      <c r="QMG39" s="512"/>
      <c r="QMH39" s="512"/>
      <c r="QMI39" s="512"/>
      <c r="QMJ39" s="512"/>
      <c r="QMK39" s="511"/>
      <c r="QML39" s="512"/>
      <c r="QMM39" s="512"/>
      <c r="QMN39" s="512"/>
      <c r="QMO39" s="512"/>
      <c r="QMP39" s="512"/>
      <c r="QMQ39" s="512"/>
      <c r="QMR39" s="512"/>
      <c r="QMS39" s="511"/>
      <c r="QMT39" s="512"/>
      <c r="QMU39" s="512"/>
      <c r="QMV39" s="512"/>
      <c r="QMW39" s="512"/>
      <c r="QMX39" s="512"/>
      <c r="QMY39" s="512"/>
      <c r="QMZ39" s="512"/>
      <c r="QNA39" s="511"/>
      <c r="QNB39" s="512"/>
      <c r="QNC39" s="512"/>
      <c r="QND39" s="512"/>
      <c r="QNE39" s="512"/>
      <c r="QNF39" s="512"/>
      <c r="QNG39" s="512"/>
      <c r="QNH39" s="512"/>
      <c r="QNI39" s="511"/>
      <c r="QNJ39" s="512"/>
      <c r="QNK39" s="512"/>
      <c r="QNL39" s="512"/>
      <c r="QNM39" s="512"/>
      <c r="QNN39" s="512"/>
      <c r="QNO39" s="512"/>
      <c r="QNP39" s="512"/>
      <c r="QNQ39" s="511"/>
      <c r="QNR39" s="512"/>
      <c r="QNS39" s="512"/>
      <c r="QNT39" s="512"/>
      <c r="QNU39" s="512"/>
      <c r="QNV39" s="512"/>
      <c r="QNW39" s="512"/>
      <c r="QNX39" s="512"/>
      <c r="QNY39" s="511"/>
      <c r="QNZ39" s="512"/>
      <c r="QOA39" s="512"/>
      <c r="QOB39" s="512"/>
      <c r="QOC39" s="512"/>
      <c r="QOD39" s="512"/>
      <c r="QOE39" s="512"/>
      <c r="QOF39" s="512"/>
      <c r="QOG39" s="511"/>
      <c r="QOH39" s="512"/>
      <c r="QOI39" s="512"/>
      <c r="QOJ39" s="512"/>
      <c r="QOK39" s="512"/>
      <c r="QOL39" s="512"/>
      <c r="QOM39" s="512"/>
      <c r="QON39" s="512"/>
      <c r="QOO39" s="511"/>
      <c r="QOP39" s="512"/>
      <c r="QOQ39" s="512"/>
      <c r="QOR39" s="512"/>
      <c r="QOS39" s="512"/>
      <c r="QOT39" s="512"/>
      <c r="QOU39" s="512"/>
      <c r="QOV39" s="512"/>
      <c r="QOW39" s="511"/>
      <c r="QOX39" s="512"/>
      <c r="QOY39" s="512"/>
      <c r="QOZ39" s="512"/>
      <c r="QPA39" s="512"/>
      <c r="QPB39" s="512"/>
      <c r="QPC39" s="512"/>
      <c r="QPD39" s="512"/>
      <c r="QPE39" s="511"/>
      <c r="QPF39" s="512"/>
      <c r="QPG39" s="512"/>
      <c r="QPH39" s="512"/>
      <c r="QPI39" s="512"/>
      <c r="QPJ39" s="512"/>
      <c r="QPK39" s="512"/>
      <c r="QPL39" s="512"/>
      <c r="QPM39" s="511"/>
      <c r="QPN39" s="512"/>
      <c r="QPO39" s="512"/>
      <c r="QPP39" s="512"/>
      <c r="QPQ39" s="512"/>
      <c r="QPR39" s="512"/>
      <c r="QPS39" s="512"/>
      <c r="QPT39" s="512"/>
      <c r="QPU39" s="511"/>
      <c r="QPV39" s="512"/>
      <c r="QPW39" s="512"/>
      <c r="QPX39" s="512"/>
      <c r="QPY39" s="512"/>
      <c r="QPZ39" s="512"/>
      <c r="QQA39" s="512"/>
      <c r="QQB39" s="512"/>
      <c r="QQC39" s="511"/>
      <c r="QQD39" s="512"/>
      <c r="QQE39" s="512"/>
      <c r="QQF39" s="512"/>
      <c r="QQG39" s="512"/>
      <c r="QQH39" s="512"/>
      <c r="QQI39" s="512"/>
      <c r="QQJ39" s="512"/>
      <c r="QQK39" s="511"/>
      <c r="QQL39" s="512"/>
      <c r="QQM39" s="512"/>
      <c r="QQN39" s="512"/>
      <c r="QQO39" s="512"/>
      <c r="QQP39" s="512"/>
      <c r="QQQ39" s="512"/>
      <c r="QQR39" s="512"/>
      <c r="QQS39" s="511"/>
      <c r="QQT39" s="512"/>
      <c r="QQU39" s="512"/>
      <c r="QQV39" s="512"/>
      <c r="QQW39" s="512"/>
      <c r="QQX39" s="512"/>
      <c r="QQY39" s="512"/>
      <c r="QQZ39" s="512"/>
      <c r="QRA39" s="511"/>
      <c r="QRB39" s="512"/>
      <c r="QRC39" s="512"/>
      <c r="QRD39" s="512"/>
      <c r="QRE39" s="512"/>
      <c r="QRF39" s="512"/>
      <c r="QRG39" s="512"/>
      <c r="QRH39" s="512"/>
      <c r="QRI39" s="511"/>
      <c r="QRJ39" s="512"/>
      <c r="QRK39" s="512"/>
      <c r="QRL39" s="512"/>
      <c r="QRM39" s="512"/>
      <c r="QRN39" s="512"/>
      <c r="QRO39" s="512"/>
      <c r="QRP39" s="512"/>
      <c r="QRQ39" s="511"/>
      <c r="QRR39" s="512"/>
      <c r="QRS39" s="512"/>
      <c r="QRT39" s="512"/>
      <c r="QRU39" s="512"/>
      <c r="QRV39" s="512"/>
      <c r="QRW39" s="512"/>
      <c r="QRX39" s="512"/>
      <c r="QRY39" s="511"/>
      <c r="QRZ39" s="512"/>
      <c r="QSA39" s="512"/>
      <c r="QSB39" s="512"/>
      <c r="QSC39" s="512"/>
      <c r="QSD39" s="512"/>
      <c r="QSE39" s="512"/>
      <c r="QSF39" s="512"/>
      <c r="QSG39" s="511"/>
      <c r="QSH39" s="512"/>
      <c r="QSI39" s="512"/>
      <c r="QSJ39" s="512"/>
      <c r="QSK39" s="512"/>
      <c r="QSL39" s="512"/>
      <c r="QSM39" s="512"/>
      <c r="QSN39" s="512"/>
      <c r="QSO39" s="511"/>
      <c r="QSP39" s="512"/>
      <c r="QSQ39" s="512"/>
      <c r="QSR39" s="512"/>
      <c r="QSS39" s="512"/>
      <c r="QST39" s="512"/>
      <c r="QSU39" s="512"/>
      <c r="QSV39" s="512"/>
      <c r="QSW39" s="511"/>
      <c r="QSX39" s="512"/>
      <c r="QSY39" s="512"/>
      <c r="QSZ39" s="512"/>
      <c r="QTA39" s="512"/>
      <c r="QTB39" s="512"/>
      <c r="QTC39" s="512"/>
      <c r="QTD39" s="512"/>
      <c r="QTE39" s="511"/>
      <c r="QTF39" s="512"/>
      <c r="QTG39" s="512"/>
      <c r="QTH39" s="512"/>
      <c r="QTI39" s="512"/>
      <c r="QTJ39" s="512"/>
      <c r="QTK39" s="512"/>
      <c r="QTL39" s="512"/>
      <c r="QTM39" s="511"/>
      <c r="QTN39" s="512"/>
      <c r="QTO39" s="512"/>
      <c r="QTP39" s="512"/>
      <c r="QTQ39" s="512"/>
      <c r="QTR39" s="512"/>
      <c r="QTS39" s="512"/>
      <c r="QTT39" s="512"/>
      <c r="QTU39" s="511"/>
      <c r="QTV39" s="512"/>
      <c r="QTW39" s="512"/>
      <c r="QTX39" s="512"/>
      <c r="QTY39" s="512"/>
      <c r="QTZ39" s="512"/>
      <c r="QUA39" s="512"/>
      <c r="QUB39" s="512"/>
      <c r="QUC39" s="511"/>
      <c r="QUD39" s="512"/>
      <c r="QUE39" s="512"/>
      <c r="QUF39" s="512"/>
      <c r="QUG39" s="512"/>
      <c r="QUH39" s="512"/>
      <c r="QUI39" s="512"/>
      <c r="QUJ39" s="512"/>
      <c r="QUK39" s="511"/>
      <c r="QUL39" s="512"/>
      <c r="QUM39" s="512"/>
      <c r="QUN39" s="512"/>
      <c r="QUO39" s="512"/>
      <c r="QUP39" s="512"/>
      <c r="QUQ39" s="512"/>
      <c r="QUR39" s="512"/>
      <c r="QUS39" s="511"/>
      <c r="QUT39" s="512"/>
      <c r="QUU39" s="512"/>
      <c r="QUV39" s="512"/>
      <c r="QUW39" s="512"/>
      <c r="QUX39" s="512"/>
      <c r="QUY39" s="512"/>
      <c r="QUZ39" s="512"/>
      <c r="QVA39" s="511"/>
      <c r="QVB39" s="512"/>
      <c r="QVC39" s="512"/>
      <c r="QVD39" s="512"/>
      <c r="QVE39" s="512"/>
      <c r="QVF39" s="512"/>
      <c r="QVG39" s="512"/>
      <c r="QVH39" s="512"/>
      <c r="QVI39" s="511"/>
      <c r="QVJ39" s="512"/>
      <c r="QVK39" s="512"/>
      <c r="QVL39" s="512"/>
      <c r="QVM39" s="512"/>
      <c r="QVN39" s="512"/>
      <c r="QVO39" s="512"/>
      <c r="QVP39" s="512"/>
      <c r="QVQ39" s="511"/>
      <c r="QVR39" s="512"/>
      <c r="QVS39" s="512"/>
      <c r="QVT39" s="512"/>
      <c r="QVU39" s="512"/>
      <c r="QVV39" s="512"/>
      <c r="QVW39" s="512"/>
      <c r="QVX39" s="512"/>
      <c r="QVY39" s="511"/>
      <c r="QVZ39" s="512"/>
      <c r="QWA39" s="512"/>
      <c r="QWB39" s="512"/>
      <c r="QWC39" s="512"/>
      <c r="QWD39" s="512"/>
      <c r="QWE39" s="512"/>
      <c r="QWF39" s="512"/>
      <c r="QWG39" s="511"/>
      <c r="QWH39" s="512"/>
      <c r="QWI39" s="512"/>
      <c r="QWJ39" s="512"/>
      <c r="QWK39" s="512"/>
      <c r="QWL39" s="512"/>
      <c r="QWM39" s="512"/>
      <c r="QWN39" s="512"/>
      <c r="QWO39" s="511"/>
      <c r="QWP39" s="512"/>
      <c r="QWQ39" s="512"/>
      <c r="QWR39" s="512"/>
      <c r="QWS39" s="512"/>
      <c r="QWT39" s="512"/>
      <c r="QWU39" s="512"/>
      <c r="QWV39" s="512"/>
      <c r="QWW39" s="511"/>
      <c r="QWX39" s="512"/>
      <c r="QWY39" s="512"/>
      <c r="QWZ39" s="512"/>
      <c r="QXA39" s="512"/>
      <c r="QXB39" s="512"/>
      <c r="QXC39" s="512"/>
      <c r="QXD39" s="512"/>
      <c r="QXE39" s="511"/>
      <c r="QXF39" s="512"/>
      <c r="QXG39" s="512"/>
      <c r="QXH39" s="512"/>
      <c r="QXI39" s="512"/>
      <c r="QXJ39" s="512"/>
      <c r="QXK39" s="512"/>
      <c r="QXL39" s="512"/>
      <c r="QXM39" s="511"/>
      <c r="QXN39" s="512"/>
      <c r="QXO39" s="512"/>
      <c r="QXP39" s="512"/>
      <c r="QXQ39" s="512"/>
      <c r="QXR39" s="512"/>
      <c r="QXS39" s="512"/>
      <c r="QXT39" s="512"/>
      <c r="QXU39" s="511"/>
      <c r="QXV39" s="512"/>
      <c r="QXW39" s="512"/>
      <c r="QXX39" s="512"/>
      <c r="QXY39" s="512"/>
      <c r="QXZ39" s="512"/>
      <c r="QYA39" s="512"/>
      <c r="QYB39" s="512"/>
      <c r="QYC39" s="511"/>
      <c r="QYD39" s="512"/>
      <c r="QYE39" s="512"/>
      <c r="QYF39" s="512"/>
      <c r="QYG39" s="512"/>
      <c r="QYH39" s="512"/>
      <c r="QYI39" s="512"/>
      <c r="QYJ39" s="512"/>
      <c r="QYK39" s="511"/>
      <c r="QYL39" s="512"/>
      <c r="QYM39" s="512"/>
      <c r="QYN39" s="512"/>
      <c r="QYO39" s="512"/>
      <c r="QYP39" s="512"/>
      <c r="QYQ39" s="512"/>
      <c r="QYR39" s="512"/>
      <c r="QYS39" s="511"/>
      <c r="QYT39" s="512"/>
      <c r="QYU39" s="512"/>
      <c r="QYV39" s="512"/>
      <c r="QYW39" s="512"/>
      <c r="QYX39" s="512"/>
      <c r="QYY39" s="512"/>
      <c r="QYZ39" s="512"/>
      <c r="QZA39" s="511"/>
      <c r="QZB39" s="512"/>
      <c r="QZC39" s="512"/>
      <c r="QZD39" s="512"/>
      <c r="QZE39" s="512"/>
      <c r="QZF39" s="512"/>
      <c r="QZG39" s="512"/>
      <c r="QZH39" s="512"/>
      <c r="QZI39" s="511"/>
      <c r="QZJ39" s="512"/>
      <c r="QZK39" s="512"/>
      <c r="QZL39" s="512"/>
      <c r="QZM39" s="512"/>
      <c r="QZN39" s="512"/>
      <c r="QZO39" s="512"/>
      <c r="QZP39" s="512"/>
      <c r="QZQ39" s="511"/>
      <c r="QZR39" s="512"/>
      <c r="QZS39" s="512"/>
      <c r="QZT39" s="512"/>
      <c r="QZU39" s="512"/>
      <c r="QZV39" s="512"/>
      <c r="QZW39" s="512"/>
      <c r="QZX39" s="512"/>
      <c r="QZY39" s="511"/>
      <c r="QZZ39" s="512"/>
      <c r="RAA39" s="512"/>
      <c r="RAB39" s="512"/>
      <c r="RAC39" s="512"/>
      <c r="RAD39" s="512"/>
      <c r="RAE39" s="512"/>
      <c r="RAF39" s="512"/>
      <c r="RAG39" s="511"/>
      <c r="RAH39" s="512"/>
      <c r="RAI39" s="512"/>
      <c r="RAJ39" s="512"/>
      <c r="RAK39" s="512"/>
      <c r="RAL39" s="512"/>
      <c r="RAM39" s="512"/>
      <c r="RAN39" s="512"/>
      <c r="RAO39" s="511"/>
      <c r="RAP39" s="512"/>
      <c r="RAQ39" s="512"/>
      <c r="RAR39" s="512"/>
      <c r="RAS39" s="512"/>
      <c r="RAT39" s="512"/>
      <c r="RAU39" s="512"/>
      <c r="RAV39" s="512"/>
      <c r="RAW39" s="511"/>
      <c r="RAX39" s="512"/>
      <c r="RAY39" s="512"/>
      <c r="RAZ39" s="512"/>
      <c r="RBA39" s="512"/>
      <c r="RBB39" s="512"/>
      <c r="RBC39" s="512"/>
      <c r="RBD39" s="512"/>
      <c r="RBE39" s="511"/>
      <c r="RBF39" s="512"/>
      <c r="RBG39" s="512"/>
      <c r="RBH39" s="512"/>
      <c r="RBI39" s="512"/>
      <c r="RBJ39" s="512"/>
      <c r="RBK39" s="512"/>
      <c r="RBL39" s="512"/>
      <c r="RBM39" s="511"/>
      <c r="RBN39" s="512"/>
      <c r="RBO39" s="512"/>
      <c r="RBP39" s="512"/>
      <c r="RBQ39" s="512"/>
      <c r="RBR39" s="512"/>
      <c r="RBS39" s="512"/>
      <c r="RBT39" s="512"/>
      <c r="RBU39" s="511"/>
      <c r="RBV39" s="512"/>
      <c r="RBW39" s="512"/>
      <c r="RBX39" s="512"/>
      <c r="RBY39" s="512"/>
      <c r="RBZ39" s="512"/>
      <c r="RCA39" s="512"/>
      <c r="RCB39" s="512"/>
      <c r="RCC39" s="511"/>
      <c r="RCD39" s="512"/>
      <c r="RCE39" s="512"/>
      <c r="RCF39" s="512"/>
      <c r="RCG39" s="512"/>
      <c r="RCH39" s="512"/>
      <c r="RCI39" s="512"/>
      <c r="RCJ39" s="512"/>
      <c r="RCK39" s="511"/>
      <c r="RCL39" s="512"/>
      <c r="RCM39" s="512"/>
      <c r="RCN39" s="512"/>
      <c r="RCO39" s="512"/>
      <c r="RCP39" s="512"/>
      <c r="RCQ39" s="512"/>
      <c r="RCR39" s="512"/>
      <c r="RCS39" s="511"/>
      <c r="RCT39" s="512"/>
      <c r="RCU39" s="512"/>
      <c r="RCV39" s="512"/>
      <c r="RCW39" s="512"/>
      <c r="RCX39" s="512"/>
      <c r="RCY39" s="512"/>
      <c r="RCZ39" s="512"/>
      <c r="RDA39" s="511"/>
      <c r="RDB39" s="512"/>
      <c r="RDC39" s="512"/>
      <c r="RDD39" s="512"/>
      <c r="RDE39" s="512"/>
      <c r="RDF39" s="512"/>
      <c r="RDG39" s="512"/>
      <c r="RDH39" s="512"/>
      <c r="RDI39" s="511"/>
      <c r="RDJ39" s="512"/>
      <c r="RDK39" s="512"/>
      <c r="RDL39" s="512"/>
      <c r="RDM39" s="512"/>
      <c r="RDN39" s="512"/>
      <c r="RDO39" s="512"/>
      <c r="RDP39" s="512"/>
      <c r="RDQ39" s="511"/>
      <c r="RDR39" s="512"/>
      <c r="RDS39" s="512"/>
      <c r="RDT39" s="512"/>
      <c r="RDU39" s="512"/>
      <c r="RDV39" s="512"/>
      <c r="RDW39" s="512"/>
      <c r="RDX39" s="512"/>
      <c r="RDY39" s="511"/>
      <c r="RDZ39" s="512"/>
      <c r="REA39" s="512"/>
      <c r="REB39" s="512"/>
      <c r="REC39" s="512"/>
      <c r="RED39" s="512"/>
      <c r="REE39" s="512"/>
      <c r="REF39" s="512"/>
      <c r="REG39" s="511"/>
      <c r="REH39" s="512"/>
      <c r="REI39" s="512"/>
      <c r="REJ39" s="512"/>
      <c r="REK39" s="512"/>
      <c r="REL39" s="512"/>
      <c r="REM39" s="512"/>
      <c r="REN39" s="512"/>
      <c r="REO39" s="511"/>
      <c r="REP39" s="512"/>
      <c r="REQ39" s="512"/>
      <c r="RER39" s="512"/>
      <c r="RES39" s="512"/>
      <c r="RET39" s="512"/>
      <c r="REU39" s="512"/>
      <c r="REV39" s="512"/>
      <c r="REW39" s="511"/>
      <c r="REX39" s="512"/>
      <c r="REY39" s="512"/>
      <c r="REZ39" s="512"/>
      <c r="RFA39" s="512"/>
      <c r="RFB39" s="512"/>
      <c r="RFC39" s="512"/>
      <c r="RFD39" s="512"/>
      <c r="RFE39" s="511"/>
      <c r="RFF39" s="512"/>
      <c r="RFG39" s="512"/>
      <c r="RFH39" s="512"/>
      <c r="RFI39" s="512"/>
      <c r="RFJ39" s="512"/>
      <c r="RFK39" s="512"/>
      <c r="RFL39" s="512"/>
      <c r="RFM39" s="511"/>
      <c r="RFN39" s="512"/>
      <c r="RFO39" s="512"/>
      <c r="RFP39" s="512"/>
      <c r="RFQ39" s="512"/>
      <c r="RFR39" s="512"/>
      <c r="RFS39" s="512"/>
      <c r="RFT39" s="512"/>
      <c r="RFU39" s="511"/>
      <c r="RFV39" s="512"/>
      <c r="RFW39" s="512"/>
      <c r="RFX39" s="512"/>
      <c r="RFY39" s="512"/>
      <c r="RFZ39" s="512"/>
      <c r="RGA39" s="512"/>
      <c r="RGB39" s="512"/>
      <c r="RGC39" s="511"/>
      <c r="RGD39" s="512"/>
      <c r="RGE39" s="512"/>
      <c r="RGF39" s="512"/>
      <c r="RGG39" s="512"/>
      <c r="RGH39" s="512"/>
      <c r="RGI39" s="512"/>
      <c r="RGJ39" s="512"/>
      <c r="RGK39" s="511"/>
      <c r="RGL39" s="512"/>
      <c r="RGM39" s="512"/>
      <c r="RGN39" s="512"/>
      <c r="RGO39" s="512"/>
      <c r="RGP39" s="512"/>
      <c r="RGQ39" s="512"/>
      <c r="RGR39" s="512"/>
      <c r="RGS39" s="511"/>
      <c r="RGT39" s="512"/>
      <c r="RGU39" s="512"/>
      <c r="RGV39" s="512"/>
      <c r="RGW39" s="512"/>
      <c r="RGX39" s="512"/>
      <c r="RGY39" s="512"/>
      <c r="RGZ39" s="512"/>
      <c r="RHA39" s="511"/>
      <c r="RHB39" s="512"/>
      <c r="RHC39" s="512"/>
      <c r="RHD39" s="512"/>
      <c r="RHE39" s="512"/>
      <c r="RHF39" s="512"/>
      <c r="RHG39" s="512"/>
      <c r="RHH39" s="512"/>
      <c r="RHI39" s="511"/>
      <c r="RHJ39" s="512"/>
      <c r="RHK39" s="512"/>
      <c r="RHL39" s="512"/>
      <c r="RHM39" s="512"/>
      <c r="RHN39" s="512"/>
      <c r="RHO39" s="512"/>
      <c r="RHP39" s="512"/>
      <c r="RHQ39" s="511"/>
      <c r="RHR39" s="512"/>
      <c r="RHS39" s="512"/>
      <c r="RHT39" s="512"/>
      <c r="RHU39" s="512"/>
      <c r="RHV39" s="512"/>
      <c r="RHW39" s="512"/>
      <c r="RHX39" s="512"/>
      <c r="RHY39" s="511"/>
      <c r="RHZ39" s="512"/>
      <c r="RIA39" s="512"/>
      <c r="RIB39" s="512"/>
      <c r="RIC39" s="512"/>
      <c r="RID39" s="512"/>
      <c r="RIE39" s="512"/>
      <c r="RIF39" s="512"/>
      <c r="RIG39" s="511"/>
      <c r="RIH39" s="512"/>
      <c r="RII39" s="512"/>
      <c r="RIJ39" s="512"/>
      <c r="RIK39" s="512"/>
      <c r="RIL39" s="512"/>
      <c r="RIM39" s="512"/>
      <c r="RIN39" s="512"/>
      <c r="RIO39" s="511"/>
      <c r="RIP39" s="512"/>
      <c r="RIQ39" s="512"/>
      <c r="RIR39" s="512"/>
      <c r="RIS39" s="512"/>
      <c r="RIT39" s="512"/>
      <c r="RIU39" s="512"/>
      <c r="RIV39" s="512"/>
      <c r="RIW39" s="511"/>
      <c r="RIX39" s="512"/>
      <c r="RIY39" s="512"/>
      <c r="RIZ39" s="512"/>
      <c r="RJA39" s="512"/>
      <c r="RJB39" s="512"/>
      <c r="RJC39" s="512"/>
      <c r="RJD39" s="512"/>
      <c r="RJE39" s="511"/>
      <c r="RJF39" s="512"/>
      <c r="RJG39" s="512"/>
      <c r="RJH39" s="512"/>
      <c r="RJI39" s="512"/>
      <c r="RJJ39" s="512"/>
      <c r="RJK39" s="512"/>
      <c r="RJL39" s="512"/>
      <c r="RJM39" s="511"/>
      <c r="RJN39" s="512"/>
      <c r="RJO39" s="512"/>
      <c r="RJP39" s="512"/>
      <c r="RJQ39" s="512"/>
      <c r="RJR39" s="512"/>
      <c r="RJS39" s="512"/>
      <c r="RJT39" s="512"/>
      <c r="RJU39" s="511"/>
      <c r="RJV39" s="512"/>
      <c r="RJW39" s="512"/>
      <c r="RJX39" s="512"/>
      <c r="RJY39" s="512"/>
      <c r="RJZ39" s="512"/>
      <c r="RKA39" s="512"/>
      <c r="RKB39" s="512"/>
      <c r="RKC39" s="511"/>
      <c r="RKD39" s="512"/>
      <c r="RKE39" s="512"/>
      <c r="RKF39" s="512"/>
      <c r="RKG39" s="512"/>
      <c r="RKH39" s="512"/>
      <c r="RKI39" s="512"/>
      <c r="RKJ39" s="512"/>
      <c r="RKK39" s="511"/>
      <c r="RKL39" s="512"/>
      <c r="RKM39" s="512"/>
      <c r="RKN39" s="512"/>
      <c r="RKO39" s="512"/>
      <c r="RKP39" s="512"/>
      <c r="RKQ39" s="512"/>
      <c r="RKR39" s="512"/>
      <c r="RKS39" s="511"/>
      <c r="RKT39" s="512"/>
      <c r="RKU39" s="512"/>
      <c r="RKV39" s="512"/>
      <c r="RKW39" s="512"/>
      <c r="RKX39" s="512"/>
      <c r="RKY39" s="512"/>
      <c r="RKZ39" s="512"/>
      <c r="RLA39" s="511"/>
      <c r="RLB39" s="512"/>
      <c r="RLC39" s="512"/>
      <c r="RLD39" s="512"/>
      <c r="RLE39" s="512"/>
      <c r="RLF39" s="512"/>
      <c r="RLG39" s="512"/>
      <c r="RLH39" s="512"/>
      <c r="RLI39" s="511"/>
      <c r="RLJ39" s="512"/>
      <c r="RLK39" s="512"/>
      <c r="RLL39" s="512"/>
      <c r="RLM39" s="512"/>
      <c r="RLN39" s="512"/>
      <c r="RLO39" s="512"/>
      <c r="RLP39" s="512"/>
      <c r="RLQ39" s="511"/>
      <c r="RLR39" s="512"/>
      <c r="RLS39" s="512"/>
      <c r="RLT39" s="512"/>
      <c r="RLU39" s="512"/>
      <c r="RLV39" s="512"/>
      <c r="RLW39" s="512"/>
      <c r="RLX39" s="512"/>
      <c r="RLY39" s="511"/>
      <c r="RLZ39" s="512"/>
      <c r="RMA39" s="512"/>
      <c r="RMB39" s="512"/>
      <c r="RMC39" s="512"/>
      <c r="RMD39" s="512"/>
      <c r="RME39" s="512"/>
      <c r="RMF39" s="512"/>
      <c r="RMG39" s="511"/>
      <c r="RMH39" s="512"/>
      <c r="RMI39" s="512"/>
      <c r="RMJ39" s="512"/>
      <c r="RMK39" s="512"/>
      <c r="RML39" s="512"/>
      <c r="RMM39" s="512"/>
      <c r="RMN39" s="512"/>
      <c r="RMO39" s="511"/>
      <c r="RMP39" s="512"/>
      <c r="RMQ39" s="512"/>
      <c r="RMR39" s="512"/>
      <c r="RMS39" s="512"/>
      <c r="RMT39" s="512"/>
      <c r="RMU39" s="512"/>
      <c r="RMV39" s="512"/>
      <c r="RMW39" s="511"/>
      <c r="RMX39" s="512"/>
      <c r="RMY39" s="512"/>
      <c r="RMZ39" s="512"/>
      <c r="RNA39" s="512"/>
      <c r="RNB39" s="512"/>
      <c r="RNC39" s="512"/>
      <c r="RND39" s="512"/>
      <c r="RNE39" s="511"/>
      <c r="RNF39" s="512"/>
      <c r="RNG39" s="512"/>
      <c r="RNH39" s="512"/>
      <c r="RNI39" s="512"/>
      <c r="RNJ39" s="512"/>
      <c r="RNK39" s="512"/>
      <c r="RNL39" s="512"/>
      <c r="RNM39" s="511"/>
      <c r="RNN39" s="512"/>
      <c r="RNO39" s="512"/>
      <c r="RNP39" s="512"/>
      <c r="RNQ39" s="512"/>
      <c r="RNR39" s="512"/>
      <c r="RNS39" s="512"/>
      <c r="RNT39" s="512"/>
      <c r="RNU39" s="511"/>
      <c r="RNV39" s="512"/>
      <c r="RNW39" s="512"/>
      <c r="RNX39" s="512"/>
      <c r="RNY39" s="512"/>
      <c r="RNZ39" s="512"/>
      <c r="ROA39" s="512"/>
      <c r="ROB39" s="512"/>
      <c r="ROC39" s="511"/>
      <c r="ROD39" s="512"/>
      <c r="ROE39" s="512"/>
      <c r="ROF39" s="512"/>
      <c r="ROG39" s="512"/>
      <c r="ROH39" s="512"/>
      <c r="ROI39" s="512"/>
      <c r="ROJ39" s="512"/>
      <c r="ROK39" s="511"/>
      <c r="ROL39" s="512"/>
      <c r="ROM39" s="512"/>
      <c r="RON39" s="512"/>
      <c r="ROO39" s="512"/>
      <c r="ROP39" s="512"/>
      <c r="ROQ39" s="512"/>
      <c r="ROR39" s="512"/>
      <c r="ROS39" s="511"/>
      <c r="ROT39" s="512"/>
      <c r="ROU39" s="512"/>
      <c r="ROV39" s="512"/>
      <c r="ROW39" s="512"/>
      <c r="ROX39" s="512"/>
      <c r="ROY39" s="512"/>
      <c r="ROZ39" s="512"/>
      <c r="RPA39" s="511"/>
      <c r="RPB39" s="512"/>
      <c r="RPC39" s="512"/>
      <c r="RPD39" s="512"/>
      <c r="RPE39" s="512"/>
      <c r="RPF39" s="512"/>
      <c r="RPG39" s="512"/>
      <c r="RPH39" s="512"/>
      <c r="RPI39" s="511"/>
      <c r="RPJ39" s="512"/>
      <c r="RPK39" s="512"/>
      <c r="RPL39" s="512"/>
      <c r="RPM39" s="512"/>
      <c r="RPN39" s="512"/>
      <c r="RPO39" s="512"/>
      <c r="RPP39" s="512"/>
      <c r="RPQ39" s="511"/>
      <c r="RPR39" s="512"/>
      <c r="RPS39" s="512"/>
      <c r="RPT39" s="512"/>
      <c r="RPU39" s="512"/>
      <c r="RPV39" s="512"/>
      <c r="RPW39" s="512"/>
      <c r="RPX39" s="512"/>
      <c r="RPY39" s="511"/>
      <c r="RPZ39" s="512"/>
      <c r="RQA39" s="512"/>
      <c r="RQB39" s="512"/>
      <c r="RQC39" s="512"/>
      <c r="RQD39" s="512"/>
      <c r="RQE39" s="512"/>
      <c r="RQF39" s="512"/>
      <c r="RQG39" s="511"/>
      <c r="RQH39" s="512"/>
      <c r="RQI39" s="512"/>
      <c r="RQJ39" s="512"/>
      <c r="RQK39" s="512"/>
      <c r="RQL39" s="512"/>
      <c r="RQM39" s="512"/>
      <c r="RQN39" s="512"/>
      <c r="RQO39" s="511"/>
      <c r="RQP39" s="512"/>
      <c r="RQQ39" s="512"/>
      <c r="RQR39" s="512"/>
      <c r="RQS39" s="512"/>
      <c r="RQT39" s="512"/>
      <c r="RQU39" s="512"/>
      <c r="RQV39" s="512"/>
      <c r="RQW39" s="511"/>
      <c r="RQX39" s="512"/>
      <c r="RQY39" s="512"/>
      <c r="RQZ39" s="512"/>
      <c r="RRA39" s="512"/>
      <c r="RRB39" s="512"/>
      <c r="RRC39" s="512"/>
      <c r="RRD39" s="512"/>
      <c r="RRE39" s="511"/>
      <c r="RRF39" s="512"/>
      <c r="RRG39" s="512"/>
      <c r="RRH39" s="512"/>
      <c r="RRI39" s="512"/>
      <c r="RRJ39" s="512"/>
      <c r="RRK39" s="512"/>
      <c r="RRL39" s="512"/>
      <c r="RRM39" s="511"/>
      <c r="RRN39" s="512"/>
      <c r="RRO39" s="512"/>
      <c r="RRP39" s="512"/>
      <c r="RRQ39" s="512"/>
      <c r="RRR39" s="512"/>
      <c r="RRS39" s="512"/>
      <c r="RRT39" s="512"/>
      <c r="RRU39" s="511"/>
      <c r="RRV39" s="512"/>
      <c r="RRW39" s="512"/>
      <c r="RRX39" s="512"/>
      <c r="RRY39" s="512"/>
      <c r="RRZ39" s="512"/>
      <c r="RSA39" s="512"/>
      <c r="RSB39" s="512"/>
      <c r="RSC39" s="511"/>
      <c r="RSD39" s="512"/>
      <c r="RSE39" s="512"/>
      <c r="RSF39" s="512"/>
      <c r="RSG39" s="512"/>
      <c r="RSH39" s="512"/>
      <c r="RSI39" s="512"/>
      <c r="RSJ39" s="512"/>
      <c r="RSK39" s="511"/>
      <c r="RSL39" s="512"/>
      <c r="RSM39" s="512"/>
      <c r="RSN39" s="512"/>
      <c r="RSO39" s="512"/>
      <c r="RSP39" s="512"/>
      <c r="RSQ39" s="512"/>
      <c r="RSR39" s="512"/>
      <c r="RSS39" s="511"/>
      <c r="RST39" s="512"/>
      <c r="RSU39" s="512"/>
      <c r="RSV39" s="512"/>
      <c r="RSW39" s="512"/>
      <c r="RSX39" s="512"/>
      <c r="RSY39" s="512"/>
      <c r="RSZ39" s="512"/>
      <c r="RTA39" s="511"/>
      <c r="RTB39" s="512"/>
      <c r="RTC39" s="512"/>
      <c r="RTD39" s="512"/>
      <c r="RTE39" s="512"/>
      <c r="RTF39" s="512"/>
      <c r="RTG39" s="512"/>
      <c r="RTH39" s="512"/>
      <c r="RTI39" s="511"/>
      <c r="RTJ39" s="512"/>
      <c r="RTK39" s="512"/>
      <c r="RTL39" s="512"/>
      <c r="RTM39" s="512"/>
      <c r="RTN39" s="512"/>
      <c r="RTO39" s="512"/>
      <c r="RTP39" s="512"/>
      <c r="RTQ39" s="511"/>
      <c r="RTR39" s="512"/>
      <c r="RTS39" s="512"/>
      <c r="RTT39" s="512"/>
      <c r="RTU39" s="512"/>
      <c r="RTV39" s="512"/>
      <c r="RTW39" s="512"/>
      <c r="RTX39" s="512"/>
      <c r="RTY39" s="511"/>
      <c r="RTZ39" s="512"/>
      <c r="RUA39" s="512"/>
      <c r="RUB39" s="512"/>
      <c r="RUC39" s="512"/>
      <c r="RUD39" s="512"/>
      <c r="RUE39" s="512"/>
      <c r="RUF39" s="512"/>
      <c r="RUG39" s="511"/>
      <c r="RUH39" s="512"/>
      <c r="RUI39" s="512"/>
      <c r="RUJ39" s="512"/>
      <c r="RUK39" s="512"/>
      <c r="RUL39" s="512"/>
      <c r="RUM39" s="512"/>
      <c r="RUN39" s="512"/>
      <c r="RUO39" s="511"/>
      <c r="RUP39" s="512"/>
      <c r="RUQ39" s="512"/>
      <c r="RUR39" s="512"/>
      <c r="RUS39" s="512"/>
      <c r="RUT39" s="512"/>
      <c r="RUU39" s="512"/>
      <c r="RUV39" s="512"/>
      <c r="RUW39" s="511"/>
      <c r="RUX39" s="512"/>
      <c r="RUY39" s="512"/>
      <c r="RUZ39" s="512"/>
      <c r="RVA39" s="512"/>
      <c r="RVB39" s="512"/>
      <c r="RVC39" s="512"/>
      <c r="RVD39" s="512"/>
      <c r="RVE39" s="511"/>
      <c r="RVF39" s="512"/>
      <c r="RVG39" s="512"/>
      <c r="RVH39" s="512"/>
      <c r="RVI39" s="512"/>
      <c r="RVJ39" s="512"/>
      <c r="RVK39" s="512"/>
      <c r="RVL39" s="512"/>
      <c r="RVM39" s="511"/>
      <c r="RVN39" s="512"/>
      <c r="RVO39" s="512"/>
      <c r="RVP39" s="512"/>
      <c r="RVQ39" s="512"/>
      <c r="RVR39" s="512"/>
      <c r="RVS39" s="512"/>
      <c r="RVT39" s="512"/>
      <c r="RVU39" s="511"/>
      <c r="RVV39" s="512"/>
      <c r="RVW39" s="512"/>
      <c r="RVX39" s="512"/>
      <c r="RVY39" s="512"/>
      <c r="RVZ39" s="512"/>
      <c r="RWA39" s="512"/>
      <c r="RWB39" s="512"/>
      <c r="RWC39" s="511"/>
      <c r="RWD39" s="512"/>
      <c r="RWE39" s="512"/>
      <c r="RWF39" s="512"/>
      <c r="RWG39" s="512"/>
      <c r="RWH39" s="512"/>
      <c r="RWI39" s="512"/>
      <c r="RWJ39" s="512"/>
      <c r="RWK39" s="511"/>
      <c r="RWL39" s="512"/>
      <c r="RWM39" s="512"/>
      <c r="RWN39" s="512"/>
      <c r="RWO39" s="512"/>
      <c r="RWP39" s="512"/>
      <c r="RWQ39" s="512"/>
      <c r="RWR39" s="512"/>
      <c r="RWS39" s="511"/>
      <c r="RWT39" s="512"/>
      <c r="RWU39" s="512"/>
      <c r="RWV39" s="512"/>
      <c r="RWW39" s="512"/>
      <c r="RWX39" s="512"/>
      <c r="RWY39" s="512"/>
      <c r="RWZ39" s="512"/>
      <c r="RXA39" s="511"/>
      <c r="RXB39" s="512"/>
      <c r="RXC39" s="512"/>
      <c r="RXD39" s="512"/>
      <c r="RXE39" s="512"/>
      <c r="RXF39" s="512"/>
      <c r="RXG39" s="512"/>
      <c r="RXH39" s="512"/>
      <c r="RXI39" s="511"/>
      <c r="RXJ39" s="512"/>
      <c r="RXK39" s="512"/>
      <c r="RXL39" s="512"/>
      <c r="RXM39" s="512"/>
      <c r="RXN39" s="512"/>
      <c r="RXO39" s="512"/>
      <c r="RXP39" s="512"/>
      <c r="RXQ39" s="511"/>
      <c r="RXR39" s="512"/>
      <c r="RXS39" s="512"/>
      <c r="RXT39" s="512"/>
      <c r="RXU39" s="512"/>
      <c r="RXV39" s="512"/>
      <c r="RXW39" s="512"/>
      <c r="RXX39" s="512"/>
      <c r="RXY39" s="511"/>
      <c r="RXZ39" s="512"/>
      <c r="RYA39" s="512"/>
      <c r="RYB39" s="512"/>
      <c r="RYC39" s="512"/>
      <c r="RYD39" s="512"/>
      <c r="RYE39" s="512"/>
      <c r="RYF39" s="512"/>
      <c r="RYG39" s="511"/>
      <c r="RYH39" s="512"/>
      <c r="RYI39" s="512"/>
      <c r="RYJ39" s="512"/>
      <c r="RYK39" s="512"/>
      <c r="RYL39" s="512"/>
      <c r="RYM39" s="512"/>
      <c r="RYN39" s="512"/>
      <c r="RYO39" s="511"/>
      <c r="RYP39" s="512"/>
      <c r="RYQ39" s="512"/>
      <c r="RYR39" s="512"/>
      <c r="RYS39" s="512"/>
      <c r="RYT39" s="512"/>
      <c r="RYU39" s="512"/>
      <c r="RYV39" s="512"/>
      <c r="RYW39" s="511"/>
      <c r="RYX39" s="512"/>
      <c r="RYY39" s="512"/>
      <c r="RYZ39" s="512"/>
      <c r="RZA39" s="512"/>
      <c r="RZB39" s="512"/>
      <c r="RZC39" s="512"/>
      <c r="RZD39" s="512"/>
      <c r="RZE39" s="511"/>
      <c r="RZF39" s="512"/>
      <c r="RZG39" s="512"/>
      <c r="RZH39" s="512"/>
      <c r="RZI39" s="512"/>
      <c r="RZJ39" s="512"/>
      <c r="RZK39" s="512"/>
      <c r="RZL39" s="512"/>
      <c r="RZM39" s="511"/>
      <c r="RZN39" s="512"/>
      <c r="RZO39" s="512"/>
      <c r="RZP39" s="512"/>
      <c r="RZQ39" s="512"/>
      <c r="RZR39" s="512"/>
      <c r="RZS39" s="512"/>
      <c r="RZT39" s="512"/>
      <c r="RZU39" s="511"/>
      <c r="RZV39" s="512"/>
      <c r="RZW39" s="512"/>
      <c r="RZX39" s="512"/>
      <c r="RZY39" s="512"/>
      <c r="RZZ39" s="512"/>
      <c r="SAA39" s="512"/>
      <c r="SAB39" s="512"/>
      <c r="SAC39" s="511"/>
      <c r="SAD39" s="512"/>
      <c r="SAE39" s="512"/>
      <c r="SAF39" s="512"/>
      <c r="SAG39" s="512"/>
      <c r="SAH39" s="512"/>
      <c r="SAI39" s="512"/>
      <c r="SAJ39" s="512"/>
      <c r="SAK39" s="511"/>
      <c r="SAL39" s="512"/>
      <c r="SAM39" s="512"/>
      <c r="SAN39" s="512"/>
      <c r="SAO39" s="512"/>
      <c r="SAP39" s="512"/>
      <c r="SAQ39" s="512"/>
      <c r="SAR39" s="512"/>
      <c r="SAS39" s="511"/>
      <c r="SAT39" s="512"/>
      <c r="SAU39" s="512"/>
      <c r="SAV39" s="512"/>
      <c r="SAW39" s="512"/>
      <c r="SAX39" s="512"/>
      <c r="SAY39" s="512"/>
      <c r="SAZ39" s="512"/>
      <c r="SBA39" s="511"/>
      <c r="SBB39" s="512"/>
      <c r="SBC39" s="512"/>
      <c r="SBD39" s="512"/>
      <c r="SBE39" s="512"/>
      <c r="SBF39" s="512"/>
      <c r="SBG39" s="512"/>
      <c r="SBH39" s="512"/>
      <c r="SBI39" s="511"/>
      <c r="SBJ39" s="512"/>
      <c r="SBK39" s="512"/>
      <c r="SBL39" s="512"/>
      <c r="SBM39" s="512"/>
      <c r="SBN39" s="512"/>
      <c r="SBO39" s="512"/>
      <c r="SBP39" s="512"/>
      <c r="SBQ39" s="511"/>
      <c r="SBR39" s="512"/>
      <c r="SBS39" s="512"/>
      <c r="SBT39" s="512"/>
      <c r="SBU39" s="512"/>
      <c r="SBV39" s="512"/>
      <c r="SBW39" s="512"/>
      <c r="SBX39" s="512"/>
      <c r="SBY39" s="511"/>
      <c r="SBZ39" s="512"/>
      <c r="SCA39" s="512"/>
      <c r="SCB39" s="512"/>
      <c r="SCC39" s="512"/>
      <c r="SCD39" s="512"/>
      <c r="SCE39" s="512"/>
      <c r="SCF39" s="512"/>
      <c r="SCG39" s="511"/>
      <c r="SCH39" s="512"/>
      <c r="SCI39" s="512"/>
      <c r="SCJ39" s="512"/>
      <c r="SCK39" s="512"/>
      <c r="SCL39" s="512"/>
      <c r="SCM39" s="512"/>
      <c r="SCN39" s="512"/>
      <c r="SCO39" s="511"/>
      <c r="SCP39" s="512"/>
      <c r="SCQ39" s="512"/>
      <c r="SCR39" s="512"/>
      <c r="SCS39" s="512"/>
      <c r="SCT39" s="512"/>
      <c r="SCU39" s="512"/>
      <c r="SCV39" s="512"/>
      <c r="SCW39" s="511"/>
      <c r="SCX39" s="512"/>
      <c r="SCY39" s="512"/>
      <c r="SCZ39" s="512"/>
      <c r="SDA39" s="512"/>
      <c r="SDB39" s="512"/>
      <c r="SDC39" s="512"/>
      <c r="SDD39" s="512"/>
      <c r="SDE39" s="511"/>
      <c r="SDF39" s="512"/>
      <c r="SDG39" s="512"/>
      <c r="SDH39" s="512"/>
      <c r="SDI39" s="512"/>
      <c r="SDJ39" s="512"/>
      <c r="SDK39" s="512"/>
      <c r="SDL39" s="512"/>
      <c r="SDM39" s="511"/>
      <c r="SDN39" s="512"/>
      <c r="SDO39" s="512"/>
      <c r="SDP39" s="512"/>
      <c r="SDQ39" s="512"/>
      <c r="SDR39" s="512"/>
      <c r="SDS39" s="512"/>
      <c r="SDT39" s="512"/>
      <c r="SDU39" s="511"/>
      <c r="SDV39" s="512"/>
      <c r="SDW39" s="512"/>
      <c r="SDX39" s="512"/>
      <c r="SDY39" s="512"/>
      <c r="SDZ39" s="512"/>
      <c r="SEA39" s="512"/>
      <c r="SEB39" s="512"/>
      <c r="SEC39" s="511"/>
      <c r="SED39" s="512"/>
      <c r="SEE39" s="512"/>
      <c r="SEF39" s="512"/>
      <c r="SEG39" s="512"/>
      <c r="SEH39" s="512"/>
      <c r="SEI39" s="512"/>
      <c r="SEJ39" s="512"/>
      <c r="SEK39" s="511"/>
      <c r="SEL39" s="512"/>
      <c r="SEM39" s="512"/>
      <c r="SEN39" s="512"/>
      <c r="SEO39" s="512"/>
      <c r="SEP39" s="512"/>
      <c r="SEQ39" s="512"/>
      <c r="SER39" s="512"/>
      <c r="SES39" s="511"/>
      <c r="SET39" s="512"/>
      <c r="SEU39" s="512"/>
      <c r="SEV39" s="512"/>
      <c r="SEW39" s="512"/>
      <c r="SEX39" s="512"/>
      <c r="SEY39" s="512"/>
      <c r="SEZ39" s="512"/>
      <c r="SFA39" s="511"/>
      <c r="SFB39" s="512"/>
      <c r="SFC39" s="512"/>
      <c r="SFD39" s="512"/>
      <c r="SFE39" s="512"/>
      <c r="SFF39" s="512"/>
      <c r="SFG39" s="512"/>
      <c r="SFH39" s="512"/>
      <c r="SFI39" s="511"/>
      <c r="SFJ39" s="512"/>
      <c r="SFK39" s="512"/>
      <c r="SFL39" s="512"/>
      <c r="SFM39" s="512"/>
      <c r="SFN39" s="512"/>
      <c r="SFO39" s="512"/>
      <c r="SFP39" s="512"/>
      <c r="SFQ39" s="511"/>
      <c r="SFR39" s="512"/>
      <c r="SFS39" s="512"/>
      <c r="SFT39" s="512"/>
      <c r="SFU39" s="512"/>
      <c r="SFV39" s="512"/>
      <c r="SFW39" s="512"/>
      <c r="SFX39" s="512"/>
      <c r="SFY39" s="511"/>
      <c r="SFZ39" s="512"/>
      <c r="SGA39" s="512"/>
      <c r="SGB39" s="512"/>
      <c r="SGC39" s="512"/>
      <c r="SGD39" s="512"/>
      <c r="SGE39" s="512"/>
      <c r="SGF39" s="512"/>
      <c r="SGG39" s="511"/>
      <c r="SGH39" s="512"/>
      <c r="SGI39" s="512"/>
      <c r="SGJ39" s="512"/>
      <c r="SGK39" s="512"/>
      <c r="SGL39" s="512"/>
      <c r="SGM39" s="512"/>
      <c r="SGN39" s="512"/>
      <c r="SGO39" s="511"/>
      <c r="SGP39" s="512"/>
      <c r="SGQ39" s="512"/>
      <c r="SGR39" s="512"/>
      <c r="SGS39" s="512"/>
      <c r="SGT39" s="512"/>
      <c r="SGU39" s="512"/>
      <c r="SGV39" s="512"/>
      <c r="SGW39" s="511"/>
      <c r="SGX39" s="512"/>
      <c r="SGY39" s="512"/>
      <c r="SGZ39" s="512"/>
      <c r="SHA39" s="512"/>
      <c r="SHB39" s="512"/>
      <c r="SHC39" s="512"/>
      <c r="SHD39" s="512"/>
      <c r="SHE39" s="511"/>
      <c r="SHF39" s="512"/>
      <c r="SHG39" s="512"/>
      <c r="SHH39" s="512"/>
      <c r="SHI39" s="512"/>
      <c r="SHJ39" s="512"/>
      <c r="SHK39" s="512"/>
      <c r="SHL39" s="512"/>
      <c r="SHM39" s="511"/>
      <c r="SHN39" s="512"/>
      <c r="SHO39" s="512"/>
      <c r="SHP39" s="512"/>
      <c r="SHQ39" s="512"/>
      <c r="SHR39" s="512"/>
      <c r="SHS39" s="512"/>
      <c r="SHT39" s="512"/>
      <c r="SHU39" s="511"/>
      <c r="SHV39" s="512"/>
      <c r="SHW39" s="512"/>
      <c r="SHX39" s="512"/>
      <c r="SHY39" s="512"/>
      <c r="SHZ39" s="512"/>
      <c r="SIA39" s="512"/>
      <c r="SIB39" s="512"/>
      <c r="SIC39" s="511"/>
      <c r="SID39" s="512"/>
      <c r="SIE39" s="512"/>
      <c r="SIF39" s="512"/>
      <c r="SIG39" s="512"/>
      <c r="SIH39" s="512"/>
      <c r="SII39" s="512"/>
      <c r="SIJ39" s="512"/>
      <c r="SIK39" s="511"/>
      <c r="SIL39" s="512"/>
      <c r="SIM39" s="512"/>
      <c r="SIN39" s="512"/>
      <c r="SIO39" s="512"/>
      <c r="SIP39" s="512"/>
      <c r="SIQ39" s="512"/>
      <c r="SIR39" s="512"/>
      <c r="SIS39" s="511"/>
      <c r="SIT39" s="512"/>
      <c r="SIU39" s="512"/>
      <c r="SIV39" s="512"/>
      <c r="SIW39" s="512"/>
      <c r="SIX39" s="512"/>
      <c r="SIY39" s="512"/>
      <c r="SIZ39" s="512"/>
      <c r="SJA39" s="511"/>
      <c r="SJB39" s="512"/>
      <c r="SJC39" s="512"/>
      <c r="SJD39" s="512"/>
      <c r="SJE39" s="512"/>
      <c r="SJF39" s="512"/>
      <c r="SJG39" s="512"/>
      <c r="SJH39" s="512"/>
      <c r="SJI39" s="511"/>
      <c r="SJJ39" s="512"/>
      <c r="SJK39" s="512"/>
      <c r="SJL39" s="512"/>
      <c r="SJM39" s="512"/>
      <c r="SJN39" s="512"/>
      <c r="SJO39" s="512"/>
      <c r="SJP39" s="512"/>
      <c r="SJQ39" s="511"/>
      <c r="SJR39" s="512"/>
      <c r="SJS39" s="512"/>
      <c r="SJT39" s="512"/>
      <c r="SJU39" s="512"/>
      <c r="SJV39" s="512"/>
      <c r="SJW39" s="512"/>
      <c r="SJX39" s="512"/>
      <c r="SJY39" s="511"/>
      <c r="SJZ39" s="512"/>
      <c r="SKA39" s="512"/>
      <c r="SKB39" s="512"/>
      <c r="SKC39" s="512"/>
      <c r="SKD39" s="512"/>
      <c r="SKE39" s="512"/>
      <c r="SKF39" s="512"/>
      <c r="SKG39" s="511"/>
      <c r="SKH39" s="512"/>
      <c r="SKI39" s="512"/>
      <c r="SKJ39" s="512"/>
      <c r="SKK39" s="512"/>
      <c r="SKL39" s="512"/>
      <c r="SKM39" s="512"/>
      <c r="SKN39" s="512"/>
      <c r="SKO39" s="511"/>
      <c r="SKP39" s="512"/>
      <c r="SKQ39" s="512"/>
      <c r="SKR39" s="512"/>
      <c r="SKS39" s="512"/>
      <c r="SKT39" s="512"/>
      <c r="SKU39" s="512"/>
      <c r="SKV39" s="512"/>
      <c r="SKW39" s="511"/>
      <c r="SKX39" s="512"/>
      <c r="SKY39" s="512"/>
      <c r="SKZ39" s="512"/>
      <c r="SLA39" s="512"/>
      <c r="SLB39" s="512"/>
      <c r="SLC39" s="512"/>
      <c r="SLD39" s="512"/>
      <c r="SLE39" s="511"/>
      <c r="SLF39" s="512"/>
      <c r="SLG39" s="512"/>
      <c r="SLH39" s="512"/>
      <c r="SLI39" s="512"/>
      <c r="SLJ39" s="512"/>
      <c r="SLK39" s="512"/>
      <c r="SLL39" s="512"/>
      <c r="SLM39" s="511"/>
      <c r="SLN39" s="512"/>
      <c r="SLO39" s="512"/>
      <c r="SLP39" s="512"/>
      <c r="SLQ39" s="512"/>
      <c r="SLR39" s="512"/>
      <c r="SLS39" s="512"/>
      <c r="SLT39" s="512"/>
      <c r="SLU39" s="511"/>
      <c r="SLV39" s="512"/>
      <c r="SLW39" s="512"/>
      <c r="SLX39" s="512"/>
      <c r="SLY39" s="512"/>
      <c r="SLZ39" s="512"/>
      <c r="SMA39" s="512"/>
      <c r="SMB39" s="512"/>
      <c r="SMC39" s="511"/>
      <c r="SMD39" s="512"/>
      <c r="SME39" s="512"/>
      <c r="SMF39" s="512"/>
      <c r="SMG39" s="512"/>
      <c r="SMH39" s="512"/>
      <c r="SMI39" s="512"/>
      <c r="SMJ39" s="512"/>
      <c r="SMK39" s="511"/>
      <c r="SML39" s="512"/>
      <c r="SMM39" s="512"/>
      <c r="SMN39" s="512"/>
      <c r="SMO39" s="512"/>
      <c r="SMP39" s="512"/>
      <c r="SMQ39" s="512"/>
      <c r="SMR39" s="512"/>
      <c r="SMS39" s="511"/>
      <c r="SMT39" s="512"/>
      <c r="SMU39" s="512"/>
      <c r="SMV39" s="512"/>
      <c r="SMW39" s="512"/>
      <c r="SMX39" s="512"/>
      <c r="SMY39" s="512"/>
      <c r="SMZ39" s="512"/>
      <c r="SNA39" s="511"/>
      <c r="SNB39" s="512"/>
      <c r="SNC39" s="512"/>
      <c r="SND39" s="512"/>
      <c r="SNE39" s="512"/>
      <c r="SNF39" s="512"/>
      <c r="SNG39" s="512"/>
      <c r="SNH39" s="512"/>
      <c r="SNI39" s="511"/>
      <c r="SNJ39" s="512"/>
      <c r="SNK39" s="512"/>
      <c r="SNL39" s="512"/>
      <c r="SNM39" s="512"/>
      <c r="SNN39" s="512"/>
      <c r="SNO39" s="512"/>
      <c r="SNP39" s="512"/>
      <c r="SNQ39" s="511"/>
      <c r="SNR39" s="512"/>
      <c r="SNS39" s="512"/>
      <c r="SNT39" s="512"/>
      <c r="SNU39" s="512"/>
      <c r="SNV39" s="512"/>
      <c r="SNW39" s="512"/>
      <c r="SNX39" s="512"/>
      <c r="SNY39" s="511"/>
      <c r="SNZ39" s="512"/>
      <c r="SOA39" s="512"/>
      <c r="SOB39" s="512"/>
      <c r="SOC39" s="512"/>
      <c r="SOD39" s="512"/>
      <c r="SOE39" s="512"/>
      <c r="SOF39" s="512"/>
      <c r="SOG39" s="511"/>
      <c r="SOH39" s="512"/>
      <c r="SOI39" s="512"/>
      <c r="SOJ39" s="512"/>
      <c r="SOK39" s="512"/>
      <c r="SOL39" s="512"/>
      <c r="SOM39" s="512"/>
      <c r="SON39" s="512"/>
      <c r="SOO39" s="511"/>
      <c r="SOP39" s="512"/>
      <c r="SOQ39" s="512"/>
      <c r="SOR39" s="512"/>
      <c r="SOS39" s="512"/>
      <c r="SOT39" s="512"/>
      <c r="SOU39" s="512"/>
      <c r="SOV39" s="512"/>
      <c r="SOW39" s="511"/>
      <c r="SOX39" s="512"/>
      <c r="SOY39" s="512"/>
      <c r="SOZ39" s="512"/>
      <c r="SPA39" s="512"/>
      <c r="SPB39" s="512"/>
      <c r="SPC39" s="512"/>
      <c r="SPD39" s="512"/>
      <c r="SPE39" s="511"/>
      <c r="SPF39" s="512"/>
      <c r="SPG39" s="512"/>
      <c r="SPH39" s="512"/>
      <c r="SPI39" s="512"/>
      <c r="SPJ39" s="512"/>
      <c r="SPK39" s="512"/>
      <c r="SPL39" s="512"/>
      <c r="SPM39" s="511"/>
      <c r="SPN39" s="512"/>
      <c r="SPO39" s="512"/>
      <c r="SPP39" s="512"/>
      <c r="SPQ39" s="512"/>
      <c r="SPR39" s="512"/>
      <c r="SPS39" s="512"/>
      <c r="SPT39" s="512"/>
      <c r="SPU39" s="511"/>
      <c r="SPV39" s="512"/>
      <c r="SPW39" s="512"/>
      <c r="SPX39" s="512"/>
      <c r="SPY39" s="512"/>
      <c r="SPZ39" s="512"/>
      <c r="SQA39" s="512"/>
      <c r="SQB39" s="512"/>
      <c r="SQC39" s="511"/>
      <c r="SQD39" s="512"/>
      <c r="SQE39" s="512"/>
      <c r="SQF39" s="512"/>
      <c r="SQG39" s="512"/>
      <c r="SQH39" s="512"/>
      <c r="SQI39" s="512"/>
      <c r="SQJ39" s="512"/>
      <c r="SQK39" s="511"/>
      <c r="SQL39" s="512"/>
      <c r="SQM39" s="512"/>
      <c r="SQN39" s="512"/>
      <c r="SQO39" s="512"/>
      <c r="SQP39" s="512"/>
      <c r="SQQ39" s="512"/>
      <c r="SQR39" s="512"/>
      <c r="SQS39" s="511"/>
      <c r="SQT39" s="512"/>
      <c r="SQU39" s="512"/>
      <c r="SQV39" s="512"/>
      <c r="SQW39" s="512"/>
      <c r="SQX39" s="512"/>
      <c r="SQY39" s="512"/>
      <c r="SQZ39" s="512"/>
      <c r="SRA39" s="511"/>
      <c r="SRB39" s="512"/>
      <c r="SRC39" s="512"/>
      <c r="SRD39" s="512"/>
      <c r="SRE39" s="512"/>
      <c r="SRF39" s="512"/>
      <c r="SRG39" s="512"/>
      <c r="SRH39" s="512"/>
      <c r="SRI39" s="511"/>
      <c r="SRJ39" s="512"/>
      <c r="SRK39" s="512"/>
      <c r="SRL39" s="512"/>
      <c r="SRM39" s="512"/>
      <c r="SRN39" s="512"/>
      <c r="SRO39" s="512"/>
      <c r="SRP39" s="512"/>
      <c r="SRQ39" s="511"/>
      <c r="SRR39" s="512"/>
      <c r="SRS39" s="512"/>
      <c r="SRT39" s="512"/>
      <c r="SRU39" s="512"/>
      <c r="SRV39" s="512"/>
      <c r="SRW39" s="512"/>
      <c r="SRX39" s="512"/>
      <c r="SRY39" s="511"/>
      <c r="SRZ39" s="512"/>
      <c r="SSA39" s="512"/>
      <c r="SSB39" s="512"/>
      <c r="SSC39" s="512"/>
      <c r="SSD39" s="512"/>
      <c r="SSE39" s="512"/>
      <c r="SSF39" s="512"/>
      <c r="SSG39" s="511"/>
      <c r="SSH39" s="512"/>
      <c r="SSI39" s="512"/>
      <c r="SSJ39" s="512"/>
      <c r="SSK39" s="512"/>
      <c r="SSL39" s="512"/>
      <c r="SSM39" s="512"/>
      <c r="SSN39" s="512"/>
      <c r="SSO39" s="511"/>
      <c r="SSP39" s="512"/>
      <c r="SSQ39" s="512"/>
      <c r="SSR39" s="512"/>
      <c r="SSS39" s="512"/>
      <c r="SST39" s="512"/>
      <c r="SSU39" s="512"/>
      <c r="SSV39" s="512"/>
      <c r="SSW39" s="511"/>
      <c r="SSX39" s="512"/>
      <c r="SSY39" s="512"/>
      <c r="SSZ39" s="512"/>
      <c r="STA39" s="512"/>
      <c r="STB39" s="512"/>
      <c r="STC39" s="512"/>
      <c r="STD39" s="512"/>
      <c r="STE39" s="511"/>
      <c r="STF39" s="512"/>
      <c r="STG39" s="512"/>
      <c r="STH39" s="512"/>
      <c r="STI39" s="512"/>
      <c r="STJ39" s="512"/>
      <c r="STK39" s="512"/>
      <c r="STL39" s="512"/>
      <c r="STM39" s="511"/>
      <c r="STN39" s="512"/>
      <c r="STO39" s="512"/>
      <c r="STP39" s="512"/>
      <c r="STQ39" s="512"/>
      <c r="STR39" s="512"/>
      <c r="STS39" s="512"/>
      <c r="STT39" s="512"/>
      <c r="STU39" s="511"/>
      <c r="STV39" s="512"/>
      <c r="STW39" s="512"/>
      <c r="STX39" s="512"/>
      <c r="STY39" s="512"/>
      <c r="STZ39" s="512"/>
      <c r="SUA39" s="512"/>
      <c r="SUB39" s="512"/>
      <c r="SUC39" s="511"/>
      <c r="SUD39" s="512"/>
      <c r="SUE39" s="512"/>
      <c r="SUF39" s="512"/>
      <c r="SUG39" s="512"/>
      <c r="SUH39" s="512"/>
      <c r="SUI39" s="512"/>
      <c r="SUJ39" s="512"/>
      <c r="SUK39" s="511"/>
      <c r="SUL39" s="512"/>
      <c r="SUM39" s="512"/>
      <c r="SUN39" s="512"/>
      <c r="SUO39" s="512"/>
      <c r="SUP39" s="512"/>
      <c r="SUQ39" s="512"/>
      <c r="SUR39" s="512"/>
      <c r="SUS39" s="511"/>
      <c r="SUT39" s="512"/>
      <c r="SUU39" s="512"/>
      <c r="SUV39" s="512"/>
      <c r="SUW39" s="512"/>
      <c r="SUX39" s="512"/>
      <c r="SUY39" s="512"/>
      <c r="SUZ39" s="512"/>
      <c r="SVA39" s="511"/>
      <c r="SVB39" s="512"/>
      <c r="SVC39" s="512"/>
      <c r="SVD39" s="512"/>
      <c r="SVE39" s="512"/>
      <c r="SVF39" s="512"/>
      <c r="SVG39" s="512"/>
      <c r="SVH39" s="512"/>
      <c r="SVI39" s="511"/>
      <c r="SVJ39" s="512"/>
      <c r="SVK39" s="512"/>
      <c r="SVL39" s="512"/>
      <c r="SVM39" s="512"/>
      <c r="SVN39" s="512"/>
      <c r="SVO39" s="512"/>
      <c r="SVP39" s="512"/>
      <c r="SVQ39" s="511"/>
      <c r="SVR39" s="512"/>
      <c r="SVS39" s="512"/>
      <c r="SVT39" s="512"/>
      <c r="SVU39" s="512"/>
      <c r="SVV39" s="512"/>
      <c r="SVW39" s="512"/>
      <c r="SVX39" s="512"/>
      <c r="SVY39" s="511"/>
      <c r="SVZ39" s="512"/>
      <c r="SWA39" s="512"/>
      <c r="SWB39" s="512"/>
      <c r="SWC39" s="512"/>
      <c r="SWD39" s="512"/>
      <c r="SWE39" s="512"/>
      <c r="SWF39" s="512"/>
      <c r="SWG39" s="511"/>
      <c r="SWH39" s="512"/>
      <c r="SWI39" s="512"/>
      <c r="SWJ39" s="512"/>
      <c r="SWK39" s="512"/>
      <c r="SWL39" s="512"/>
      <c r="SWM39" s="512"/>
      <c r="SWN39" s="512"/>
      <c r="SWO39" s="511"/>
      <c r="SWP39" s="512"/>
      <c r="SWQ39" s="512"/>
      <c r="SWR39" s="512"/>
      <c r="SWS39" s="512"/>
      <c r="SWT39" s="512"/>
      <c r="SWU39" s="512"/>
      <c r="SWV39" s="512"/>
      <c r="SWW39" s="511"/>
      <c r="SWX39" s="512"/>
      <c r="SWY39" s="512"/>
      <c r="SWZ39" s="512"/>
      <c r="SXA39" s="512"/>
      <c r="SXB39" s="512"/>
      <c r="SXC39" s="512"/>
      <c r="SXD39" s="512"/>
      <c r="SXE39" s="511"/>
      <c r="SXF39" s="512"/>
      <c r="SXG39" s="512"/>
      <c r="SXH39" s="512"/>
      <c r="SXI39" s="512"/>
      <c r="SXJ39" s="512"/>
      <c r="SXK39" s="512"/>
      <c r="SXL39" s="512"/>
      <c r="SXM39" s="511"/>
      <c r="SXN39" s="512"/>
      <c r="SXO39" s="512"/>
      <c r="SXP39" s="512"/>
      <c r="SXQ39" s="512"/>
      <c r="SXR39" s="512"/>
      <c r="SXS39" s="512"/>
      <c r="SXT39" s="512"/>
      <c r="SXU39" s="511"/>
      <c r="SXV39" s="512"/>
      <c r="SXW39" s="512"/>
      <c r="SXX39" s="512"/>
      <c r="SXY39" s="512"/>
      <c r="SXZ39" s="512"/>
      <c r="SYA39" s="512"/>
      <c r="SYB39" s="512"/>
      <c r="SYC39" s="511"/>
      <c r="SYD39" s="512"/>
      <c r="SYE39" s="512"/>
      <c r="SYF39" s="512"/>
      <c r="SYG39" s="512"/>
      <c r="SYH39" s="512"/>
      <c r="SYI39" s="512"/>
      <c r="SYJ39" s="512"/>
      <c r="SYK39" s="511"/>
      <c r="SYL39" s="512"/>
      <c r="SYM39" s="512"/>
      <c r="SYN39" s="512"/>
      <c r="SYO39" s="512"/>
      <c r="SYP39" s="512"/>
      <c r="SYQ39" s="512"/>
      <c r="SYR39" s="512"/>
      <c r="SYS39" s="511"/>
      <c r="SYT39" s="512"/>
      <c r="SYU39" s="512"/>
      <c r="SYV39" s="512"/>
      <c r="SYW39" s="512"/>
      <c r="SYX39" s="512"/>
      <c r="SYY39" s="512"/>
      <c r="SYZ39" s="512"/>
      <c r="SZA39" s="511"/>
      <c r="SZB39" s="512"/>
      <c r="SZC39" s="512"/>
      <c r="SZD39" s="512"/>
      <c r="SZE39" s="512"/>
      <c r="SZF39" s="512"/>
      <c r="SZG39" s="512"/>
      <c r="SZH39" s="512"/>
      <c r="SZI39" s="511"/>
      <c r="SZJ39" s="512"/>
      <c r="SZK39" s="512"/>
      <c r="SZL39" s="512"/>
      <c r="SZM39" s="512"/>
      <c r="SZN39" s="512"/>
      <c r="SZO39" s="512"/>
      <c r="SZP39" s="512"/>
      <c r="SZQ39" s="511"/>
      <c r="SZR39" s="512"/>
      <c r="SZS39" s="512"/>
      <c r="SZT39" s="512"/>
      <c r="SZU39" s="512"/>
      <c r="SZV39" s="512"/>
      <c r="SZW39" s="512"/>
      <c r="SZX39" s="512"/>
      <c r="SZY39" s="511"/>
      <c r="SZZ39" s="512"/>
      <c r="TAA39" s="512"/>
      <c r="TAB39" s="512"/>
      <c r="TAC39" s="512"/>
      <c r="TAD39" s="512"/>
      <c r="TAE39" s="512"/>
      <c r="TAF39" s="512"/>
      <c r="TAG39" s="511"/>
      <c r="TAH39" s="512"/>
      <c r="TAI39" s="512"/>
      <c r="TAJ39" s="512"/>
      <c r="TAK39" s="512"/>
      <c r="TAL39" s="512"/>
      <c r="TAM39" s="512"/>
      <c r="TAN39" s="512"/>
      <c r="TAO39" s="511"/>
      <c r="TAP39" s="512"/>
      <c r="TAQ39" s="512"/>
      <c r="TAR39" s="512"/>
      <c r="TAS39" s="512"/>
      <c r="TAT39" s="512"/>
      <c r="TAU39" s="512"/>
      <c r="TAV39" s="512"/>
      <c r="TAW39" s="511"/>
      <c r="TAX39" s="512"/>
      <c r="TAY39" s="512"/>
      <c r="TAZ39" s="512"/>
      <c r="TBA39" s="512"/>
      <c r="TBB39" s="512"/>
      <c r="TBC39" s="512"/>
      <c r="TBD39" s="512"/>
      <c r="TBE39" s="511"/>
      <c r="TBF39" s="512"/>
      <c r="TBG39" s="512"/>
      <c r="TBH39" s="512"/>
      <c r="TBI39" s="512"/>
      <c r="TBJ39" s="512"/>
      <c r="TBK39" s="512"/>
      <c r="TBL39" s="512"/>
      <c r="TBM39" s="511"/>
      <c r="TBN39" s="512"/>
      <c r="TBO39" s="512"/>
      <c r="TBP39" s="512"/>
      <c r="TBQ39" s="512"/>
      <c r="TBR39" s="512"/>
      <c r="TBS39" s="512"/>
      <c r="TBT39" s="512"/>
      <c r="TBU39" s="511"/>
      <c r="TBV39" s="512"/>
      <c r="TBW39" s="512"/>
      <c r="TBX39" s="512"/>
      <c r="TBY39" s="512"/>
      <c r="TBZ39" s="512"/>
      <c r="TCA39" s="512"/>
      <c r="TCB39" s="512"/>
      <c r="TCC39" s="511"/>
      <c r="TCD39" s="512"/>
      <c r="TCE39" s="512"/>
      <c r="TCF39" s="512"/>
      <c r="TCG39" s="512"/>
      <c r="TCH39" s="512"/>
      <c r="TCI39" s="512"/>
      <c r="TCJ39" s="512"/>
      <c r="TCK39" s="511"/>
      <c r="TCL39" s="512"/>
      <c r="TCM39" s="512"/>
      <c r="TCN39" s="512"/>
      <c r="TCO39" s="512"/>
      <c r="TCP39" s="512"/>
      <c r="TCQ39" s="512"/>
      <c r="TCR39" s="512"/>
      <c r="TCS39" s="511"/>
      <c r="TCT39" s="512"/>
      <c r="TCU39" s="512"/>
      <c r="TCV39" s="512"/>
      <c r="TCW39" s="512"/>
      <c r="TCX39" s="512"/>
      <c r="TCY39" s="512"/>
      <c r="TCZ39" s="512"/>
      <c r="TDA39" s="511"/>
      <c r="TDB39" s="512"/>
      <c r="TDC39" s="512"/>
      <c r="TDD39" s="512"/>
      <c r="TDE39" s="512"/>
      <c r="TDF39" s="512"/>
      <c r="TDG39" s="512"/>
      <c r="TDH39" s="512"/>
      <c r="TDI39" s="511"/>
      <c r="TDJ39" s="512"/>
      <c r="TDK39" s="512"/>
      <c r="TDL39" s="512"/>
      <c r="TDM39" s="512"/>
      <c r="TDN39" s="512"/>
      <c r="TDO39" s="512"/>
      <c r="TDP39" s="512"/>
      <c r="TDQ39" s="511"/>
      <c r="TDR39" s="512"/>
      <c r="TDS39" s="512"/>
      <c r="TDT39" s="512"/>
      <c r="TDU39" s="512"/>
      <c r="TDV39" s="512"/>
      <c r="TDW39" s="512"/>
      <c r="TDX39" s="512"/>
      <c r="TDY39" s="511"/>
      <c r="TDZ39" s="512"/>
      <c r="TEA39" s="512"/>
      <c r="TEB39" s="512"/>
      <c r="TEC39" s="512"/>
      <c r="TED39" s="512"/>
      <c r="TEE39" s="512"/>
      <c r="TEF39" s="512"/>
      <c r="TEG39" s="511"/>
      <c r="TEH39" s="512"/>
      <c r="TEI39" s="512"/>
      <c r="TEJ39" s="512"/>
      <c r="TEK39" s="512"/>
      <c r="TEL39" s="512"/>
      <c r="TEM39" s="512"/>
      <c r="TEN39" s="512"/>
      <c r="TEO39" s="511"/>
      <c r="TEP39" s="512"/>
      <c r="TEQ39" s="512"/>
      <c r="TER39" s="512"/>
      <c r="TES39" s="512"/>
      <c r="TET39" s="512"/>
      <c r="TEU39" s="512"/>
      <c r="TEV39" s="512"/>
      <c r="TEW39" s="511"/>
      <c r="TEX39" s="512"/>
      <c r="TEY39" s="512"/>
      <c r="TEZ39" s="512"/>
      <c r="TFA39" s="512"/>
      <c r="TFB39" s="512"/>
      <c r="TFC39" s="512"/>
      <c r="TFD39" s="512"/>
      <c r="TFE39" s="511"/>
      <c r="TFF39" s="512"/>
      <c r="TFG39" s="512"/>
      <c r="TFH39" s="512"/>
      <c r="TFI39" s="512"/>
      <c r="TFJ39" s="512"/>
      <c r="TFK39" s="512"/>
      <c r="TFL39" s="512"/>
      <c r="TFM39" s="511"/>
      <c r="TFN39" s="512"/>
      <c r="TFO39" s="512"/>
      <c r="TFP39" s="512"/>
      <c r="TFQ39" s="512"/>
      <c r="TFR39" s="512"/>
      <c r="TFS39" s="512"/>
      <c r="TFT39" s="512"/>
      <c r="TFU39" s="511"/>
      <c r="TFV39" s="512"/>
      <c r="TFW39" s="512"/>
      <c r="TFX39" s="512"/>
      <c r="TFY39" s="512"/>
      <c r="TFZ39" s="512"/>
      <c r="TGA39" s="512"/>
      <c r="TGB39" s="512"/>
      <c r="TGC39" s="511"/>
      <c r="TGD39" s="512"/>
      <c r="TGE39" s="512"/>
      <c r="TGF39" s="512"/>
      <c r="TGG39" s="512"/>
      <c r="TGH39" s="512"/>
      <c r="TGI39" s="512"/>
      <c r="TGJ39" s="512"/>
      <c r="TGK39" s="511"/>
      <c r="TGL39" s="512"/>
      <c r="TGM39" s="512"/>
      <c r="TGN39" s="512"/>
      <c r="TGO39" s="512"/>
      <c r="TGP39" s="512"/>
      <c r="TGQ39" s="512"/>
      <c r="TGR39" s="512"/>
      <c r="TGS39" s="511"/>
      <c r="TGT39" s="512"/>
      <c r="TGU39" s="512"/>
      <c r="TGV39" s="512"/>
      <c r="TGW39" s="512"/>
      <c r="TGX39" s="512"/>
      <c r="TGY39" s="512"/>
      <c r="TGZ39" s="512"/>
      <c r="THA39" s="511"/>
      <c r="THB39" s="512"/>
      <c r="THC39" s="512"/>
      <c r="THD39" s="512"/>
      <c r="THE39" s="512"/>
      <c r="THF39" s="512"/>
      <c r="THG39" s="512"/>
      <c r="THH39" s="512"/>
      <c r="THI39" s="511"/>
      <c r="THJ39" s="512"/>
      <c r="THK39" s="512"/>
      <c r="THL39" s="512"/>
      <c r="THM39" s="512"/>
      <c r="THN39" s="512"/>
      <c r="THO39" s="512"/>
      <c r="THP39" s="512"/>
      <c r="THQ39" s="511"/>
      <c r="THR39" s="512"/>
      <c r="THS39" s="512"/>
      <c r="THT39" s="512"/>
      <c r="THU39" s="512"/>
      <c r="THV39" s="512"/>
      <c r="THW39" s="512"/>
      <c r="THX39" s="512"/>
      <c r="THY39" s="511"/>
      <c r="THZ39" s="512"/>
      <c r="TIA39" s="512"/>
      <c r="TIB39" s="512"/>
      <c r="TIC39" s="512"/>
      <c r="TID39" s="512"/>
      <c r="TIE39" s="512"/>
      <c r="TIF39" s="512"/>
      <c r="TIG39" s="511"/>
      <c r="TIH39" s="512"/>
      <c r="TII39" s="512"/>
      <c r="TIJ39" s="512"/>
      <c r="TIK39" s="512"/>
      <c r="TIL39" s="512"/>
      <c r="TIM39" s="512"/>
      <c r="TIN39" s="512"/>
      <c r="TIO39" s="511"/>
      <c r="TIP39" s="512"/>
      <c r="TIQ39" s="512"/>
      <c r="TIR39" s="512"/>
      <c r="TIS39" s="512"/>
      <c r="TIT39" s="512"/>
      <c r="TIU39" s="512"/>
      <c r="TIV39" s="512"/>
      <c r="TIW39" s="511"/>
      <c r="TIX39" s="512"/>
      <c r="TIY39" s="512"/>
      <c r="TIZ39" s="512"/>
      <c r="TJA39" s="512"/>
      <c r="TJB39" s="512"/>
      <c r="TJC39" s="512"/>
      <c r="TJD39" s="512"/>
      <c r="TJE39" s="511"/>
      <c r="TJF39" s="512"/>
      <c r="TJG39" s="512"/>
      <c r="TJH39" s="512"/>
      <c r="TJI39" s="512"/>
      <c r="TJJ39" s="512"/>
      <c r="TJK39" s="512"/>
      <c r="TJL39" s="512"/>
      <c r="TJM39" s="511"/>
      <c r="TJN39" s="512"/>
      <c r="TJO39" s="512"/>
      <c r="TJP39" s="512"/>
      <c r="TJQ39" s="512"/>
      <c r="TJR39" s="512"/>
      <c r="TJS39" s="512"/>
      <c r="TJT39" s="512"/>
      <c r="TJU39" s="511"/>
      <c r="TJV39" s="512"/>
      <c r="TJW39" s="512"/>
      <c r="TJX39" s="512"/>
      <c r="TJY39" s="512"/>
      <c r="TJZ39" s="512"/>
      <c r="TKA39" s="512"/>
      <c r="TKB39" s="512"/>
      <c r="TKC39" s="511"/>
      <c r="TKD39" s="512"/>
      <c r="TKE39" s="512"/>
      <c r="TKF39" s="512"/>
      <c r="TKG39" s="512"/>
      <c r="TKH39" s="512"/>
      <c r="TKI39" s="512"/>
      <c r="TKJ39" s="512"/>
      <c r="TKK39" s="511"/>
      <c r="TKL39" s="512"/>
      <c r="TKM39" s="512"/>
      <c r="TKN39" s="512"/>
      <c r="TKO39" s="512"/>
      <c r="TKP39" s="512"/>
      <c r="TKQ39" s="512"/>
      <c r="TKR39" s="512"/>
      <c r="TKS39" s="511"/>
      <c r="TKT39" s="512"/>
      <c r="TKU39" s="512"/>
      <c r="TKV39" s="512"/>
      <c r="TKW39" s="512"/>
      <c r="TKX39" s="512"/>
      <c r="TKY39" s="512"/>
      <c r="TKZ39" s="512"/>
      <c r="TLA39" s="511"/>
      <c r="TLB39" s="512"/>
      <c r="TLC39" s="512"/>
      <c r="TLD39" s="512"/>
      <c r="TLE39" s="512"/>
      <c r="TLF39" s="512"/>
      <c r="TLG39" s="512"/>
      <c r="TLH39" s="512"/>
      <c r="TLI39" s="511"/>
      <c r="TLJ39" s="512"/>
      <c r="TLK39" s="512"/>
      <c r="TLL39" s="512"/>
      <c r="TLM39" s="512"/>
      <c r="TLN39" s="512"/>
      <c r="TLO39" s="512"/>
      <c r="TLP39" s="512"/>
      <c r="TLQ39" s="511"/>
      <c r="TLR39" s="512"/>
      <c r="TLS39" s="512"/>
      <c r="TLT39" s="512"/>
      <c r="TLU39" s="512"/>
      <c r="TLV39" s="512"/>
      <c r="TLW39" s="512"/>
      <c r="TLX39" s="512"/>
      <c r="TLY39" s="511"/>
      <c r="TLZ39" s="512"/>
      <c r="TMA39" s="512"/>
      <c r="TMB39" s="512"/>
      <c r="TMC39" s="512"/>
      <c r="TMD39" s="512"/>
      <c r="TME39" s="512"/>
      <c r="TMF39" s="512"/>
      <c r="TMG39" s="511"/>
      <c r="TMH39" s="512"/>
      <c r="TMI39" s="512"/>
      <c r="TMJ39" s="512"/>
      <c r="TMK39" s="512"/>
      <c r="TML39" s="512"/>
      <c r="TMM39" s="512"/>
      <c r="TMN39" s="512"/>
      <c r="TMO39" s="511"/>
      <c r="TMP39" s="512"/>
      <c r="TMQ39" s="512"/>
      <c r="TMR39" s="512"/>
      <c r="TMS39" s="512"/>
      <c r="TMT39" s="512"/>
      <c r="TMU39" s="512"/>
      <c r="TMV39" s="512"/>
      <c r="TMW39" s="511"/>
      <c r="TMX39" s="512"/>
      <c r="TMY39" s="512"/>
      <c r="TMZ39" s="512"/>
      <c r="TNA39" s="512"/>
      <c r="TNB39" s="512"/>
      <c r="TNC39" s="512"/>
      <c r="TND39" s="512"/>
      <c r="TNE39" s="511"/>
      <c r="TNF39" s="512"/>
      <c r="TNG39" s="512"/>
      <c r="TNH39" s="512"/>
      <c r="TNI39" s="512"/>
      <c r="TNJ39" s="512"/>
      <c r="TNK39" s="512"/>
      <c r="TNL39" s="512"/>
      <c r="TNM39" s="511"/>
      <c r="TNN39" s="512"/>
      <c r="TNO39" s="512"/>
      <c r="TNP39" s="512"/>
      <c r="TNQ39" s="512"/>
      <c r="TNR39" s="512"/>
      <c r="TNS39" s="512"/>
      <c r="TNT39" s="512"/>
      <c r="TNU39" s="511"/>
      <c r="TNV39" s="512"/>
      <c r="TNW39" s="512"/>
      <c r="TNX39" s="512"/>
      <c r="TNY39" s="512"/>
      <c r="TNZ39" s="512"/>
      <c r="TOA39" s="512"/>
      <c r="TOB39" s="512"/>
      <c r="TOC39" s="511"/>
      <c r="TOD39" s="512"/>
      <c r="TOE39" s="512"/>
      <c r="TOF39" s="512"/>
      <c r="TOG39" s="512"/>
      <c r="TOH39" s="512"/>
      <c r="TOI39" s="512"/>
      <c r="TOJ39" s="512"/>
      <c r="TOK39" s="511"/>
      <c r="TOL39" s="512"/>
      <c r="TOM39" s="512"/>
      <c r="TON39" s="512"/>
      <c r="TOO39" s="512"/>
      <c r="TOP39" s="512"/>
      <c r="TOQ39" s="512"/>
      <c r="TOR39" s="512"/>
      <c r="TOS39" s="511"/>
      <c r="TOT39" s="512"/>
      <c r="TOU39" s="512"/>
      <c r="TOV39" s="512"/>
      <c r="TOW39" s="512"/>
      <c r="TOX39" s="512"/>
      <c r="TOY39" s="512"/>
      <c r="TOZ39" s="512"/>
      <c r="TPA39" s="511"/>
      <c r="TPB39" s="512"/>
      <c r="TPC39" s="512"/>
      <c r="TPD39" s="512"/>
      <c r="TPE39" s="512"/>
      <c r="TPF39" s="512"/>
      <c r="TPG39" s="512"/>
      <c r="TPH39" s="512"/>
      <c r="TPI39" s="511"/>
      <c r="TPJ39" s="512"/>
      <c r="TPK39" s="512"/>
      <c r="TPL39" s="512"/>
      <c r="TPM39" s="512"/>
      <c r="TPN39" s="512"/>
      <c r="TPO39" s="512"/>
      <c r="TPP39" s="512"/>
      <c r="TPQ39" s="511"/>
      <c r="TPR39" s="512"/>
      <c r="TPS39" s="512"/>
      <c r="TPT39" s="512"/>
      <c r="TPU39" s="512"/>
      <c r="TPV39" s="512"/>
      <c r="TPW39" s="512"/>
      <c r="TPX39" s="512"/>
      <c r="TPY39" s="511"/>
      <c r="TPZ39" s="512"/>
      <c r="TQA39" s="512"/>
      <c r="TQB39" s="512"/>
      <c r="TQC39" s="512"/>
      <c r="TQD39" s="512"/>
      <c r="TQE39" s="512"/>
      <c r="TQF39" s="512"/>
      <c r="TQG39" s="511"/>
      <c r="TQH39" s="512"/>
      <c r="TQI39" s="512"/>
      <c r="TQJ39" s="512"/>
      <c r="TQK39" s="512"/>
      <c r="TQL39" s="512"/>
      <c r="TQM39" s="512"/>
      <c r="TQN39" s="512"/>
      <c r="TQO39" s="511"/>
      <c r="TQP39" s="512"/>
      <c r="TQQ39" s="512"/>
      <c r="TQR39" s="512"/>
      <c r="TQS39" s="512"/>
      <c r="TQT39" s="512"/>
      <c r="TQU39" s="512"/>
      <c r="TQV39" s="512"/>
      <c r="TQW39" s="511"/>
      <c r="TQX39" s="512"/>
      <c r="TQY39" s="512"/>
      <c r="TQZ39" s="512"/>
      <c r="TRA39" s="512"/>
      <c r="TRB39" s="512"/>
      <c r="TRC39" s="512"/>
      <c r="TRD39" s="512"/>
      <c r="TRE39" s="511"/>
      <c r="TRF39" s="512"/>
      <c r="TRG39" s="512"/>
      <c r="TRH39" s="512"/>
      <c r="TRI39" s="512"/>
      <c r="TRJ39" s="512"/>
      <c r="TRK39" s="512"/>
      <c r="TRL39" s="512"/>
      <c r="TRM39" s="511"/>
      <c r="TRN39" s="512"/>
      <c r="TRO39" s="512"/>
      <c r="TRP39" s="512"/>
      <c r="TRQ39" s="512"/>
      <c r="TRR39" s="512"/>
      <c r="TRS39" s="512"/>
      <c r="TRT39" s="512"/>
      <c r="TRU39" s="511"/>
      <c r="TRV39" s="512"/>
      <c r="TRW39" s="512"/>
      <c r="TRX39" s="512"/>
      <c r="TRY39" s="512"/>
      <c r="TRZ39" s="512"/>
      <c r="TSA39" s="512"/>
      <c r="TSB39" s="512"/>
      <c r="TSC39" s="511"/>
      <c r="TSD39" s="512"/>
      <c r="TSE39" s="512"/>
      <c r="TSF39" s="512"/>
      <c r="TSG39" s="512"/>
      <c r="TSH39" s="512"/>
      <c r="TSI39" s="512"/>
      <c r="TSJ39" s="512"/>
      <c r="TSK39" s="511"/>
      <c r="TSL39" s="512"/>
      <c r="TSM39" s="512"/>
      <c r="TSN39" s="512"/>
      <c r="TSO39" s="512"/>
      <c r="TSP39" s="512"/>
      <c r="TSQ39" s="512"/>
      <c r="TSR39" s="512"/>
      <c r="TSS39" s="511"/>
      <c r="TST39" s="512"/>
      <c r="TSU39" s="512"/>
      <c r="TSV39" s="512"/>
      <c r="TSW39" s="512"/>
      <c r="TSX39" s="512"/>
      <c r="TSY39" s="512"/>
      <c r="TSZ39" s="512"/>
      <c r="TTA39" s="511"/>
      <c r="TTB39" s="512"/>
      <c r="TTC39" s="512"/>
      <c r="TTD39" s="512"/>
      <c r="TTE39" s="512"/>
      <c r="TTF39" s="512"/>
      <c r="TTG39" s="512"/>
      <c r="TTH39" s="512"/>
      <c r="TTI39" s="511"/>
      <c r="TTJ39" s="512"/>
      <c r="TTK39" s="512"/>
      <c r="TTL39" s="512"/>
      <c r="TTM39" s="512"/>
      <c r="TTN39" s="512"/>
      <c r="TTO39" s="512"/>
      <c r="TTP39" s="512"/>
      <c r="TTQ39" s="511"/>
      <c r="TTR39" s="512"/>
      <c r="TTS39" s="512"/>
      <c r="TTT39" s="512"/>
      <c r="TTU39" s="512"/>
      <c r="TTV39" s="512"/>
      <c r="TTW39" s="512"/>
      <c r="TTX39" s="512"/>
      <c r="TTY39" s="511"/>
      <c r="TTZ39" s="512"/>
      <c r="TUA39" s="512"/>
      <c r="TUB39" s="512"/>
      <c r="TUC39" s="512"/>
      <c r="TUD39" s="512"/>
      <c r="TUE39" s="512"/>
      <c r="TUF39" s="512"/>
      <c r="TUG39" s="511"/>
      <c r="TUH39" s="512"/>
      <c r="TUI39" s="512"/>
      <c r="TUJ39" s="512"/>
      <c r="TUK39" s="512"/>
      <c r="TUL39" s="512"/>
      <c r="TUM39" s="512"/>
      <c r="TUN39" s="512"/>
      <c r="TUO39" s="511"/>
      <c r="TUP39" s="512"/>
      <c r="TUQ39" s="512"/>
      <c r="TUR39" s="512"/>
      <c r="TUS39" s="512"/>
      <c r="TUT39" s="512"/>
      <c r="TUU39" s="512"/>
      <c r="TUV39" s="512"/>
      <c r="TUW39" s="511"/>
      <c r="TUX39" s="512"/>
      <c r="TUY39" s="512"/>
      <c r="TUZ39" s="512"/>
      <c r="TVA39" s="512"/>
      <c r="TVB39" s="512"/>
      <c r="TVC39" s="512"/>
      <c r="TVD39" s="512"/>
      <c r="TVE39" s="511"/>
      <c r="TVF39" s="512"/>
      <c r="TVG39" s="512"/>
      <c r="TVH39" s="512"/>
      <c r="TVI39" s="512"/>
      <c r="TVJ39" s="512"/>
      <c r="TVK39" s="512"/>
      <c r="TVL39" s="512"/>
      <c r="TVM39" s="511"/>
      <c r="TVN39" s="512"/>
      <c r="TVO39" s="512"/>
      <c r="TVP39" s="512"/>
      <c r="TVQ39" s="512"/>
      <c r="TVR39" s="512"/>
      <c r="TVS39" s="512"/>
      <c r="TVT39" s="512"/>
      <c r="TVU39" s="511"/>
      <c r="TVV39" s="512"/>
      <c r="TVW39" s="512"/>
      <c r="TVX39" s="512"/>
      <c r="TVY39" s="512"/>
      <c r="TVZ39" s="512"/>
      <c r="TWA39" s="512"/>
      <c r="TWB39" s="512"/>
      <c r="TWC39" s="511"/>
      <c r="TWD39" s="512"/>
      <c r="TWE39" s="512"/>
      <c r="TWF39" s="512"/>
      <c r="TWG39" s="512"/>
      <c r="TWH39" s="512"/>
      <c r="TWI39" s="512"/>
      <c r="TWJ39" s="512"/>
      <c r="TWK39" s="511"/>
      <c r="TWL39" s="512"/>
      <c r="TWM39" s="512"/>
      <c r="TWN39" s="512"/>
      <c r="TWO39" s="512"/>
      <c r="TWP39" s="512"/>
      <c r="TWQ39" s="512"/>
      <c r="TWR39" s="512"/>
      <c r="TWS39" s="511"/>
      <c r="TWT39" s="512"/>
      <c r="TWU39" s="512"/>
      <c r="TWV39" s="512"/>
      <c r="TWW39" s="512"/>
      <c r="TWX39" s="512"/>
      <c r="TWY39" s="512"/>
      <c r="TWZ39" s="512"/>
      <c r="TXA39" s="511"/>
      <c r="TXB39" s="512"/>
      <c r="TXC39" s="512"/>
      <c r="TXD39" s="512"/>
      <c r="TXE39" s="512"/>
      <c r="TXF39" s="512"/>
      <c r="TXG39" s="512"/>
      <c r="TXH39" s="512"/>
      <c r="TXI39" s="511"/>
      <c r="TXJ39" s="512"/>
      <c r="TXK39" s="512"/>
      <c r="TXL39" s="512"/>
      <c r="TXM39" s="512"/>
      <c r="TXN39" s="512"/>
      <c r="TXO39" s="512"/>
      <c r="TXP39" s="512"/>
      <c r="TXQ39" s="511"/>
      <c r="TXR39" s="512"/>
      <c r="TXS39" s="512"/>
      <c r="TXT39" s="512"/>
      <c r="TXU39" s="512"/>
      <c r="TXV39" s="512"/>
      <c r="TXW39" s="512"/>
      <c r="TXX39" s="512"/>
      <c r="TXY39" s="511"/>
      <c r="TXZ39" s="512"/>
      <c r="TYA39" s="512"/>
      <c r="TYB39" s="512"/>
      <c r="TYC39" s="512"/>
      <c r="TYD39" s="512"/>
      <c r="TYE39" s="512"/>
      <c r="TYF39" s="512"/>
      <c r="TYG39" s="511"/>
      <c r="TYH39" s="512"/>
      <c r="TYI39" s="512"/>
      <c r="TYJ39" s="512"/>
      <c r="TYK39" s="512"/>
      <c r="TYL39" s="512"/>
      <c r="TYM39" s="512"/>
      <c r="TYN39" s="512"/>
      <c r="TYO39" s="511"/>
      <c r="TYP39" s="512"/>
      <c r="TYQ39" s="512"/>
      <c r="TYR39" s="512"/>
      <c r="TYS39" s="512"/>
      <c r="TYT39" s="512"/>
      <c r="TYU39" s="512"/>
      <c r="TYV39" s="512"/>
      <c r="TYW39" s="511"/>
      <c r="TYX39" s="512"/>
      <c r="TYY39" s="512"/>
      <c r="TYZ39" s="512"/>
      <c r="TZA39" s="512"/>
      <c r="TZB39" s="512"/>
      <c r="TZC39" s="512"/>
      <c r="TZD39" s="512"/>
      <c r="TZE39" s="511"/>
      <c r="TZF39" s="512"/>
      <c r="TZG39" s="512"/>
      <c r="TZH39" s="512"/>
      <c r="TZI39" s="512"/>
      <c r="TZJ39" s="512"/>
      <c r="TZK39" s="512"/>
      <c r="TZL39" s="512"/>
      <c r="TZM39" s="511"/>
      <c r="TZN39" s="512"/>
      <c r="TZO39" s="512"/>
      <c r="TZP39" s="512"/>
      <c r="TZQ39" s="512"/>
      <c r="TZR39" s="512"/>
      <c r="TZS39" s="512"/>
      <c r="TZT39" s="512"/>
      <c r="TZU39" s="511"/>
      <c r="TZV39" s="512"/>
      <c r="TZW39" s="512"/>
      <c r="TZX39" s="512"/>
      <c r="TZY39" s="512"/>
      <c r="TZZ39" s="512"/>
      <c r="UAA39" s="512"/>
      <c r="UAB39" s="512"/>
      <c r="UAC39" s="511"/>
      <c r="UAD39" s="512"/>
      <c r="UAE39" s="512"/>
      <c r="UAF39" s="512"/>
      <c r="UAG39" s="512"/>
      <c r="UAH39" s="512"/>
      <c r="UAI39" s="512"/>
      <c r="UAJ39" s="512"/>
      <c r="UAK39" s="511"/>
      <c r="UAL39" s="512"/>
      <c r="UAM39" s="512"/>
      <c r="UAN39" s="512"/>
      <c r="UAO39" s="512"/>
      <c r="UAP39" s="512"/>
      <c r="UAQ39" s="512"/>
      <c r="UAR39" s="512"/>
      <c r="UAS39" s="511"/>
      <c r="UAT39" s="512"/>
      <c r="UAU39" s="512"/>
      <c r="UAV39" s="512"/>
      <c r="UAW39" s="512"/>
      <c r="UAX39" s="512"/>
      <c r="UAY39" s="512"/>
      <c r="UAZ39" s="512"/>
      <c r="UBA39" s="511"/>
      <c r="UBB39" s="512"/>
      <c r="UBC39" s="512"/>
      <c r="UBD39" s="512"/>
      <c r="UBE39" s="512"/>
      <c r="UBF39" s="512"/>
      <c r="UBG39" s="512"/>
      <c r="UBH39" s="512"/>
      <c r="UBI39" s="511"/>
      <c r="UBJ39" s="512"/>
      <c r="UBK39" s="512"/>
      <c r="UBL39" s="512"/>
      <c r="UBM39" s="512"/>
      <c r="UBN39" s="512"/>
      <c r="UBO39" s="512"/>
      <c r="UBP39" s="512"/>
      <c r="UBQ39" s="511"/>
      <c r="UBR39" s="512"/>
      <c r="UBS39" s="512"/>
      <c r="UBT39" s="512"/>
      <c r="UBU39" s="512"/>
      <c r="UBV39" s="512"/>
      <c r="UBW39" s="512"/>
      <c r="UBX39" s="512"/>
      <c r="UBY39" s="511"/>
      <c r="UBZ39" s="512"/>
      <c r="UCA39" s="512"/>
      <c r="UCB39" s="512"/>
      <c r="UCC39" s="512"/>
      <c r="UCD39" s="512"/>
      <c r="UCE39" s="512"/>
      <c r="UCF39" s="512"/>
      <c r="UCG39" s="511"/>
      <c r="UCH39" s="512"/>
      <c r="UCI39" s="512"/>
      <c r="UCJ39" s="512"/>
      <c r="UCK39" s="512"/>
      <c r="UCL39" s="512"/>
      <c r="UCM39" s="512"/>
      <c r="UCN39" s="512"/>
      <c r="UCO39" s="511"/>
      <c r="UCP39" s="512"/>
      <c r="UCQ39" s="512"/>
      <c r="UCR39" s="512"/>
      <c r="UCS39" s="512"/>
      <c r="UCT39" s="512"/>
      <c r="UCU39" s="512"/>
      <c r="UCV39" s="512"/>
      <c r="UCW39" s="511"/>
      <c r="UCX39" s="512"/>
      <c r="UCY39" s="512"/>
      <c r="UCZ39" s="512"/>
      <c r="UDA39" s="512"/>
      <c r="UDB39" s="512"/>
      <c r="UDC39" s="512"/>
      <c r="UDD39" s="512"/>
      <c r="UDE39" s="511"/>
      <c r="UDF39" s="512"/>
      <c r="UDG39" s="512"/>
      <c r="UDH39" s="512"/>
      <c r="UDI39" s="512"/>
      <c r="UDJ39" s="512"/>
      <c r="UDK39" s="512"/>
      <c r="UDL39" s="512"/>
      <c r="UDM39" s="511"/>
      <c r="UDN39" s="512"/>
      <c r="UDO39" s="512"/>
      <c r="UDP39" s="512"/>
      <c r="UDQ39" s="512"/>
      <c r="UDR39" s="512"/>
      <c r="UDS39" s="512"/>
      <c r="UDT39" s="512"/>
      <c r="UDU39" s="511"/>
      <c r="UDV39" s="512"/>
      <c r="UDW39" s="512"/>
      <c r="UDX39" s="512"/>
      <c r="UDY39" s="512"/>
      <c r="UDZ39" s="512"/>
      <c r="UEA39" s="512"/>
      <c r="UEB39" s="512"/>
      <c r="UEC39" s="511"/>
      <c r="UED39" s="512"/>
      <c r="UEE39" s="512"/>
      <c r="UEF39" s="512"/>
      <c r="UEG39" s="512"/>
      <c r="UEH39" s="512"/>
      <c r="UEI39" s="512"/>
      <c r="UEJ39" s="512"/>
      <c r="UEK39" s="511"/>
      <c r="UEL39" s="512"/>
      <c r="UEM39" s="512"/>
      <c r="UEN39" s="512"/>
      <c r="UEO39" s="512"/>
      <c r="UEP39" s="512"/>
      <c r="UEQ39" s="512"/>
      <c r="UER39" s="512"/>
      <c r="UES39" s="511"/>
      <c r="UET39" s="512"/>
      <c r="UEU39" s="512"/>
      <c r="UEV39" s="512"/>
      <c r="UEW39" s="512"/>
      <c r="UEX39" s="512"/>
      <c r="UEY39" s="512"/>
      <c r="UEZ39" s="512"/>
      <c r="UFA39" s="511"/>
      <c r="UFB39" s="512"/>
      <c r="UFC39" s="512"/>
      <c r="UFD39" s="512"/>
      <c r="UFE39" s="512"/>
      <c r="UFF39" s="512"/>
      <c r="UFG39" s="512"/>
      <c r="UFH39" s="512"/>
      <c r="UFI39" s="511"/>
      <c r="UFJ39" s="512"/>
      <c r="UFK39" s="512"/>
      <c r="UFL39" s="512"/>
      <c r="UFM39" s="512"/>
      <c r="UFN39" s="512"/>
      <c r="UFO39" s="512"/>
      <c r="UFP39" s="512"/>
      <c r="UFQ39" s="511"/>
      <c r="UFR39" s="512"/>
      <c r="UFS39" s="512"/>
      <c r="UFT39" s="512"/>
      <c r="UFU39" s="512"/>
      <c r="UFV39" s="512"/>
      <c r="UFW39" s="512"/>
      <c r="UFX39" s="512"/>
      <c r="UFY39" s="511"/>
      <c r="UFZ39" s="512"/>
      <c r="UGA39" s="512"/>
      <c r="UGB39" s="512"/>
      <c r="UGC39" s="512"/>
      <c r="UGD39" s="512"/>
      <c r="UGE39" s="512"/>
      <c r="UGF39" s="512"/>
      <c r="UGG39" s="511"/>
      <c r="UGH39" s="512"/>
      <c r="UGI39" s="512"/>
      <c r="UGJ39" s="512"/>
      <c r="UGK39" s="512"/>
      <c r="UGL39" s="512"/>
      <c r="UGM39" s="512"/>
      <c r="UGN39" s="512"/>
      <c r="UGO39" s="511"/>
      <c r="UGP39" s="512"/>
      <c r="UGQ39" s="512"/>
      <c r="UGR39" s="512"/>
      <c r="UGS39" s="512"/>
      <c r="UGT39" s="512"/>
      <c r="UGU39" s="512"/>
      <c r="UGV39" s="512"/>
      <c r="UGW39" s="511"/>
      <c r="UGX39" s="512"/>
      <c r="UGY39" s="512"/>
      <c r="UGZ39" s="512"/>
      <c r="UHA39" s="512"/>
      <c r="UHB39" s="512"/>
      <c r="UHC39" s="512"/>
      <c r="UHD39" s="512"/>
      <c r="UHE39" s="511"/>
      <c r="UHF39" s="512"/>
      <c r="UHG39" s="512"/>
      <c r="UHH39" s="512"/>
      <c r="UHI39" s="512"/>
      <c r="UHJ39" s="512"/>
      <c r="UHK39" s="512"/>
      <c r="UHL39" s="512"/>
      <c r="UHM39" s="511"/>
      <c r="UHN39" s="512"/>
      <c r="UHO39" s="512"/>
      <c r="UHP39" s="512"/>
      <c r="UHQ39" s="512"/>
      <c r="UHR39" s="512"/>
      <c r="UHS39" s="512"/>
      <c r="UHT39" s="512"/>
      <c r="UHU39" s="511"/>
      <c r="UHV39" s="512"/>
      <c r="UHW39" s="512"/>
      <c r="UHX39" s="512"/>
      <c r="UHY39" s="512"/>
      <c r="UHZ39" s="512"/>
      <c r="UIA39" s="512"/>
      <c r="UIB39" s="512"/>
      <c r="UIC39" s="511"/>
      <c r="UID39" s="512"/>
      <c r="UIE39" s="512"/>
      <c r="UIF39" s="512"/>
      <c r="UIG39" s="512"/>
      <c r="UIH39" s="512"/>
      <c r="UII39" s="512"/>
      <c r="UIJ39" s="512"/>
      <c r="UIK39" s="511"/>
      <c r="UIL39" s="512"/>
      <c r="UIM39" s="512"/>
      <c r="UIN39" s="512"/>
      <c r="UIO39" s="512"/>
      <c r="UIP39" s="512"/>
      <c r="UIQ39" s="512"/>
      <c r="UIR39" s="512"/>
      <c r="UIS39" s="511"/>
      <c r="UIT39" s="512"/>
      <c r="UIU39" s="512"/>
      <c r="UIV39" s="512"/>
      <c r="UIW39" s="512"/>
      <c r="UIX39" s="512"/>
      <c r="UIY39" s="512"/>
      <c r="UIZ39" s="512"/>
      <c r="UJA39" s="511"/>
      <c r="UJB39" s="512"/>
      <c r="UJC39" s="512"/>
      <c r="UJD39" s="512"/>
      <c r="UJE39" s="512"/>
      <c r="UJF39" s="512"/>
      <c r="UJG39" s="512"/>
      <c r="UJH39" s="512"/>
      <c r="UJI39" s="511"/>
      <c r="UJJ39" s="512"/>
      <c r="UJK39" s="512"/>
      <c r="UJL39" s="512"/>
      <c r="UJM39" s="512"/>
      <c r="UJN39" s="512"/>
      <c r="UJO39" s="512"/>
      <c r="UJP39" s="512"/>
      <c r="UJQ39" s="511"/>
      <c r="UJR39" s="512"/>
      <c r="UJS39" s="512"/>
      <c r="UJT39" s="512"/>
      <c r="UJU39" s="512"/>
      <c r="UJV39" s="512"/>
      <c r="UJW39" s="512"/>
      <c r="UJX39" s="512"/>
      <c r="UJY39" s="511"/>
      <c r="UJZ39" s="512"/>
      <c r="UKA39" s="512"/>
      <c r="UKB39" s="512"/>
      <c r="UKC39" s="512"/>
      <c r="UKD39" s="512"/>
      <c r="UKE39" s="512"/>
      <c r="UKF39" s="512"/>
      <c r="UKG39" s="511"/>
      <c r="UKH39" s="512"/>
      <c r="UKI39" s="512"/>
      <c r="UKJ39" s="512"/>
      <c r="UKK39" s="512"/>
      <c r="UKL39" s="512"/>
      <c r="UKM39" s="512"/>
      <c r="UKN39" s="512"/>
      <c r="UKO39" s="511"/>
      <c r="UKP39" s="512"/>
      <c r="UKQ39" s="512"/>
      <c r="UKR39" s="512"/>
      <c r="UKS39" s="512"/>
      <c r="UKT39" s="512"/>
      <c r="UKU39" s="512"/>
      <c r="UKV39" s="512"/>
      <c r="UKW39" s="511"/>
      <c r="UKX39" s="512"/>
      <c r="UKY39" s="512"/>
      <c r="UKZ39" s="512"/>
      <c r="ULA39" s="512"/>
      <c r="ULB39" s="512"/>
      <c r="ULC39" s="512"/>
      <c r="ULD39" s="512"/>
      <c r="ULE39" s="511"/>
      <c r="ULF39" s="512"/>
      <c r="ULG39" s="512"/>
      <c r="ULH39" s="512"/>
      <c r="ULI39" s="512"/>
      <c r="ULJ39" s="512"/>
      <c r="ULK39" s="512"/>
      <c r="ULL39" s="512"/>
      <c r="ULM39" s="511"/>
      <c r="ULN39" s="512"/>
      <c r="ULO39" s="512"/>
      <c r="ULP39" s="512"/>
      <c r="ULQ39" s="512"/>
      <c r="ULR39" s="512"/>
      <c r="ULS39" s="512"/>
      <c r="ULT39" s="512"/>
      <c r="ULU39" s="511"/>
      <c r="ULV39" s="512"/>
      <c r="ULW39" s="512"/>
      <c r="ULX39" s="512"/>
      <c r="ULY39" s="512"/>
      <c r="ULZ39" s="512"/>
      <c r="UMA39" s="512"/>
      <c r="UMB39" s="512"/>
      <c r="UMC39" s="511"/>
      <c r="UMD39" s="512"/>
      <c r="UME39" s="512"/>
      <c r="UMF39" s="512"/>
      <c r="UMG39" s="512"/>
      <c r="UMH39" s="512"/>
      <c r="UMI39" s="512"/>
      <c r="UMJ39" s="512"/>
      <c r="UMK39" s="511"/>
      <c r="UML39" s="512"/>
      <c r="UMM39" s="512"/>
      <c r="UMN39" s="512"/>
      <c r="UMO39" s="512"/>
      <c r="UMP39" s="512"/>
      <c r="UMQ39" s="512"/>
      <c r="UMR39" s="512"/>
      <c r="UMS39" s="511"/>
      <c r="UMT39" s="512"/>
      <c r="UMU39" s="512"/>
      <c r="UMV39" s="512"/>
      <c r="UMW39" s="512"/>
      <c r="UMX39" s="512"/>
      <c r="UMY39" s="512"/>
      <c r="UMZ39" s="512"/>
      <c r="UNA39" s="511"/>
      <c r="UNB39" s="512"/>
      <c r="UNC39" s="512"/>
      <c r="UND39" s="512"/>
      <c r="UNE39" s="512"/>
      <c r="UNF39" s="512"/>
      <c r="UNG39" s="512"/>
      <c r="UNH39" s="512"/>
      <c r="UNI39" s="511"/>
      <c r="UNJ39" s="512"/>
      <c r="UNK39" s="512"/>
      <c r="UNL39" s="512"/>
      <c r="UNM39" s="512"/>
      <c r="UNN39" s="512"/>
      <c r="UNO39" s="512"/>
      <c r="UNP39" s="512"/>
      <c r="UNQ39" s="511"/>
      <c r="UNR39" s="512"/>
      <c r="UNS39" s="512"/>
      <c r="UNT39" s="512"/>
      <c r="UNU39" s="512"/>
      <c r="UNV39" s="512"/>
      <c r="UNW39" s="512"/>
      <c r="UNX39" s="512"/>
      <c r="UNY39" s="511"/>
      <c r="UNZ39" s="512"/>
      <c r="UOA39" s="512"/>
      <c r="UOB39" s="512"/>
      <c r="UOC39" s="512"/>
      <c r="UOD39" s="512"/>
      <c r="UOE39" s="512"/>
      <c r="UOF39" s="512"/>
      <c r="UOG39" s="511"/>
      <c r="UOH39" s="512"/>
      <c r="UOI39" s="512"/>
      <c r="UOJ39" s="512"/>
      <c r="UOK39" s="512"/>
      <c r="UOL39" s="512"/>
      <c r="UOM39" s="512"/>
      <c r="UON39" s="512"/>
      <c r="UOO39" s="511"/>
      <c r="UOP39" s="512"/>
      <c r="UOQ39" s="512"/>
      <c r="UOR39" s="512"/>
      <c r="UOS39" s="512"/>
      <c r="UOT39" s="512"/>
      <c r="UOU39" s="512"/>
      <c r="UOV39" s="512"/>
      <c r="UOW39" s="511"/>
      <c r="UOX39" s="512"/>
      <c r="UOY39" s="512"/>
      <c r="UOZ39" s="512"/>
      <c r="UPA39" s="512"/>
      <c r="UPB39" s="512"/>
      <c r="UPC39" s="512"/>
      <c r="UPD39" s="512"/>
      <c r="UPE39" s="511"/>
      <c r="UPF39" s="512"/>
      <c r="UPG39" s="512"/>
      <c r="UPH39" s="512"/>
      <c r="UPI39" s="512"/>
      <c r="UPJ39" s="512"/>
      <c r="UPK39" s="512"/>
      <c r="UPL39" s="512"/>
      <c r="UPM39" s="511"/>
      <c r="UPN39" s="512"/>
      <c r="UPO39" s="512"/>
      <c r="UPP39" s="512"/>
      <c r="UPQ39" s="512"/>
      <c r="UPR39" s="512"/>
      <c r="UPS39" s="512"/>
      <c r="UPT39" s="512"/>
      <c r="UPU39" s="511"/>
      <c r="UPV39" s="512"/>
      <c r="UPW39" s="512"/>
      <c r="UPX39" s="512"/>
      <c r="UPY39" s="512"/>
      <c r="UPZ39" s="512"/>
      <c r="UQA39" s="512"/>
      <c r="UQB39" s="512"/>
      <c r="UQC39" s="511"/>
      <c r="UQD39" s="512"/>
      <c r="UQE39" s="512"/>
      <c r="UQF39" s="512"/>
      <c r="UQG39" s="512"/>
      <c r="UQH39" s="512"/>
      <c r="UQI39" s="512"/>
      <c r="UQJ39" s="512"/>
      <c r="UQK39" s="511"/>
      <c r="UQL39" s="512"/>
      <c r="UQM39" s="512"/>
      <c r="UQN39" s="512"/>
      <c r="UQO39" s="512"/>
      <c r="UQP39" s="512"/>
      <c r="UQQ39" s="512"/>
      <c r="UQR39" s="512"/>
      <c r="UQS39" s="511"/>
      <c r="UQT39" s="512"/>
      <c r="UQU39" s="512"/>
      <c r="UQV39" s="512"/>
      <c r="UQW39" s="512"/>
      <c r="UQX39" s="512"/>
      <c r="UQY39" s="512"/>
      <c r="UQZ39" s="512"/>
      <c r="URA39" s="511"/>
      <c r="URB39" s="512"/>
      <c r="URC39" s="512"/>
      <c r="URD39" s="512"/>
      <c r="URE39" s="512"/>
      <c r="URF39" s="512"/>
      <c r="URG39" s="512"/>
      <c r="URH39" s="512"/>
      <c r="URI39" s="511"/>
      <c r="URJ39" s="512"/>
      <c r="URK39" s="512"/>
      <c r="URL39" s="512"/>
      <c r="URM39" s="512"/>
      <c r="URN39" s="512"/>
      <c r="URO39" s="512"/>
      <c r="URP39" s="512"/>
      <c r="URQ39" s="511"/>
      <c r="URR39" s="512"/>
      <c r="URS39" s="512"/>
      <c r="URT39" s="512"/>
      <c r="URU39" s="512"/>
      <c r="URV39" s="512"/>
      <c r="URW39" s="512"/>
      <c r="URX39" s="512"/>
      <c r="URY39" s="511"/>
      <c r="URZ39" s="512"/>
      <c r="USA39" s="512"/>
      <c r="USB39" s="512"/>
      <c r="USC39" s="512"/>
      <c r="USD39" s="512"/>
      <c r="USE39" s="512"/>
      <c r="USF39" s="512"/>
      <c r="USG39" s="511"/>
      <c r="USH39" s="512"/>
      <c r="USI39" s="512"/>
      <c r="USJ39" s="512"/>
      <c r="USK39" s="512"/>
      <c r="USL39" s="512"/>
      <c r="USM39" s="512"/>
      <c r="USN39" s="512"/>
      <c r="USO39" s="511"/>
      <c r="USP39" s="512"/>
      <c r="USQ39" s="512"/>
      <c r="USR39" s="512"/>
      <c r="USS39" s="512"/>
      <c r="UST39" s="512"/>
      <c r="USU39" s="512"/>
      <c r="USV39" s="512"/>
      <c r="USW39" s="511"/>
      <c r="USX39" s="512"/>
      <c r="USY39" s="512"/>
      <c r="USZ39" s="512"/>
      <c r="UTA39" s="512"/>
      <c r="UTB39" s="512"/>
      <c r="UTC39" s="512"/>
      <c r="UTD39" s="512"/>
      <c r="UTE39" s="511"/>
      <c r="UTF39" s="512"/>
      <c r="UTG39" s="512"/>
      <c r="UTH39" s="512"/>
      <c r="UTI39" s="512"/>
      <c r="UTJ39" s="512"/>
      <c r="UTK39" s="512"/>
      <c r="UTL39" s="512"/>
      <c r="UTM39" s="511"/>
      <c r="UTN39" s="512"/>
      <c r="UTO39" s="512"/>
      <c r="UTP39" s="512"/>
      <c r="UTQ39" s="512"/>
      <c r="UTR39" s="512"/>
      <c r="UTS39" s="512"/>
      <c r="UTT39" s="512"/>
      <c r="UTU39" s="511"/>
      <c r="UTV39" s="512"/>
      <c r="UTW39" s="512"/>
      <c r="UTX39" s="512"/>
      <c r="UTY39" s="512"/>
      <c r="UTZ39" s="512"/>
      <c r="UUA39" s="512"/>
      <c r="UUB39" s="512"/>
      <c r="UUC39" s="511"/>
      <c r="UUD39" s="512"/>
      <c r="UUE39" s="512"/>
      <c r="UUF39" s="512"/>
      <c r="UUG39" s="512"/>
      <c r="UUH39" s="512"/>
      <c r="UUI39" s="512"/>
      <c r="UUJ39" s="512"/>
      <c r="UUK39" s="511"/>
      <c r="UUL39" s="512"/>
      <c r="UUM39" s="512"/>
      <c r="UUN39" s="512"/>
      <c r="UUO39" s="512"/>
      <c r="UUP39" s="512"/>
      <c r="UUQ39" s="512"/>
      <c r="UUR39" s="512"/>
      <c r="UUS39" s="511"/>
      <c r="UUT39" s="512"/>
      <c r="UUU39" s="512"/>
      <c r="UUV39" s="512"/>
      <c r="UUW39" s="512"/>
      <c r="UUX39" s="512"/>
      <c r="UUY39" s="512"/>
      <c r="UUZ39" s="512"/>
      <c r="UVA39" s="511"/>
      <c r="UVB39" s="512"/>
      <c r="UVC39" s="512"/>
      <c r="UVD39" s="512"/>
      <c r="UVE39" s="512"/>
      <c r="UVF39" s="512"/>
      <c r="UVG39" s="512"/>
      <c r="UVH39" s="512"/>
      <c r="UVI39" s="511"/>
      <c r="UVJ39" s="512"/>
      <c r="UVK39" s="512"/>
      <c r="UVL39" s="512"/>
      <c r="UVM39" s="512"/>
      <c r="UVN39" s="512"/>
      <c r="UVO39" s="512"/>
      <c r="UVP39" s="512"/>
      <c r="UVQ39" s="511"/>
      <c r="UVR39" s="512"/>
      <c r="UVS39" s="512"/>
      <c r="UVT39" s="512"/>
      <c r="UVU39" s="512"/>
      <c r="UVV39" s="512"/>
      <c r="UVW39" s="512"/>
      <c r="UVX39" s="512"/>
      <c r="UVY39" s="511"/>
      <c r="UVZ39" s="512"/>
      <c r="UWA39" s="512"/>
      <c r="UWB39" s="512"/>
      <c r="UWC39" s="512"/>
      <c r="UWD39" s="512"/>
      <c r="UWE39" s="512"/>
      <c r="UWF39" s="512"/>
      <c r="UWG39" s="511"/>
      <c r="UWH39" s="512"/>
      <c r="UWI39" s="512"/>
      <c r="UWJ39" s="512"/>
      <c r="UWK39" s="512"/>
      <c r="UWL39" s="512"/>
      <c r="UWM39" s="512"/>
      <c r="UWN39" s="512"/>
      <c r="UWO39" s="511"/>
      <c r="UWP39" s="512"/>
      <c r="UWQ39" s="512"/>
      <c r="UWR39" s="512"/>
      <c r="UWS39" s="512"/>
      <c r="UWT39" s="512"/>
      <c r="UWU39" s="512"/>
      <c r="UWV39" s="512"/>
      <c r="UWW39" s="511"/>
      <c r="UWX39" s="512"/>
      <c r="UWY39" s="512"/>
      <c r="UWZ39" s="512"/>
      <c r="UXA39" s="512"/>
      <c r="UXB39" s="512"/>
      <c r="UXC39" s="512"/>
      <c r="UXD39" s="512"/>
      <c r="UXE39" s="511"/>
      <c r="UXF39" s="512"/>
      <c r="UXG39" s="512"/>
      <c r="UXH39" s="512"/>
      <c r="UXI39" s="512"/>
      <c r="UXJ39" s="512"/>
      <c r="UXK39" s="512"/>
      <c r="UXL39" s="512"/>
      <c r="UXM39" s="511"/>
      <c r="UXN39" s="512"/>
      <c r="UXO39" s="512"/>
      <c r="UXP39" s="512"/>
      <c r="UXQ39" s="512"/>
      <c r="UXR39" s="512"/>
      <c r="UXS39" s="512"/>
      <c r="UXT39" s="512"/>
      <c r="UXU39" s="511"/>
      <c r="UXV39" s="512"/>
      <c r="UXW39" s="512"/>
      <c r="UXX39" s="512"/>
      <c r="UXY39" s="512"/>
      <c r="UXZ39" s="512"/>
      <c r="UYA39" s="512"/>
      <c r="UYB39" s="512"/>
      <c r="UYC39" s="511"/>
      <c r="UYD39" s="512"/>
      <c r="UYE39" s="512"/>
      <c r="UYF39" s="512"/>
      <c r="UYG39" s="512"/>
      <c r="UYH39" s="512"/>
      <c r="UYI39" s="512"/>
      <c r="UYJ39" s="512"/>
      <c r="UYK39" s="511"/>
      <c r="UYL39" s="512"/>
      <c r="UYM39" s="512"/>
      <c r="UYN39" s="512"/>
      <c r="UYO39" s="512"/>
      <c r="UYP39" s="512"/>
      <c r="UYQ39" s="512"/>
      <c r="UYR39" s="512"/>
      <c r="UYS39" s="511"/>
      <c r="UYT39" s="512"/>
      <c r="UYU39" s="512"/>
      <c r="UYV39" s="512"/>
      <c r="UYW39" s="512"/>
      <c r="UYX39" s="512"/>
      <c r="UYY39" s="512"/>
      <c r="UYZ39" s="512"/>
      <c r="UZA39" s="511"/>
      <c r="UZB39" s="512"/>
      <c r="UZC39" s="512"/>
      <c r="UZD39" s="512"/>
      <c r="UZE39" s="512"/>
      <c r="UZF39" s="512"/>
      <c r="UZG39" s="512"/>
      <c r="UZH39" s="512"/>
      <c r="UZI39" s="511"/>
      <c r="UZJ39" s="512"/>
      <c r="UZK39" s="512"/>
      <c r="UZL39" s="512"/>
      <c r="UZM39" s="512"/>
      <c r="UZN39" s="512"/>
      <c r="UZO39" s="512"/>
      <c r="UZP39" s="512"/>
      <c r="UZQ39" s="511"/>
      <c r="UZR39" s="512"/>
      <c r="UZS39" s="512"/>
      <c r="UZT39" s="512"/>
      <c r="UZU39" s="512"/>
      <c r="UZV39" s="512"/>
      <c r="UZW39" s="512"/>
      <c r="UZX39" s="512"/>
      <c r="UZY39" s="511"/>
      <c r="UZZ39" s="512"/>
      <c r="VAA39" s="512"/>
      <c r="VAB39" s="512"/>
      <c r="VAC39" s="512"/>
      <c r="VAD39" s="512"/>
      <c r="VAE39" s="512"/>
      <c r="VAF39" s="512"/>
      <c r="VAG39" s="511"/>
      <c r="VAH39" s="512"/>
      <c r="VAI39" s="512"/>
      <c r="VAJ39" s="512"/>
      <c r="VAK39" s="512"/>
      <c r="VAL39" s="512"/>
      <c r="VAM39" s="512"/>
      <c r="VAN39" s="512"/>
      <c r="VAO39" s="511"/>
      <c r="VAP39" s="512"/>
      <c r="VAQ39" s="512"/>
      <c r="VAR39" s="512"/>
      <c r="VAS39" s="512"/>
      <c r="VAT39" s="512"/>
      <c r="VAU39" s="512"/>
      <c r="VAV39" s="512"/>
      <c r="VAW39" s="511"/>
      <c r="VAX39" s="512"/>
      <c r="VAY39" s="512"/>
      <c r="VAZ39" s="512"/>
      <c r="VBA39" s="512"/>
      <c r="VBB39" s="512"/>
      <c r="VBC39" s="512"/>
      <c r="VBD39" s="512"/>
      <c r="VBE39" s="511"/>
      <c r="VBF39" s="512"/>
      <c r="VBG39" s="512"/>
      <c r="VBH39" s="512"/>
      <c r="VBI39" s="512"/>
      <c r="VBJ39" s="512"/>
      <c r="VBK39" s="512"/>
      <c r="VBL39" s="512"/>
      <c r="VBM39" s="511"/>
      <c r="VBN39" s="512"/>
      <c r="VBO39" s="512"/>
      <c r="VBP39" s="512"/>
      <c r="VBQ39" s="512"/>
      <c r="VBR39" s="512"/>
      <c r="VBS39" s="512"/>
      <c r="VBT39" s="512"/>
      <c r="VBU39" s="511"/>
      <c r="VBV39" s="512"/>
      <c r="VBW39" s="512"/>
      <c r="VBX39" s="512"/>
      <c r="VBY39" s="512"/>
      <c r="VBZ39" s="512"/>
      <c r="VCA39" s="512"/>
      <c r="VCB39" s="512"/>
      <c r="VCC39" s="511"/>
      <c r="VCD39" s="512"/>
      <c r="VCE39" s="512"/>
      <c r="VCF39" s="512"/>
      <c r="VCG39" s="512"/>
      <c r="VCH39" s="512"/>
      <c r="VCI39" s="512"/>
      <c r="VCJ39" s="512"/>
      <c r="VCK39" s="511"/>
      <c r="VCL39" s="512"/>
      <c r="VCM39" s="512"/>
      <c r="VCN39" s="512"/>
      <c r="VCO39" s="512"/>
      <c r="VCP39" s="512"/>
      <c r="VCQ39" s="512"/>
      <c r="VCR39" s="512"/>
      <c r="VCS39" s="511"/>
      <c r="VCT39" s="512"/>
      <c r="VCU39" s="512"/>
      <c r="VCV39" s="512"/>
      <c r="VCW39" s="512"/>
      <c r="VCX39" s="512"/>
      <c r="VCY39" s="512"/>
      <c r="VCZ39" s="512"/>
      <c r="VDA39" s="511"/>
      <c r="VDB39" s="512"/>
      <c r="VDC39" s="512"/>
      <c r="VDD39" s="512"/>
      <c r="VDE39" s="512"/>
      <c r="VDF39" s="512"/>
      <c r="VDG39" s="512"/>
      <c r="VDH39" s="512"/>
      <c r="VDI39" s="511"/>
      <c r="VDJ39" s="512"/>
      <c r="VDK39" s="512"/>
      <c r="VDL39" s="512"/>
      <c r="VDM39" s="512"/>
      <c r="VDN39" s="512"/>
      <c r="VDO39" s="512"/>
      <c r="VDP39" s="512"/>
      <c r="VDQ39" s="511"/>
      <c r="VDR39" s="512"/>
      <c r="VDS39" s="512"/>
      <c r="VDT39" s="512"/>
      <c r="VDU39" s="512"/>
      <c r="VDV39" s="512"/>
      <c r="VDW39" s="512"/>
      <c r="VDX39" s="512"/>
      <c r="VDY39" s="511"/>
      <c r="VDZ39" s="512"/>
      <c r="VEA39" s="512"/>
      <c r="VEB39" s="512"/>
      <c r="VEC39" s="512"/>
      <c r="VED39" s="512"/>
      <c r="VEE39" s="512"/>
      <c r="VEF39" s="512"/>
      <c r="VEG39" s="511"/>
      <c r="VEH39" s="512"/>
      <c r="VEI39" s="512"/>
      <c r="VEJ39" s="512"/>
      <c r="VEK39" s="512"/>
      <c r="VEL39" s="512"/>
      <c r="VEM39" s="512"/>
      <c r="VEN39" s="512"/>
      <c r="VEO39" s="511"/>
      <c r="VEP39" s="512"/>
      <c r="VEQ39" s="512"/>
      <c r="VER39" s="512"/>
      <c r="VES39" s="512"/>
      <c r="VET39" s="512"/>
      <c r="VEU39" s="512"/>
      <c r="VEV39" s="512"/>
      <c r="VEW39" s="511"/>
      <c r="VEX39" s="512"/>
      <c r="VEY39" s="512"/>
      <c r="VEZ39" s="512"/>
      <c r="VFA39" s="512"/>
      <c r="VFB39" s="512"/>
      <c r="VFC39" s="512"/>
      <c r="VFD39" s="512"/>
      <c r="VFE39" s="511"/>
      <c r="VFF39" s="512"/>
      <c r="VFG39" s="512"/>
      <c r="VFH39" s="512"/>
      <c r="VFI39" s="512"/>
      <c r="VFJ39" s="512"/>
      <c r="VFK39" s="512"/>
      <c r="VFL39" s="512"/>
      <c r="VFM39" s="511"/>
      <c r="VFN39" s="512"/>
      <c r="VFO39" s="512"/>
      <c r="VFP39" s="512"/>
      <c r="VFQ39" s="512"/>
      <c r="VFR39" s="512"/>
      <c r="VFS39" s="512"/>
      <c r="VFT39" s="512"/>
      <c r="VFU39" s="511"/>
      <c r="VFV39" s="512"/>
      <c r="VFW39" s="512"/>
      <c r="VFX39" s="512"/>
      <c r="VFY39" s="512"/>
      <c r="VFZ39" s="512"/>
      <c r="VGA39" s="512"/>
      <c r="VGB39" s="512"/>
      <c r="VGC39" s="511"/>
      <c r="VGD39" s="512"/>
      <c r="VGE39" s="512"/>
      <c r="VGF39" s="512"/>
      <c r="VGG39" s="512"/>
      <c r="VGH39" s="512"/>
      <c r="VGI39" s="512"/>
      <c r="VGJ39" s="512"/>
      <c r="VGK39" s="511"/>
      <c r="VGL39" s="512"/>
      <c r="VGM39" s="512"/>
      <c r="VGN39" s="512"/>
      <c r="VGO39" s="512"/>
      <c r="VGP39" s="512"/>
      <c r="VGQ39" s="512"/>
      <c r="VGR39" s="512"/>
      <c r="VGS39" s="511"/>
      <c r="VGT39" s="512"/>
      <c r="VGU39" s="512"/>
      <c r="VGV39" s="512"/>
      <c r="VGW39" s="512"/>
      <c r="VGX39" s="512"/>
      <c r="VGY39" s="512"/>
      <c r="VGZ39" s="512"/>
      <c r="VHA39" s="511"/>
      <c r="VHB39" s="512"/>
      <c r="VHC39" s="512"/>
      <c r="VHD39" s="512"/>
      <c r="VHE39" s="512"/>
      <c r="VHF39" s="512"/>
      <c r="VHG39" s="512"/>
      <c r="VHH39" s="512"/>
      <c r="VHI39" s="511"/>
      <c r="VHJ39" s="512"/>
      <c r="VHK39" s="512"/>
      <c r="VHL39" s="512"/>
      <c r="VHM39" s="512"/>
      <c r="VHN39" s="512"/>
      <c r="VHO39" s="512"/>
      <c r="VHP39" s="512"/>
      <c r="VHQ39" s="511"/>
      <c r="VHR39" s="512"/>
      <c r="VHS39" s="512"/>
      <c r="VHT39" s="512"/>
      <c r="VHU39" s="512"/>
      <c r="VHV39" s="512"/>
      <c r="VHW39" s="512"/>
      <c r="VHX39" s="512"/>
      <c r="VHY39" s="511"/>
      <c r="VHZ39" s="512"/>
      <c r="VIA39" s="512"/>
      <c r="VIB39" s="512"/>
      <c r="VIC39" s="512"/>
      <c r="VID39" s="512"/>
      <c r="VIE39" s="512"/>
      <c r="VIF39" s="512"/>
      <c r="VIG39" s="511"/>
      <c r="VIH39" s="512"/>
      <c r="VII39" s="512"/>
      <c r="VIJ39" s="512"/>
      <c r="VIK39" s="512"/>
      <c r="VIL39" s="512"/>
      <c r="VIM39" s="512"/>
      <c r="VIN39" s="512"/>
      <c r="VIO39" s="511"/>
      <c r="VIP39" s="512"/>
      <c r="VIQ39" s="512"/>
      <c r="VIR39" s="512"/>
      <c r="VIS39" s="512"/>
      <c r="VIT39" s="512"/>
      <c r="VIU39" s="512"/>
      <c r="VIV39" s="512"/>
      <c r="VIW39" s="511"/>
      <c r="VIX39" s="512"/>
      <c r="VIY39" s="512"/>
      <c r="VIZ39" s="512"/>
      <c r="VJA39" s="512"/>
      <c r="VJB39" s="512"/>
      <c r="VJC39" s="512"/>
      <c r="VJD39" s="512"/>
      <c r="VJE39" s="511"/>
      <c r="VJF39" s="512"/>
      <c r="VJG39" s="512"/>
      <c r="VJH39" s="512"/>
      <c r="VJI39" s="512"/>
      <c r="VJJ39" s="512"/>
      <c r="VJK39" s="512"/>
      <c r="VJL39" s="512"/>
      <c r="VJM39" s="511"/>
      <c r="VJN39" s="512"/>
      <c r="VJO39" s="512"/>
      <c r="VJP39" s="512"/>
      <c r="VJQ39" s="512"/>
      <c r="VJR39" s="512"/>
      <c r="VJS39" s="512"/>
      <c r="VJT39" s="512"/>
      <c r="VJU39" s="511"/>
      <c r="VJV39" s="512"/>
      <c r="VJW39" s="512"/>
      <c r="VJX39" s="512"/>
      <c r="VJY39" s="512"/>
      <c r="VJZ39" s="512"/>
      <c r="VKA39" s="512"/>
      <c r="VKB39" s="512"/>
      <c r="VKC39" s="511"/>
      <c r="VKD39" s="512"/>
      <c r="VKE39" s="512"/>
      <c r="VKF39" s="512"/>
      <c r="VKG39" s="512"/>
      <c r="VKH39" s="512"/>
      <c r="VKI39" s="512"/>
      <c r="VKJ39" s="512"/>
      <c r="VKK39" s="511"/>
      <c r="VKL39" s="512"/>
      <c r="VKM39" s="512"/>
      <c r="VKN39" s="512"/>
      <c r="VKO39" s="512"/>
      <c r="VKP39" s="512"/>
      <c r="VKQ39" s="512"/>
      <c r="VKR39" s="512"/>
      <c r="VKS39" s="511"/>
      <c r="VKT39" s="512"/>
      <c r="VKU39" s="512"/>
      <c r="VKV39" s="512"/>
      <c r="VKW39" s="512"/>
      <c r="VKX39" s="512"/>
      <c r="VKY39" s="512"/>
      <c r="VKZ39" s="512"/>
      <c r="VLA39" s="511"/>
      <c r="VLB39" s="512"/>
      <c r="VLC39" s="512"/>
      <c r="VLD39" s="512"/>
      <c r="VLE39" s="512"/>
      <c r="VLF39" s="512"/>
      <c r="VLG39" s="512"/>
      <c r="VLH39" s="512"/>
      <c r="VLI39" s="511"/>
      <c r="VLJ39" s="512"/>
      <c r="VLK39" s="512"/>
      <c r="VLL39" s="512"/>
      <c r="VLM39" s="512"/>
      <c r="VLN39" s="512"/>
      <c r="VLO39" s="512"/>
      <c r="VLP39" s="512"/>
      <c r="VLQ39" s="511"/>
      <c r="VLR39" s="512"/>
      <c r="VLS39" s="512"/>
      <c r="VLT39" s="512"/>
      <c r="VLU39" s="512"/>
      <c r="VLV39" s="512"/>
      <c r="VLW39" s="512"/>
      <c r="VLX39" s="512"/>
      <c r="VLY39" s="511"/>
      <c r="VLZ39" s="512"/>
      <c r="VMA39" s="512"/>
      <c r="VMB39" s="512"/>
      <c r="VMC39" s="512"/>
      <c r="VMD39" s="512"/>
      <c r="VME39" s="512"/>
      <c r="VMF39" s="512"/>
      <c r="VMG39" s="511"/>
      <c r="VMH39" s="512"/>
      <c r="VMI39" s="512"/>
      <c r="VMJ39" s="512"/>
      <c r="VMK39" s="512"/>
      <c r="VML39" s="512"/>
      <c r="VMM39" s="512"/>
      <c r="VMN39" s="512"/>
      <c r="VMO39" s="511"/>
      <c r="VMP39" s="512"/>
      <c r="VMQ39" s="512"/>
      <c r="VMR39" s="512"/>
      <c r="VMS39" s="512"/>
      <c r="VMT39" s="512"/>
      <c r="VMU39" s="512"/>
      <c r="VMV39" s="512"/>
      <c r="VMW39" s="511"/>
      <c r="VMX39" s="512"/>
      <c r="VMY39" s="512"/>
      <c r="VMZ39" s="512"/>
      <c r="VNA39" s="512"/>
      <c r="VNB39" s="512"/>
      <c r="VNC39" s="512"/>
      <c r="VND39" s="512"/>
      <c r="VNE39" s="511"/>
      <c r="VNF39" s="512"/>
      <c r="VNG39" s="512"/>
      <c r="VNH39" s="512"/>
      <c r="VNI39" s="512"/>
      <c r="VNJ39" s="512"/>
      <c r="VNK39" s="512"/>
      <c r="VNL39" s="512"/>
      <c r="VNM39" s="511"/>
      <c r="VNN39" s="512"/>
      <c r="VNO39" s="512"/>
      <c r="VNP39" s="512"/>
      <c r="VNQ39" s="512"/>
      <c r="VNR39" s="512"/>
      <c r="VNS39" s="512"/>
      <c r="VNT39" s="512"/>
      <c r="VNU39" s="511"/>
      <c r="VNV39" s="512"/>
      <c r="VNW39" s="512"/>
      <c r="VNX39" s="512"/>
      <c r="VNY39" s="512"/>
      <c r="VNZ39" s="512"/>
      <c r="VOA39" s="512"/>
      <c r="VOB39" s="512"/>
      <c r="VOC39" s="511"/>
      <c r="VOD39" s="512"/>
      <c r="VOE39" s="512"/>
      <c r="VOF39" s="512"/>
      <c r="VOG39" s="512"/>
      <c r="VOH39" s="512"/>
      <c r="VOI39" s="512"/>
      <c r="VOJ39" s="512"/>
      <c r="VOK39" s="511"/>
      <c r="VOL39" s="512"/>
      <c r="VOM39" s="512"/>
      <c r="VON39" s="512"/>
      <c r="VOO39" s="512"/>
      <c r="VOP39" s="512"/>
      <c r="VOQ39" s="512"/>
      <c r="VOR39" s="512"/>
      <c r="VOS39" s="511"/>
      <c r="VOT39" s="512"/>
      <c r="VOU39" s="512"/>
      <c r="VOV39" s="512"/>
      <c r="VOW39" s="512"/>
      <c r="VOX39" s="512"/>
      <c r="VOY39" s="512"/>
      <c r="VOZ39" s="512"/>
      <c r="VPA39" s="511"/>
      <c r="VPB39" s="512"/>
      <c r="VPC39" s="512"/>
      <c r="VPD39" s="512"/>
      <c r="VPE39" s="512"/>
      <c r="VPF39" s="512"/>
      <c r="VPG39" s="512"/>
      <c r="VPH39" s="512"/>
      <c r="VPI39" s="511"/>
      <c r="VPJ39" s="512"/>
      <c r="VPK39" s="512"/>
      <c r="VPL39" s="512"/>
      <c r="VPM39" s="512"/>
      <c r="VPN39" s="512"/>
      <c r="VPO39" s="512"/>
      <c r="VPP39" s="512"/>
      <c r="VPQ39" s="511"/>
      <c r="VPR39" s="512"/>
      <c r="VPS39" s="512"/>
      <c r="VPT39" s="512"/>
      <c r="VPU39" s="512"/>
      <c r="VPV39" s="512"/>
      <c r="VPW39" s="512"/>
      <c r="VPX39" s="512"/>
      <c r="VPY39" s="511"/>
      <c r="VPZ39" s="512"/>
      <c r="VQA39" s="512"/>
      <c r="VQB39" s="512"/>
      <c r="VQC39" s="512"/>
      <c r="VQD39" s="512"/>
      <c r="VQE39" s="512"/>
      <c r="VQF39" s="512"/>
      <c r="VQG39" s="511"/>
      <c r="VQH39" s="512"/>
      <c r="VQI39" s="512"/>
      <c r="VQJ39" s="512"/>
      <c r="VQK39" s="512"/>
      <c r="VQL39" s="512"/>
      <c r="VQM39" s="512"/>
      <c r="VQN39" s="512"/>
      <c r="VQO39" s="511"/>
      <c r="VQP39" s="512"/>
      <c r="VQQ39" s="512"/>
      <c r="VQR39" s="512"/>
      <c r="VQS39" s="512"/>
      <c r="VQT39" s="512"/>
      <c r="VQU39" s="512"/>
      <c r="VQV39" s="512"/>
      <c r="VQW39" s="511"/>
      <c r="VQX39" s="512"/>
      <c r="VQY39" s="512"/>
      <c r="VQZ39" s="512"/>
      <c r="VRA39" s="512"/>
      <c r="VRB39" s="512"/>
      <c r="VRC39" s="512"/>
      <c r="VRD39" s="512"/>
      <c r="VRE39" s="511"/>
      <c r="VRF39" s="512"/>
      <c r="VRG39" s="512"/>
      <c r="VRH39" s="512"/>
      <c r="VRI39" s="512"/>
      <c r="VRJ39" s="512"/>
      <c r="VRK39" s="512"/>
      <c r="VRL39" s="512"/>
      <c r="VRM39" s="511"/>
      <c r="VRN39" s="512"/>
      <c r="VRO39" s="512"/>
      <c r="VRP39" s="512"/>
      <c r="VRQ39" s="512"/>
      <c r="VRR39" s="512"/>
      <c r="VRS39" s="512"/>
      <c r="VRT39" s="512"/>
      <c r="VRU39" s="511"/>
      <c r="VRV39" s="512"/>
      <c r="VRW39" s="512"/>
      <c r="VRX39" s="512"/>
      <c r="VRY39" s="512"/>
      <c r="VRZ39" s="512"/>
      <c r="VSA39" s="512"/>
      <c r="VSB39" s="512"/>
      <c r="VSC39" s="511"/>
      <c r="VSD39" s="512"/>
      <c r="VSE39" s="512"/>
      <c r="VSF39" s="512"/>
      <c r="VSG39" s="512"/>
      <c r="VSH39" s="512"/>
      <c r="VSI39" s="512"/>
      <c r="VSJ39" s="512"/>
      <c r="VSK39" s="511"/>
      <c r="VSL39" s="512"/>
      <c r="VSM39" s="512"/>
      <c r="VSN39" s="512"/>
      <c r="VSO39" s="512"/>
      <c r="VSP39" s="512"/>
      <c r="VSQ39" s="512"/>
      <c r="VSR39" s="512"/>
      <c r="VSS39" s="511"/>
      <c r="VST39" s="512"/>
      <c r="VSU39" s="512"/>
      <c r="VSV39" s="512"/>
      <c r="VSW39" s="512"/>
      <c r="VSX39" s="512"/>
      <c r="VSY39" s="512"/>
      <c r="VSZ39" s="512"/>
      <c r="VTA39" s="511"/>
      <c r="VTB39" s="512"/>
      <c r="VTC39" s="512"/>
      <c r="VTD39" s="512"/>
      <c r="VTE39" s="512"/>
      <c r="VTF39" s="512"/>
      <c r="VTG39" s="512"/>
      <c r="VTH39" s="512"/>
      <c r="VTI39" s="511"/>
      <c r="VTJ39" s="512"/>
      <c r="VTK39" s="512"/>
      <c r="VTL39" s="512"/>
      <c r="VTM39" s="512"/>
      <c r="VTN39" s="512"/>
      <c r="VTO39" s="512"/>
      <c r="VTP39" s="512"/>
      <c r="VTQ39" s="511"/>
      <c r="VTR39" s="512"/>
      <c r="VTS39" s="512"/>
      <c r="VTT39" s="512"/>
      <c r="VTU39" s="512"/>
      <c r="VTV39" s="512"/>
      <c r="VTW39" s="512"/>
      <c r="VTX39" s="512"/>
      <c r="VTY39" s="511"/>
      <c r="VTZ39" s="512"/>
      <c r="VUA39" s="512"/>
      <c r="VUB39" s="512"/>
      <c r="VUC39" s="512"/>
      <c r="VUD39" s="512"/>
      <c r="VUE39" s="512"/>
      <c r="VUF39" s="512"/>
      <c r="VUG39" s="511"/>
      <c r="VUH39" s="512"/>
      <c r="VUI39" s="512"/>
      <c r="VUJ39" s="512"/>
      <c r="VUK39" s="512"/>
      <c r="VUL39" s="512"/>
      <c r="VUM39" s="512"/>
      <c r="VUN39" s="512"/>
      <c r="VUO39" s="511"/>
      <c r="VUP39" s="512"/>
      <c r="VUQ39" s="512"/>
      <c r="VUR39" s="512"/>
      <c r="VUS39" s="512"/>
      <c r="VUT39" s="512"/>
      <c r="VUU39" s="512"/>
      <c r="VUV39" s="512"/>
      <c r="VUW39" s="511"/>
      <c r="VUX39" s="512"/>
      <c r="VUY39" s="512"/>
      <c r="VUZ39" s="512"/>
      <c r="VVA39" s="512"/>
      <c r="VVB39" s="512"/>
      <c r="VVC39" s="512"/>
      <c r="VVD39" s="512"/>
      <c r="VVE39" s="511"/>
      <c r="VVF39" s="512"/>
      <c r="VVG39" s="512"/>
      <c r="VVH39" s="512"/>
      <c r="VVI39" s="512"/>
      <c r="VVJ39" s="512"/>
      <c r="VVK39" s="512"/>
      <c r="VVL39" s="512"/>
      <c r="VVM39" s="511"/>
      <c r="VVN39" s="512"/>
      <c r="VVO39" s="512"/>
      <c r="VVP39" s="512"/>
      <c r="VVQ39" s="512"/>
      <c r="VVR39" s="512"/>
      <c r="VVS39" s="512"/>
      <c r="VVT39" s="512"/>
      <c r="VVU39" s="511"/>
      <c r="VVV39" s="512"/>
      <c r="VVW39" s="512"/>
      <c r="VVX39" s="512"/>
      <c r="VVY39" s="512"/>
      <c r="VVZ39" s="512"/>
      <c r="VWA39" s="512"/>
      <c r="VWB39" s="512"/>
      <c r="VWC39" s="511"/>
      <c r="VWD39" s="512"/>
      <c r="VWE39" s="512"/>
      <c r="VWF39" s="512"/>
      <c r="VWG39" s="512"/>
      <c r="VWH39" s="512"/>
      <c r="VWI39" s="512"/>
      <c r="VWJ39" s="512"/>
      <c r="VWK39" s="511"/>
      <c r="VWL39" s="512"/>
      <c r="VWM39" s="512"/>
      <c r="VWN39" s="512"/>
      <c r="VWO39" s="512"/>
      <c r="VWP39" s="512"/>
      <c r="VWQ39" s="512"/>
      <c r="VWR39" s="512"/>
      <c r="VWS39" s="511"/>
      <c r="VWT39" s="512"/>
      <c r="VWU39" s="512"/>
      <c r="VWV39" s="512"/>
      <c r="VWW39" s="512"/>
      <c r="VWX39" s="512"/>
      <c r="VWY39" s="512"/>
      <c r="VWZ39" s="512"/>
      <c r="VXA39" s="511"/>
      <c r="VXB39" s="512"/>
      <c r="VXC39" s="512"/>
      <c r="VXD39" s="512"/>
      <c r="VXE39" s="512"/>
      <c r="VXF39" s="512"/>
      <c r="VXG39" s="512"/>
      <c r="VXH39" s="512"/>
      <c r="VXI39" s="511"/>
      <c r="VXJ39" s="512"/>
      <c r="VXK39" s="512"/>
      <c r="VXL39" s="512"/>
      <c r="VXM39" s="512"/>
      <c r="VXN39" s="512"/>
      <c r="VXO39" s="512"/>
      <c r="VXP39" s="512"/>
      <c r="VXQ39" s="511"/>
      <c r="VXR39" s="512"/>
      <c r="VXS39" s="512"/>
      <c r="VXT39" s="512"/>
      <c r="VXU39" s="512"/>
      <c r="VXV39" s="512"/>
      <c r="VXW39" s="512"/>
      <c r="VXX39" s="512"/>
      <c r="VXY39" s="511"/>
      <c r="VXZ39" s="512"/>
      <c r="VYA39" s="512"/>
      <c r="VYB39" s="512"/>
      <c r="VYC39" s="512"/>
      <c r="VYD39" s="512"/>
      <c r="VYE39" s="512"/>
      <c r="VYF39" s="512"/>
      <c r="VYG39" s="511"/>
      <c r="VYH39" s="512"/>
      <c r="VYI39" s="512"/>
      <c r="VYJ39" s="512"/>
      <c r="VYK39" s="512"/>
      <c r="VYL39" s="512"/>
      <c r="VYM39" s="512"/>
      <c r="VYN39" s="512"/>
      <c r="VYO39" s="511"/>
      <c r="VYP39" s="512"/>
      <c r="VYQ39" s="512"/>
      <c r="VYR39" s="512"/>
      <c r="VYS39" s="512"/>
      <c r="VYT39" s="512"/>
      <c r="VYU39" s="512"/>
      <c r="VYV39" s="512"/>
      <c r="VYW39" s="511"/>
      <c r="VYX39" s="512"/>
      <c r="VYY39" s="512"/>
      <c r="VYZ39" s="512"/>
      <c r="VZA39" s="512"/>
      <c r="VZB39" s="512"/>
      <c r="VZC39" s="512"/>
      <c r="VZD39" s="512"/>
      <c r="VZE39" s="511"/>
      <c r="VZF39" s="512"/>
      <c r="VZG39" s="512"/>
      <c r="VZH39" s="512"/>
      <c r="VZI39" s="512"/>
      <c r="VZJ39" s="512"/>
      <c r="VZK39" s="512"/>
      <c r="VZL39" s="512"/>
      <c r="VZM39" s="511"/>
      <c r="VZN39" s="512"/>
      <c r="VZO39" s="512"/>
      <c r="VZP39" s="512"/>
      <c r="VZQ39" s="512"/>
      <c r="VZR39" s="512"/>
      <c r="VZS39" s="512"/>
      <c r="VZT39" s="512"/>
      <c r="VZU39" s="511"/>
      <c r="VZV39" s="512"/>
      <c r="VZW39" s="512"/>
      <c r="VZX39" s="512"/>
      <c r="VZY39" s="512"/>
      <c r="VZZ39" s="512"/>
      <c r="WAA39" s="512"/>
      <c r="WAB39" s="512"/>
      <c r="WAC39" s="511"/>
      <c r="WAD39" s="512"/>
      <c r="WAE39" s="512"/>
      <c r="WAF39" s="512"/>
      <c r="WAG39" s="512"/>
      <c r="WAH39" s="512"/>
      <c r="WAI39" s="512"/>
      <c r="WAJ39" s="512"/>
      <c r="WAK39" s="511"/>
      <c r="WAL39" s="512"/>
      <c r="WAM39" s="512"/>
      <c r="WAN39" s="512"/>
      <c r="WAO39" s="512"/>
      <c r="WAP39" s="512"/>
      <c r="WAQ39" s="512"/>
      <c r="WAR39" s="512"/>
      <c r="WAS39" s="511"/>
      <c r="WAT39" s="512"/>
      <c r="WAU39" s="512"/>
      <c r="WAV39" s="512"/>
      <c r="WAW39" s="512"/>
      <c r="WAX39" s="512"/>
      <c r="WAY39" s="512"/>
      <c r="WAZ39" s="512"/>
      <c r="WBA39" s="511"/>
      <c r="WBB39" s="512"/>
      <c r="WBC39" s="512"/>
      <c r="WBD39" s="512"/>
      <c r="WBE39" s="512"/>
      <c r="WBF39" s="512"/>
      <c r="WBG39" s="512"/>
      <c r="WBH39" s="512"/>
      <c r="WBI39" s="511"/>
      <c r="WBJ39" s="512"/>
      <c r="WBK39" s="512"/>
      <c r="WBL39" s="512"/>
      <c r="WBM39" s="512"/>
      <c r="WBN39" s="512"/>
      <c r="WBO39" s="512"/>
      <c r="WBP39" s="512"/>
      <c r="WBQ39" s="511"/>
      <c r="WBR39" s="512"/>
      <c r="WBS39" s="512"/>
      <c r="WBT39" s="512"/>
      <c r="WBU39" s="512"/>
      <c r="WBV39" s="512"/>
      <c r="WBW39" s="512"/>
      <c r="WBX39" s="512"/>
      <c r="WBY39" s="511"/>
      <c r="WBZ39" s="512"/>
      <c r="WCA39" s="512"/>
      <c r="WCB39" s="512"/>
      <c r="WCC39" s="512"/>
      <c r="WCD39" s="512"/>
      <c r="WCE39" s="512"/>
      <c r="WCF39" s="512"/>
      <c r="WCG39" s="511"/>
      <c r="WCH39" s="512"/>
      <c r="WCI39" s="512"/>
      <c r="WCJ39" s="512"/>
      <c r="WCK39" s="512"/>
      <c r="WCL39" s="512"/>
      <c r="WCM39" s="512"/>
      <c r="WCN39" s="512"/>
      <c r="WCO39" s="511"/>
      <c r="WCP39" s="512"/>
      <c r="WCQ39" s="512"/>
      <c r="WCR39" s="512"/>
      <c r="WCS39" s="512"/>
      <c r="WCT39" s="512"/>
      <c r="WCU39" s="512"/>
      <c r="WCV39" s="512"/>
      <c r="WCW39" s="511"/>
      <c r="WCX39" s="512"/>
      <c r="WCY39" s="512"/>
      <c r="WCZ39" s="512"/>
      <c r="WDA39" s="512"/>
      <c r="WDB39" s="512"/>
      <c r="WDC39" s="512"/>
      <c r="WDD39" s="512"/>
      <c r="WDE39" s="511"/>
      <c r="WDF39" s="512"/>
      <c r="WDG39" s="512"/>
      <c r="WDH39" s="512"/>
      <c r="WDI39" s="512"/>
      <c r="WDJ39" s="512"/>
      <c r="WDK39" s="512"/>
      <c r="WDL39" s="512"/>
      <c r="WDM39" s="511"/>
      <c r="WDN39" s="512"/>
      <c r="WDO39" s="512"/>
      <c r="WDP39" s="512"/>
      <c r="WDQ39" s="512"/>
      <c r="WDR39" s="512"/>
      <c r="WDS39" s="512"/>
      <c r="WDT39" s="512"/>
      <c r="WDU39" s="511"/>
      <c r="WDV39" s="512"/>
      <c r="WDW39" s="512"/>
      <c r="WDX39" s="512"/>
      <c r="WDY39" s="512"/>
      <c r="WDZ39" s="512"/>
      <c r="WEA39" s="512"/>
      <c r="WEB39" s="512"/>
      <c r="WEC39" s="511"/>
      <c r="WED39" s="512"/>
      <c r="WEE39" s="512"/>
      <c r="WEF39" s="512"/>
      <c r="WEG39" s="512"/>
      <c r="WEH39" s="512"/>
      <c r="WEI39" s="512"/>
      <c r="WEJ39" s="512"/>
      <c r="WEK39" s="511"/>
      <c r="WEL39" s="512"/>
      <c r="WEM39" s="512"/>
      <c r="WEN39" s="512"/>
      <c r="WEO39" s="512"/>
      <c r="WEP39" s="512"/>
      <c r="WEQ39" s="512"/>
      <c r="WER39" s="512"/>
      <c r="WES39" s="511"/>
      <c r="WET39" s="512"/>
      <c r="WEU39" s="512"/>
      <c r="WEV39" s="512"/>
      <c r="WEW39" s="512"/>
      <c r="WEX39" s="512"/>
      <c r="WEY39" s="512"/>
      <c r="WEZ39" s="512"/>
      <c r="WFA39" s="511"/>
      <c r="WFB39" s="512"/>
      <c r="WFC39" s="512"/>
      <c r="WFD39" s="512"/>
      <c r="WFE39" s="512"/>
      <c r="WFF39" s="512"/>
      <c r="WFG39" s="512"/>
      <c r="WFH39" s="512"/>
      <c r="WFI39" s="511"/>
      <c r="WFJ39" s="512"/>
      <c r="WFK39" s="512"/>
      <c r="WFL39" s="512"/>
      <c r="WFM39" s="512"/>
      <c r="WFN39" s="512"/>
      <c r="WFO39" s="512"/>
      <c r="WFP39" s="512"/>
      <c r="WFQ39" s="511"/>
      <c r="WFR39" s="512"/>
      <c r="WFS39" s="512"/>
      <c r="WFT39" s="512"/>
      <c r="WFU39" s="512"/>
      <c r="WFV39" s="512"/>
      <c r="WFW39" s="512"/>
      <c r="WFX39" s="512"/>
      <c r="WFY39" s="511"/>
      <c r="WFZ39" s="512"/>
      <c r="WGA39" s="512"/>
      <c r="WGB39" s="512"/>
      <c r="WGC39" s="512"/>
      <c r="WGD39" s="512"/>
      <c r="WGE39" s="512"/>
      <c r="WGF39" s="512"/>
      <c r="WGG39" s="511"/>
      <c r="WGH39" s="512"/>
      <c r="WGI39" s="512"/>
      <c r="WGJ39" s="512"/>
      <c r="WGK39" s="512"/>
      <c r="WGL39" s="512"/>
      <c r="WGM39" s="512"/>
      <c r="WGN39" s="512"/>
      <c r="WGO39" s="511"/>
      <c r="WGP39" s="512"/>
      <c r="WGQ39" s="512"/>
      <c r="WGR39" s="512"/>
      <c r="WGS39" s="512"/>
      <c r="WGT39" s="512"/>
      <c r="WGU39" s="512"/>
      <c r="WGV39" s="512"/>
      <c r="WGW39" s="511"/>
      <c r="WGX39" s="512"/>
      <c r="WGY39" s="512"/>
      <c r="WGZ39" s="512"/>
      <c r="WHA39" s="512"/>
      <c r="WHB39" s="512"/>
      <c r="WHC39" s="512"/>
      <c r="WHD39" s="512"/>
      <c r="WHE39" s="511"/>
      <c r="WHF39" s="512"/>
      <c r="WHG39" s="512"/>
      <c r="WHH39" s="512"/>
      <c r="WHI39" s="512"/>
      <c r="WHJ39" s="512"/>
      <c r="WHK39" s="512"/>
      <c r="WHL39" s="512"/>
      <c r="WHM39" s="511"/>
      <c r="WHN39" s="512"/>
      <c r="WHO39" s="512"/>
      <c r="WHP39" s="512"/>
      <c r="WHQ39" s="512"/>
      <c r="WHR39" s="512"/>
      <c r="WHS39" s="512"/>
      <c r="WHT39" s="512"/>
      <c r="WHU39" s="511"/>
      <c r="WHV39" s="512"/>
      <c r="WHW39" s="512"/>
      <c r="WHX39" s="512"/>
      <c r="WHY39" s="512"/>
      <c r="WHZ39" s="512"/>
      <c r="WIA39" s="512"/>
      <c r="WIB39" s="512"/>
      <c r="WIC39" s="511"/>
      <c r="WID39" s="512"/>
      <c r="WIE39" s="512"/>
      <c r="WIF39" s="512"/>
      <c r="WIG39" s="512"/>
      <c r="WIH39" s="512"/>
      <c r="WII39" s="512"/>
      <c r="WIJ39" s="512"/>
      <c r="WIK39" s="511"/>
      <c r="WIL39" s="512"/>
      <c r="WIM39" s="512"/>
      <c r="WIN39" s="512"/>
      <c r="WIO39" s="512"/>
      <c r="WIP39" s="512"/>
      <c r="WIQ39" s="512"/>
      <c r="WIR39" s="512"/>
      <c r="WIS39" s="511"/>
      <c r="WIT39" s="512"/>
      <c r="WIU39" s="512"/>
      <c r="WIV39" s="512"/>
      <c r="WIW39" s="512"/>
      <c r="WIX39" s="512"/>
      <c r="WIY39" s="512"/>
      <c r="WIZ39" s="512"/>
      <c r="WJA39" s="511"/>
      <c r="WJB39" s="512"/>
      <c r="WJC39" s="512"/>
      <c r="WJD39" s="512"/>
      <c r="WJE39" s="512"/>
      <c r="WJF39" s="512"/>
      <c r="WJG39" s="512"/>
      <c r="WJH39" s="512"/>
      <c r="WJI39" s="511"/>
      <c r="WJJ39" s="512"/>
      <c r="WJK39" s="512"/>
      <c r="WJL39" s="512"/>
      <c r="WJM39" s="512"/>
      <c r="WJN39" s="512"/>
      <c r="WJO39" s="512"/>
      <c r="WJP39" s="512"/>
      <c r="WJQ39" s="511"/>
      <c r="WJR39" s="512"/>
      <c r="WJS39" s="512"/>
      <c r="WJT39" s="512"/>
      <c r="WJU39" s="512"/>
      <c r="WJV39" s="512"/>
      <c r="WJW39" s="512"/>
      <c r="WJX39" s="512"/>
      <c r="WJY39" s="511"/>
      <c r="WJZ39" s="512"/>
      <c r="WKA39" s="512"/>
      <c r="WKB39" s="512"/>
      <c r="WKC39" s="512"/>
      <c r="WKD39" s="512"/>
      <c r="WKE39" s="512"/>
      <c r="WKF39" s="512"/>
      <c r="WKG39" s="511"/>
      <c r="WKH39" s="512"/>
      <c r="WKI39" s="512"/>
      <c r="WKJ39" s="512"/>
      <c r="WKK39" s="512"/>
      <c r="WKL39" s="512"/>
      <c r="WKM39" s="512"/>
      <c r="WKN39" s="512"/>
      <c r="WKO39" s="511"/>
      <c r="WKP39" s="512"/>
      <c r="WKQ39" s="512"/>
      <c r="WKR39" s="512"/>
      <c r="WKS39" s="512"/>
      <c r="WKT39" s="512"/>
      <c r="WKU39" s="512"/>
      <c r="WKV39" s="512"/>
      <c r="WKW39" s="511"/>
      <c r="WKX39" s="512"/>
      <c r="WKY39" s="512"/>
      <c r="WKZ39" s="512"/>
      <c r="WLA39" s="512"/>
      <c r="WLB39" s="512"/>
      <c r="WLC39" s="512"/>
      <c r="WLD39" s="512"/>
      <c r="WLE39" s="511"/>
      <c r="WLF39" s="512"/>
      <c r="WLG39" s="512"/>
      <c r="WLH39" s="512"/>
      <c r="WLI39" s="512"/>
      <c r="WLJ39" s="512"/>
      <c r="WLK39" s="512"/>
      <c r="WLL39" s="512"/>
      <c r="WLM39" s="511"/>
      <c r="WLN39" s="512"/>
      <c r="WLO39" s="512"/>
      <c r="WLP39" s="512"/>
      <c r="WLQ39" s="512"/>
      <c r="WLR39" s="512"/>
      <c r="WLS39" s="512"/>
      <c r="WLT39" s="512"/>
      <c r="WLU39" s="511"/>
      <c r="WLV39" s="512"/>
      <c r="WLW39" s="512"/>
      <c r="WLX39" s="512"/>
      <c r="WLY39" s="512"/>
      <c r="WLZ39" s="512"/>
      <c r="WMA39" s="512"/>
      <c r="WMB39" s="512"/>
      <c r="WMC39" s="511"/>
      <c r="WMD39" s="512"/>
      <c r="WME39" s="512"/>
      <c r="WMF39" s="512"/>
      <c r="WMG39" s="512"/>
      <c r="WMH39" s="512"/>
      <c r="WMI39" s="512"/>
      <c r="WMJ39" s="512"/>
      <c r="WMK39" s="511"/>
      <c r="WML39" s="512"/>
      <c r="WMM39" s="512"/>
      <c r="WMN39" s="512"/>
      <c r="WMO39" s="512"/>
      <c r="WMP39" s="512"/>
      <c r="WMQ39" s="512"/>
      <c r="WMR39" s="512"/>
      <c r="WMS39" s="511"/>
      <c r="WMT39" s="512"/>
      <c r="WMU39" s="512"/>
      <c r="WMV39" s="512"/>
      <c r="WMW39" s="512"/>
      <c r="WMX39" s="512"/>
      <c r="WMY39" s="512"/>
      <c r="WMZ39" s="512"/>
      <c r="WNA39" s="511"/>
      <c r="WNB39" s="512"/>
      <c r="WNC39" s="512"/>
      <c r="WND39" s="512"/>
      <c r="WNE39" s="512"/>
      <c r="WNF39" s="512"/>
      <c r="WNG39" s="512"/>
      <c r="WNH39" s="512"/>
      <c r="WNI39" s="511"/>
      <c r="WNJ39" s="512"/>
      <c r="WNK39" s="512"/>
      <c r="WNL39" s="512"/>
      <c r="WNM39" s="512"/>
      <c r="WNN39" s="512"/>
      <c r="WNO39" s="512"/>
      <c r="WNP39" s="512"/>
      <c r="WNQ39" s="511"/>
      <c r="WNR39" s="512"/>
      <c r="WNS39" s="512"/>
      <c r="WNT39" s="512"/>
      <c r="WNU39" s="512"/>
      <c r="WNV39" s="512"/>
      <c r="WNW39" s="512"/>
      <c r="WNX39" s="512"/>
      <c r="WNY39" s="511"/>
      <c r="WNZ39" s="512"/>
      <c r="WOA39" s="512"/>
      <c r="WOB39" s="512"/>
      <c r="WOC39" s="512"/>
      <c r="WOD39" s="512"/>
      <c r="WOE39" s="512"/>
      <c r="WOF39" s="512"/>
      <c r="WOG39" s="511"/>
      <c r="WOH39" s="512"/>
      <c r="WOI39" s="512"/>
      <c r="WOJ39" s="512"/>
      <c r="WOK39" s="512"/>
      <c r="WOL39" s="512"/>
      <c r="WOM39" s="512"/>
      <c r="WON39" s="512"/>
      <c r="WOO39" s="511"/>
      <c r="WOP39" s="512"/>
      <c r="WOQ39" s="512"/>
      <c r="WOR39" s="512"/>
      <c r="WOS39" s="512"/>
      <c r="WOT39" s="512"/>
      <c r="WOU39" s="512"/>
      <c r="WOV39" s="512"/>
      <c r="WOW39" s="511"/>
      <c r="WOX39" s="512"/>
      <c r="WOY39" s="512"/>
      <c r="WOZ39" s="512"/>
      <c r="WPA39" s="512"/>
      <c r="WPB39" s="512"/>
      <c r="WPC39" s="512"/>
      <c r="WPD39" s="512"/>
      <c r="WPE39" s="511"/>
      <c r="WPF39" s="512"/>
      <c r="WPG39" s="512"/>
      <c r="WPH39" s="512"/>
      <c r="WPI39" s="512"/>
      <c r="WPJ39" s="512"/>
      <c r="WPK39" s="512"/>
      <c r="WPL39" s="512"/>
      <c r="WPM39" s="511"/>
      <c r="WPN39" s="512"/>
      <c r="WPO39" s="512"/>
      <c r="WPP39" s="512"/>
      <c r="WPQ39" s="512"/>
      <c r="WPR39" s="512"/>
      <c r="WPS39" s="512"/>
      <c r="WPT39" s="512"/>
      <c r="WPU39" s="511"/>
      <c r="WPV39" s="512"/>
      <c r="WPW39" s="512"/>
      <c r="WPX39" s="512"/>
      <c r="WPY39" s="512"/>
      <c r="WPZ39" s="512"/>
      <c r="WQA39" s="512"/>
      <c r="WQB39" s="512"/>
      <c r="WQC39" s="511"/>
      <c r="WQD39" s="512"/>
      <c r="WQE39" s="512"/>
      <c r="WQF39" s="512"/>
      <c r="WQG39" s="512"/>
      <c r="WQH39" s="512"/>
      <c r="WQI39" s="512"/>
      <c r="WQJ39" s="512"/>
      <c r="WQK39" s="511"/>
      <c r="WQL39" s="512"/>
      <c r="WQM39" s="512"/>
      <c r="WQN39" s="512"/>
      <c r="WQO39" s="512"/>
      <c r="WQP39" s="512"/>
      <c r="WQQ39" s="512"/>
      <c r="WQR39" s="512"/>
      <c r="WQS39" s="511"/>
      <c r="WQT39" s="512"/>
      <c r="WQU39" s="512"/>
      <c r="WQV39" s="512"/>
      <c r="WQW39" s="512"/>
      <c r="WQX39" s="512"/>
      <c r="WQY39" s="512"/>
      <c r="WQZ39" s="512"/>
      <c r="WRA39" s="511"/>
      <c r="WRB39" s="512"/>
      <c r="WRC39" s="512"/>
      <c r="WRD39" s="512"/>
      <c r="WRE39" s="512"/>
      <c r="WRF39" s="512"/>
      <c r="WRG39" s="512"/>
      <c r="WRH39" s="512"/>
      <c r="WRI39" s="511"/>
      <c r="WRJ39" s="512"/>
      <c r="WRK39" s="512"/>
      <c r="WRL39" s="512"/>
      <c r="WRM39" s="512"/>
      <c r="WRN39" s="512"/>
      <c r="WRO39" s="512"/>
      <c r="WRP39" s="512"/>
      <c r="WRQ39" s="511"/>
      <c r="WRR39" s="512"/>
      <c r="WRS39" s="512"/>
      <c r="WRT39" s="512"/>
      <c r="WRU39" s="512"/>
      <c r="WRV39" s="512"/>
      <c r="WRW39" s="512"/>
      <c r="WRX39" s="512"/>
      <c r="WRY39" s="511"/>
      <c r="WRZ39" s="512"/>
      <c r="WSA39" s="512"/>
      <c r="WSB39" s="512"/>
      <c r="WSC39" s="512"/>
      <c r="WSD39" s="512"/>
      <c r="WSE39" s="512"/>
      <c r="WSF39" s="512"/>
      <c r="WSG39" s="511"/>
      <c r="WSH39" s="512"/>
      <c r="WSI39" s="512"/>
      <c r="WSJ39" s="512"/>
      <c r="WSK39" s="512"/>
      <c r="WSL39" s="512"/>
      <c r="WSM39" s="512"/>
      <c r="WSN39" s="512"/>
      <c r="WSO39" s="511"/>
      <c r="WSP39" s="512"/>
      <c r="WSQ39" s="512"/>
      <c r="WSR39" s="512"/>
      <c r="WSS39" s="512"/>
      <c r="WST39" s="512"/>
      <c r="WSU39" s="512"/>
      <c r="WSV39" s="512"/>
      <c r="WSW39" s="511"/>
      <c r="WSX39" s="512"/>
      <c r="WSY39" s="512"/>
      <c r="WSZ39" s="512"/>
      <c r="WTA39" s="512"/>
      <c r="WTB39" s="512"/>
      <c r="WTC39" s="512"/>
      <c r="WTD39" s="512"/>
      <c r="WTE39" s="511"/>
      <c r="WTF39" s="512"/>
      <c r="WTG39" s="512"/>
      <c r="WTH39" s="512"/>
      <c r="WTI39" s="512"/>
      <c r="WTJ39" s="512"/>
      <c r="WTK39" s="512"/>
      <c r="WTL39" s="512"/>
      <c r="WTM39" s="511"/>
      <c r="WTN39" s="512"/>
      <c r="WTO39" s="512"/>
      <c r="WTP39" s="512"/>
      <c r="WTQ39" s="512"/>
      <c r="WTR39" s="512"/>
      <c r="WTS39" s="512"/>
      <c r="WTT39" s="512"/>
      <c r="WTU39" s="511"/>
      <c r="WTV39" s="512"/>
      <c r="WTW39" s="512"/>
      <c r="WTX39" s="512"/>
      <c r="WTY39" s="512"/>
      <c r="WTZ39" s="512"/>
      <c r="WUA39" s="512"/>
      <c r="WUB39" s="512"/>
      <c r="WUC39" s="511"/>
      <c r="WUD39" s="512"/>
      <c r="WUE39" s="512"/>
      <c r="WUF39" s="512"/>
      <c r="WUG39" s="512"/>
      <c r="WUH39" s="512"/>
      <c r="WUI39" s="512"/>
      <c r="WUJ39" s="512"/>
      <c r="WUK39" s="511"/>
      <c r="WUL39" s="512"/>
      <c r="WUM39" s="512"/>
      <c r="WUN39" s="512"/>
      <c r="WUO39" s="512"/>
      <c r="WUP39" s="512"/>
      <c r="WUQ39" s="512"/>
      <c r="WUR39" s="512"/>
      <c r="WUS39" s="511"/>
      <c r="WUT39" s="512"/>
      <c r="WUU39" s="512"/>
      <c r="WUV39" s="512"/>
      <c r="WUW39" s="512"/>
      <c r="WUX39" s="512"/>
      <c r="WUY39" s="512"/>
      <c r="WUZ39" s="512"/>
      <c r="WVA39" s="511"/>
      <c r="WVB39" s="512"/>
      <c r="WVC39" s="512"/>
      <c r="WVD39" s="512"/>
      <c r="WVE39" s="512"/>
      <c r="WVF39" s="512"/>
      <c r="WVG39" s="512"/>
      <c r="WVH39" s="512"/>
      <c r="WVI39" s="511"/>
      <c r="WVJ39" s="512"/>
      <c r="WVK39" s="512"/>
      <c r="WVL39" s="512"/>
      <c r="WVM39" s="512"/>
      <c r="WVN39" s="512"/>
      <c r="WVO39" s="512"/>
      <c r="WVP39" s="512"/>
      <c r="WVQ39" s="511"/>
      <c r="WVR39" s="512"/>
      <c r="WVS39" s="512"/>
      <c r="WVT39" s="512"/>
      <c r="WVU39" s="512"/>
      <c r="WVV39" s="512"/>
      <c r="WVW39" s="512"/>
      <c r="WVX39" s="512"/>
      <c r="WVY39" s="511"/>
      <c r="WVZ39" s="512"/>
      <c r="WWA39" s="512"/>
      <c r="WWB39" s="512"/>
      <c r="WWC39" s="512"/>
      <c r="WWD39" s="512"/>
      <c r="WWE39" s="512"/>
      <c r="WWF39" s="512"/>
      <c r="WWG39" s="511"/>
      <c r="WWH39" s="512"/>
      <c r="WWI39" s="512"/>
      <c r="WWJ39" s="512"/>
      <c r="WWK39" s="512"/>
      <c r="WWL39" s="512"/>
      <c r="WWM39" s="512"/>
      <c r="WWN39" s="512"/>
      <c r="WWO39" s="511"/>
      <c r="WWP39" s="512"/>
      <c r="WWQ39" s="512"/>
      <c r="WWR39" s="512"/>
      <c r="WWS39" s="512"/>
      <c r="WWT39" s="512"/>
      <c r="WWU39" s="512"/>
      <c r="WWV39" s="512"/>
      <c r="WWW39" s="511"/>
      <c r="WWX39" s="512"/>
      <c r="WWY39" s="512"/>
      <c r="WWZ39" s="512"/>
      <c r="WXA39" s="512"/>
      <c r="WXB39" s="512"/>
      <c r="WXC39" s="512"/>
      <c r="WXD39" s="512"/>
      <c r="WXE39" s="511"/>
      <c r="WXF39" s="512"/>
      <c r="WXG39" s="512"/>
      <c r="WXH39" s="512"/>
      <c r="WXI39" s="512"/>
      <c r="WXJ39" s="512"/>
      <c r="WXK39" s="512"/>
      <c r="WXL39" s="512"/>
      <c r="WXM39" s="511"/>
      <c r="WXN39" s="512"/>
      <c r="WXO39" s="512"/>
      <c r="WXP39" s="512"/>
      <c r="WXQ39" s="512"/>
      <c r="WXR39" s="512"/>
      <c r="WXS39" s="512"/>
      <c r="WXT39" s="512"/>
      <c r="WXU39" s="511"/>
      <c r="WXV39" s="512"/>
      <c r="WXW39" s="512"/>
      <c r="WXX39" s="512"/>
      <c r="WXY39" s="512"/>
      <c r="WXZ39" s="512"/>
      <c r="WYA39" s="512"/>
      <c r="WYB39" s="512"/>
      <c r="WYC39" s="511"/>
      <c r="WYD39" s="512"/>
      <c r="WYE39" s="512"/>
      <c r="WYF39" s="512"/>
      <c r="WYG39" s="512"/>
      <c r="WYH39" s="512"/>
      <c r="WYI39" s="512"/>
      <c r="WYJ39" s="512"/>
      <c r="WYK39" s="511"/>
      <c r="WYL39" s="512"/>
      <c r="WYM39" s="512"/>
      <c r="WYN39" s="512"/>
      <c r="WYO39" s="512"/>
      <c r="WYP39" s="512"/>
      <c r="WYQ39" s="512"/>
      <c r="WYR39" s="512"/>
      <c r="WYS39" s="511"/>
      <c r="WYT39" s="512"/>
      <c r="WYU39" s="512"/>
      <c r="WYV39" s="512"/>
      <c r="WYW39" s="512"/>
      <c r="WYX39" s="512"/>
      <c r="WYY39" s="512"/>
      <c r="WYZ39" s="512"/>
      <c r="WZA39" s="511"/>
      <c r="WZB39" s="512"/>
      <c r="WZC39" s="512"/>
      <c r="WZD39" s="512"/>
      <c r="WZE39" s="512"/>
      <c r="WZF39" s="512"/>
      <c r="WZG39" s="512"/>
      <c r="WZH39" s="512"/>
      <c r="WZI39" s="511"/>
      <c r="WZJ39" s="512"/>
      <c r="WZK39" s="512"/>
      <c r="WZL39" s="512"/>
      <c r="WZM39" s="512"/>
      <c r="WZN39" s="512"/>
      <c r="WZO39" s="512"/>
      <c r="WZP39" s="512"/>
      <c r="WZQ39" s="511"/>
      <c r="WZR39" s="512"/>
      <c r="WZS39" s="512"/>
      <c r="WZT39" s="512"/>
      <c r="WZU39" s="512"/>
      <c r="WZV39" s="512"/>
      <c r="WZW39" s="512"/>
      <c r="WZX39" s="512"/>
      <c r="WZY39" s="511"/>
      <c r="WZZ39" s="512"/>
      <c r="XAA39" s="512"/>
      <c r="XAB39" s="512"/>
      <c r="XAC39" s="512"/>
      <c r="XAD39" s="512"/>
      <c r="XAE39" s="512"/>
      <c r="XAF39" s="512"/>
      <c r="XAG39" s="511"/>
      <c r="XAH39" s="512"/>
      <c r="XAI39" s="512"/>
      <c r="XAJ39" s="512"/>
      <c r="XAK39" s="512"/>
      <c r="XAL39" s="512"/>
      <c r="XAM39" s="512"/>
      <c r="XAN39" s="512"/>
      <c r="XAO39" s="511"/>
      <c r="XAP39" s="512"/>
      <c r="XAQ39" s="512"/>
      <c r="XAR39" s="512"/>
      <c r="XAS39" s="512"/>
      <c r="XAT39" s="512"/>
      <c r="XAU39" s="512"/>
      <c r="XAV39" s="512"/>
      <c r="XAW39" s="511"/>
      <c r="XAX39" s="512"/>
      <c r="XAY39" s="512"/>
      <c r="XAZ39" s="512"/>
      <c r="XBA39" s="512"/>
      <c r="XBB39" s="512"/>
      <c r="XBC39" s="512"/>
      <c r="XBD39" s="512"/>
      <c r="XBE39" s="511"/>
      <c r="XBF39" s="512"/>
      <c r="XBG39" s="512"/>
      <c r="XBH39" s="512"/>
      <c r="XBI39" s="512"/>
      <c r="XBJ39" s="512"/>
      <c r="XBK39" s="512"/>
      <c r="XBL39" s="512"/>
      <c r="XBM39" s="511"/>
      <c r="XBN39" s="512"/>
      <c r="XBO39" s="512"/>
      <c r="XBP39" s="512"/>
      <c r="XBQ39" s="512"/>
      <c r="XBR39" s="512"/>
      <c r="XBS39" s="512"/>
      <c r="XBT39" s="512"/>
      <c r="XBU39" s="511"/>
      <c r="XBV39" s="512"/>
      <c r="XBW39" s="512"/>
      <c r="XBX39" s="512"/>
      <c r="XBY39" s="512"/>
      <c r="XBZ39" s="512"/>
      <c r="XCA39" s="512"/>
      <c r="XCB39" s="512"/>
      <c r="XCC39" s="511"/>
      <c r="XCD39" s="512"/>
      <c r="XCE39" s="512"/>
      <c r="XCF39" s="512"/>
      <c r="XCG39" s="512"/>
      <c r="XCH39" s="512"/>
      <c r="XCI39" s="512"/>
      <c r="XCJ39" s="512"/>
      <c r="XCK39" s="511"/>
      <c r="XCL39" s="512"/>
      <c r="XCM39" s="512"/>
      <c r="XCN39" s="512"/>
      <c r="XCO39" s="512"/>
      <c r="XCP39" s="512"/>
      <c r="XCQ39" s="512"/>
      <c r="XCR39" s="512"/>
      <c r="XCS39" s="511"/>
      <c r="XCT39" s="512"/>
      <c r="XCU39" s="512"/>
      <c r="XCV39" s="512"/>
      <c r="XCW39" s="512"/>
      <c r="XCX39" s="512"/>
      <c r="XCY39" s="512"/>
      <c r="XCZ39" s="512"/>
      <c r="XDA39" s="511"/>
      <c r="XDB39" s="512"/>
      <c r="XDC39" s="512"/>
      <c r="XDD39" s="512"/>
      <c r="XDE39" s="512"/>
      <c r="XDF39" s="512"/>
      <c r="XDG39" s="512"/>
      <c r="XDH39" s="512"/>
      <c r="XDI39" s="511"/>
      <c r="XDJ39" s="512"/>
      <c r="XDK39" s="512"/>
      <c r="XDL39" s="512"/>
      <c r="XDM39" s="512"/>
      <c r="XDN39" s="512"/>
      <c r="XDO39" s="512"/>
      <c r="XDP39" s="512"/>
      <c r="XDQ39" s="511"/>
      <c r="XDR39" s="512"/>
      <c r="XDS39" s="512"/>
      <c r="XDT39" s="512"/>
      <c r="XDU39" s="512"/>
      <c r="XDV39" s="512"/>
      <c r="XDW39" s="512"/>
      <c r="XDX39" s="512"/>
      <c r="XDY39" s="511"/>
      <c r="XDZ39" s="512"/>
      <c r="XEA39" s="512"/>
      <c r="XEB39" s="512"/>
      <c r="XEC39" s="512"/>
      <c r="XED39" s="512"/>
      <c r="XEE39" s="512"/>
      <c r="XEF39" s="512"/>
      <c r="XEG39" s="511"/>
      <c r="XEH39" s="512"/>
      <c r="XEI39" s="512"/>
      <c r="XEJ39" s="512"/>
      <c r="XEK39" s="512"/>
      <c r="XEL39" s="512"/>
      <c r="XEM39" s="512"/>
      <c r="XEN39" s="512"/>
      <c r="XEO39" s="511"/>
      <c r="XEP39" s="512"/>
      <c r="XEQ39" s="512"/>
      <c r="XER39" s="512"/>
      <c r="XES39" s="512"/>
      <c r="XET39" s="512"/>
      <c r="XEU39" s="512"/>
      <c r="XEV39" s="512"/>
      <c r="XEW39" s="511"/>
      <c r="XEX39" s="512"/>
      <c r="XEY39" s="512"/>
      <c r="XEZ39" s="512"/>
      <c r="XFA39" s="512"/>
      <c r="XFB39" s="512"/>
      <c r="XFC39" s="512"/>
      <c r="XFD39" s="512"/>
    </row>
    <row r="40" spans="1:16384" s="120" customFormat="1" ht="22.8" customHeight="1" x14ac:dyDescent="0.3">
      <c r="A40" s="799" t="s">
        <v>42</v>
      </c>
      <c r="B40" s="799"/>
      <c r="C40" s="799"/>
      <c r="D40" s="799"/>
      <c r="E40" s="799"/>
      <c r="F40" s="799"/>
      <c r="G40" s="799"/>
      <c r="H40" s="513"/>
      <c r="I40" s="799"/>
      <c r="J40" s="799"/>
      <c r="K40" s="799"/>
      <c r="L40" s="799"/>
      <c r="M40" s="799"/>
      <c r="N40" s="799"/>
      <c r="O40" s="799"/>
      <c r="P40" s="513"/>
      <c r="Q40" s="799"/>
      <c r="R40" s="799"/>
      <c r="S40" s="799"/>
      <c r="T40" s="799"/>
      <c r="U40" s="799"/>
      <c r="V40" s="799"/>
      <c r="W40" s="799"/>
      <c r="X40" s="513"/>
      <c r="Y40" s="799"/>
      <c r="Z40" s="799"/>
      <c r="AA40" s="799"/>
      <c r="AB40" s="799"/>
      <c r="AC40" s="799"/>
      <c r="AD40" s="799"/>
      <c r="AE40" s="799"/>
      <c r="AF40" s="513"/>
      <c r="AG40" s="799"/>
      <c r="AH40" s="799"/>
      <c r="AI40" s="799"/>
      <c r="AJ40" s="799"/>
      <c r="AK40" s="799"/>
      <c r="AL40" s="799"/>
      <c r="AM40" s="799"/>
      <c r="AN40" s="513"/>
      <c r="AO40" s="799"/>
      <c r="AP40" s="799"/>
      <c r="AQ40" s="799"/>
      <c r="AR40" s="799"/>
      <c r="AS40" s="799"/>
      <c r="AT40" s="799"/>
      <c r="AU40" s="799"/>
      <c r="AV40" s="513"/>
      <c r="AW40" s="799"/>
      <c r="AX40" s="799"/>
      <c r="AY40" s="799"/>
      <c r="AZ40" s="799"/>
      <c r="BA40" s="799"/>
      <c r="BB40" s="799"/>
      <c r="BC40" s="799"/>
      <c r="BD40" s="513"/>
      <c r="BE40" s="799"/>
      <c r="BF40" s="799"/>
      <c r="BG40" s="799"/>
      <c r="BH40" s="799"/>
      <c r="BI40" s="799"/>
      <c r="BJ40" s="799"/>
      <c r="BK40" s="799"/>
      <c r="BL40" s="513"/>
      <c r="BM40" s="799"/>
      <c r="BN40" s="799"/>
      <c r="BO40" s="799"/>
      <c r="BP40" s="799"/>
      <c r="BQ40" s="799"/>
      <c r="BR40" s="799"/>
      <c r="BS40" s="799"/>
      <c r="BT40" s="513"/>
      <c r="BU40" s="799"/>
      <c r="BV40" s="799"/>
      <c r="BW40" s="799"/>
      <c r="BX40" s="799"/>
      <c r="BY40" s="799"/>
      <c r="BZ40" s="799"/>
      <c r="CA40" s="799"/>
      <c r="CB40" s="513"/>
      <c r="CC40" s="799"/>
      <c r="CD40" s="799"/>
      <c r="CE40" s="799"/>
      <c r="CF40" s="799"/>
      <c r="CG40" s="799"/>
      <c r="CH40" s="799"/>
      <c r="CI40" s="799"/>
      <c r="CJ40" s="513"/>
      <c r="CK40" s="799"/>
      <c r="CL40" s="799"/>
      <c r="CM40" s="799"/>
      <c r="CN40" s="799"/>
      <c r="CO40" s="799"/>
      <c r="CP40" s="799"/>
      <c r="CQ40" s="799"/>
      <c r="CR40" s="513"/>
      <c r="CS40" s="799"/>
      <c r="CT40" s="799"/>
      <c r="CU40" s="799"/>
      <c r="CV40" s="799"/>
      <c r="CW40" s="799"/>
      <c r="CX40" s="799"/>
      <c r="CY40" s="799"/>
      <c r="CZ40" s="513"/>
      <c r="DA40" s="799"/>
      <c r="DB40" s="799"/>
      <c r="DC40" s="799"/>
      <c r="DD40" s="799"/>
      <c r="DE40" s="799"/>
      <c r="DF40" s="799"/>
      <c r="DG40" s="799"/>
      <c r="DH40" s="513"/>
      <c r="DI40" s="799"/>
      <c r="DJ40" s="799"/>
      <c r="DK40" s="799"/>
      <c r="DL40" s="799"/>
      <c r="DM40" s="799"/>
      <c r="DN40" s="799"/>
      <c r="DO40" s="799"/>
      <c r="DP40" s="513"/>
      <c r="DQ40" s="799"/>
      <c r="DR40" s="799"/>
      <c r="DS40" s="799"/>
      <c r="DT40" s="799"/>
      <c r="DU40" s="799"/>
      <c r="DV40" s="799"/>
      <c r="DW40" s="799"/>
      <c r="DX40" s="513"/>
      <c r="DY40" s="799"/>
      <c r="DZ40" s="799"/>
      <c r="EA40" s="799"/>
      <c r="EB40" s="799"/>
      <c r="EC40" s="799"/>
      <c r="ED40" s="799"/>
      <c r="EE40" s="799"/>
      <c r="EF40" s="513"/>
      <c r="EG40" s="799"/>
      <c r="EH40" s="799"/>
      <c r="EI40" s="799"/>
      <c r="EJ40" s="799"/>
      <c r="EK40" s="799"/>
      <c r="EL40" s="799"/>
      <c r="EM40" s="799"/>
      <c r="EN40" s="513"/>
      <c r="EO40" s="799"/>
      <c r="EP40" s="799"/>
      <c r="EQ40" s="799"/>
      <c r="ER40" s="799"/>
      <c r="ES40" s="799"/>
      <c r="ET40" s="799"/>
      <c r="EU40" s="799"/>
      <c r="EV40" s="513"/>
      <c r="EW40" s="799"/>
      <c r="EX40" s="799"/>
      <c r="EY40" s="799"/>
      <c r="EZ40" s="799"/>
      <c r="FA40" s="799"/>
      <c r="FB40" s="799"/>
      <c r="FC40" s="799"/>
      <c r="FD40" s="513"/>
      <c r="FE40" s="799"/>
      <c r="FF40" s="799"/>
      <c r="FG40" s="799"/>
      <c r="FH40" s="799"/>
      <c r="FI40" s="799"/>
      <c r="FJ40" s="799"/>
      <c r="FK40" s="799"/>
      <c r="FL40" s="513"/>
      <c r="FM40" s="799"/>
      <c r="FN40" s="799"/>
      <c r="FO40" s="799"/>
      <c r="FP40" s="799"/>
      <c r="FQ40" s="799"/>
      <c r="FR40" s="799"/>
      <c r="FS40" s="799"/>
      <c r="FT40" s="513"/>
      <c r="FU40" s="799"/>
      <c r="FV40" s="799"/>
      <c r="FW40" s="799"/>
      <c r="FX40" s="799"/>
      <c r="FY40" s="799"/>
      <c r="FZ40" s="799"/>
      <c r="GA40" s="799"/>
      <c r="GB40" s="513"/>
      <c r="GC40" s="799"/>
      <c r="GD40" s="799"/>
      <c r="GE40" s="799"/>
      <c r="GF40" s="799"/>
      <c r="GG40" s="799"/>
      <c r="GH40" s="799"/>
      <c r="GI40" s="799"/>
      <c r="GJ40" s="513"/>
      <c r="GK40" s="799"/>
      <c r="GL40" s="799"/>
      <c r="GM40" s="799"/>
      <c r="GN40" s="799"/>
      <c r="GO40" s="799"/>
      <c r="GP40" s="799"/>
      <c r="GQ40" s="799"/>
      <c r="GR40" s="513"/>
      <c r="GS40" s="799"/>
      <c r="GT40" s="799"/>
      <c r="GU40" s="799"/>
      <c r="GV40" s="799"/>
      <c r="GW40" s="799"/>
      <c r="GX40" s="799"/>
      <c r="GY40" s="799"/>
      <c r="GZ40" s="513"/>
      <c r="HA40" s="799"/>
      <c r="HB40" s="799"/>
      <c r="HC40" s="799"/>
      <c r="HD40" s="799"/>
      <c r="HE40" s="799"/>
      <c r="HF40" s="799"/>
      <c r="HG40" s="799"/>
      <c r="HH40" s="513"/>
      <c r="HI40" s="799"/>
      <c r="HJ40" s="799"/>
      <c r="HK40" s="799"/>
      <c r="HL40" s="799"/>
      <c r="HM40" s="799"/>
      <c r="HN40" s="799"/>
      <c r="HO40" s="799"/>
      <c r="HP40" s="513"/>
      <c r="HQ40" s="799"/>
      <c r="HR40" s="799"/>
      <c r="HS40" s="799"/>
      <c r="HT40" s="799"/>
      <c r="HU40" s="799"/>
      <c r="HV40" s="799"/>
      <c r="HW40" s="799"/>
      <c r="HX40" s="513"/>
      <c r="HY40" s="799"/>
      <c r="HZ40" s="799"/>
      <c r="IA40" s="799"/>
      <c r="IB40" s="799"/>
      <c r="IC40" s="799"/>
      <c r="ID40" s="799"/>
      <c r="IE40" s="799"/>
      <c r="IF40" s="513"/>
      <c r="IG40" s="799"/>
      <c r="IH40" s="799"/>
      <c r="II40" s="799"/>
      <c r="IJ40" s="799"/>
      <c r="IK40" s="799"/>
      <c r="IL40" s="799"/>
      <c r="IM40" s="799"/>
      <c r="IN40" s="513"/>
      <c r="IO40" s="799"/>
      <c r="IP40" s="799"/>
      <c r="IQ40" s="799"/>
      <c r="IR40" s="799"/>
      <c r="IS40" s="799"/>
      <c r="IT40" s="799"/>
      <c r="IU40" s="799"/>
      <c r="IV40" s="513"/>
      <c r="IW40" s="799"/>
      <c r="IX40" s="799"/>
      <c r="IY40" s="799"/>
      <c r="IZ40" s="799"/>
      <c r="JA40" s="799"/>
      <c r="JB40" s="799"/>
      <c r="JC40" s="799"/>
      <c r="JD40" s="513"/>
      <c r="JE40" s="799"/>
      <c r="JF40" s="799"/>
      <c r="JG40" s="799"/>
      <c r="JH40" s="799"/>
      <c r="JI40" s="799"/>
      <c r="JJ40" s="799"/>
      <c r="JK40" s="799"/>
      <c r="JL40" s="513"/>
      <c r="JM40" s="799"/>
      <c r="JN40" s="799"/>
      <c r="JO40" s="799"/>
      <c r="JP40" s="799"/>
      <c r="JQ40" s="799"/>
      <c r="JR40" s="799"/>
      <c r="JS40" s="799"/>
      <c r="JT40" s="513"/>
      <c r="JU40" s="799"/>
      <c r="JV40" s="799"/>
      <c r="JW40" s="799"/>
      <c r="JX40" s="799"/>
      <c r="JY40" s="799"/>
      <c r="JZ40" s="799"/>
      <c r="KA40" s="799"/>
      <c r="KB40" s="513"/>
      <c r="KC40" s="799"/>
      <c r="KD40" s="799"/>
      <c r="KE40" s="799"/>
      <c r="KF40" s="799"/>
      <c r="KG40" s="799"/>
      <c r="KH40" s="799"/>
      <c r="KI40" s="799"/>
      <c r="KJ40" s="513"/>
      <c r="KK40" s="799"/>
      <c r="KL40" s="799"/>
      <c r="KM40" s="799"/>
      <c r="KN40" s="799"/>
      <c r="KO40" s="799"/>
      <c r="KP40" s="799"/>
      <c r="KQ40" s="799"/>
      <c r="KR40" s="513"/>
      <c r="KS40" s="799"/>
      <c r="KT40" s="799"/>
      <c r="KU40" s="799"/>
      <c r="KV40" s="799"/>
      <c r="KW40" s="799"/>
      <c r="KX40" s="799"/>
      <c r="KY40" s="799"/>
      <c r="KZ40" s="513"/>
      <c r="LA40" s="799"/>
      <c r="LB40" s="799"/>
      <c r="LC40" s="799"/>
      <c r="LD40" s="799"/>
      <c r="LE40" s="799"/>
      <c r="LF40" s="799"/>
      <c r="LG40" s="799"/>
      <c r="LH40" s="513"/>
      <c r="LI40" s="799"/>
      <c r="LJ40" s="799"/>
      <c r="LK40" s="799"/>
      <c r="LL40" s="799"/>
      <c r="LM40" s="799"/>
      <c r="LN40" s="799"/>
      <c r="LO40" s="799"/>
      <c r="LP40" s="513"/>
      <c r="LQ40" s="799"/>
      <c r="LR40" s="799"/>
      <c r="LS40" s="799"/>
      <c r="LT40" s="799"/>
      <c r="LU40" s="799"/>
      <c r="LV40" s="799"/>
      <c r="LW40" s="799"/>
      <c r="LX40" s="513"/>
      <c r="LY40" s="799"/>
      <c r="LZ40" s="799"/>
      <c r="MA40" s="799"/>
      <c r="MB40" s="799"/>
      <c r="MC40" s="799"/>
      <c r="MD40" s="799"/>
      <c r="ME40" s="799"/>
      <c r="MF40" s="513"/>
      <c r="MG40" s="799"/>
      <c r="MH40" s="799"/>
      <c r="MI40" s="799"/>
      <c r="MJ40" s="799"/>
      <c r="MK40" s="799"/>
      <c r="ML40" s="799"/>
      <c r="MM40" s="799"/>
      <c r="MN40" s="513"/>
      <c r="MO40" s="799"/>
      <c r="MP40" s="799"/>
      <c r="MQ40" s="799"/>
      <c r="MR40" s="799"/>
      <c r="MS40" s="799"/>
      <c r="MT40" s="799"/>
      <c r="MU40" s="799"/>
      <c r="MV40" s="513"/>
      <c r="MW40" s="799"/>
      <c r="MX40" s="799"/>
      <c r="MY40" s="799"/>
      <c r="MZ40" s="799"/>
      <c r="NA40" s="799"/>
      <c r="NB40" s="799"/>
      <c r="NC40" s="799"/>
      <c r="ND40" s="513"/>
      <c r="NE40" s="799"/>
      <c r="NF40" s="799"/>
      <c r="NG40" s="799"/>
      <c r="NH40" s="799"/>
      <c r="NI40" s="799"/>
      <c r="NJ40" s="799"/>
      <c r="NK40" s="799"/>
      <c r="NL40" s="513"/>
      <c r="NM40" s="799"/>
      <c r="NN40" s="799"/>
      <c r="NO40" s="799"/>
      <c r="NP40" s="799"/>
      <c r="NQ40" s="799"/>
      <c r="NR40" s="799"/>
      <c r="NS40" s="799"/>
      <c r="NT40" s="513"/>
      <c r="NU40" s="799"/>
      <c r="NV40" s="799"/>
      <c r="NW40" s="799"/>
      <c r="NX40" s="799"/>
      <c r="NY40" s="799"/>
      <c r="NZ40" s="799"/>
      <c r="OA40" s="799"/>
      <c r="OB40" s="513"/>
      <c r="OC40" s="799"/>
      <c r="OD40" s="799"/>
      <c r="OE40" s="799"/>
      <c r="OF40" s="799"/>
      <c r="OG40" s="799"/>
      <c r="OH40" s="799"/>
      <c r="OI40" s="799"/>
      <c r="OJ40" s="513"/>
      <c r="OK40" s="799"/>
      <c r="OL40" s="799"/>
      <c r="OM40" s="799"/>
      <c r="ON40" s="799"/>
      <c r="OO40" s="799"/>
      <c r="OP40" s="799"/>
      <c r="OQ40" s="799"/>
      <c r="OR40" s="513"/>
      <c r="OS40" s="799"/>
      <c r="OT40" s="799"/>
      <c r="OU40" s="799"/>
      <c r="OV40" s="799"/>
      <c r="OW40" s="799"/>
      <c r="OX40" s="799"/>
      <c r="OY40" s="799"/>
      <c r="OZ40" s="513"/>
      <c r="PA40" s="799"/>
      <c r="PB40" s="799"/>
      <c r="PC40" s="799"/>
      <c r="PD40" s="799"/>
      <c r="PE40" s="799"/>
      <c r="PF40" s="799"/>
      <c r="PG40" s="799"/>
      <c r="PH40" s="513"/>
      <c r="PI40" s="799"/>
      <c r="PJ40" s="799"/>
      <c r="PK40" s="799"/>
      <c r="PL40" s="799"/>
      <c r="PM40" s="799"/>
      <c r="PN40" s="799"/>
      <c r="PO40" s="799"/>
      <c r="PP40" s="513"/>
      <c r="PQ40" s="799"/>
      <c r="PR40" s="799"/>
      <c r="PS40" s="799"/>
      <c r="PT40" s="799"/>
      <c r="PU40" s="799"/>
      <c r="PV40" s="799"/>
      <c r="PW40" s="799"/>
      <c r="PX40" s="513"/>
      <c r="PY40" s="799"/>
      <c r="PZ40" s="799"/>
      <c r="QA40" s="799"/>
      <c r="QB40" s="799"/>
      <c r="QC40" s="799"/>
      <c r="QD40" s="799"/>
      <c r="QE40" s="799"/>
      <c r="QF40" s="513"/>
      <c r="QG40" s="799"/>
      <c r="QH40" s="799"/>
      <c r="QI40" s="799"/>
      <c r="QJ40" s="799"/>
      <c r="QK40" s="799"/>
      <c r="QL40" s="799"/>
      <c r="QM40" s="799"/>
      <c r="QN40" s="513"/>
      <c r="QO40" s="799"/>
      <c r="QP40" s="799"/>
      <c r="QQ40" s="799"/>
      <c r="QR40" s="799"/>
      <c r="QS40" s="799"/>
      <c r="QT40" s="799"/>
      <c r="QU40" s="799"/>
      <c r="QV40" s="513"/>
      <c r="QW40" s="799"/>
      <c r="QX40" s="799"/>
      <c r="QY40" s="799"/>
      <c r="QZ40" s="799"/>
      <c r="RA40" s="799"/>
      <c r="RB40" s="799"/>
      <c r="RC40" s="799"/>
      <c r="RD40" s="513"/>
      <c r="RE40" s="799"/>
      <c r="RF40" s="799"/>
      <c r="RG40" s="799"/>
      <c r="RH40" s="799"/>
      <c r="RI40" s="799"/>
      <c r="RJ40" s="799"/>
      <c r="RK40" s="799"/>
      <c r="RL40" s="513"/>
      <c r="RM40" s="799"/>
      <c r="RN40" s="799"/>
      <c r="RO40" s="799"/>
      <c r="RP40" s="799"/>
      <c r="RQ40" s="799"/>
      <c r="RR40" s="799"/>
      <c r="RS40" s="799"/>
      <c r="RT40" s="513"/>
      <c r="RU40" s="799"/>
      <c r="RV40" s="799"/>
      <c r="RW40" s="799"/>
      <c r="RX40" s="799"/>
      <c r="RY40" s="799"/>
      <c r="RZ40" s="799"/>
      <c r="SA40" s="799"/>
      <c r="SB40" s="513"/>
      <c r="SC40" s="799"/>
      <c r="SD40" s="799"/>
      <c r="SE40" s="799"/>
      <c r="SF40" s="799"/>
      <c r="SG40" s="799"/>
      <c r="SH40" s="799"/>
      <c r="SI40" s="799"/>
      <c r="SJ40" s="513"/>
      <c r="SK40" s="799"/>
      <c r="SL40" s="799"/>
      <c r="SM40" s="799"/>
      <c r="SN40" s="799"/>
      <c r="SO40" s="799"/>
      <c r="SP40" s="799"/>
      <c r="SQ40" s="799"/>
      <c r="SR40" s="513"/>
      <c r="SS40" s="799"/>
      <c r="ST40" s="799"/>
      <c r="SU40" s="799"/>
      <c r="SV40" s="799"/>
      <c r="SW40" s="799"/>
      <c r="SX40" s="799"/>
      <c r="SY40" s="799"/>
      <c r="SZ40" s="513"/>
      <c r="TA40" s="799"/>
      <c r="TB40" s="799"/>
      <c r="TC40" s="799"/>
      <c r="TD40" s="799"/>
      <c r="TE40" s="799"/>
      <c r="TF40" s="799"/>
      <c r="TG40" s="799"/>
      <c r="TH40" s="513"/>
      <c r="TI40" s="799"/>
      <c r="TJ40" s="799"/>
      <c r="TK40" s="799"/>
      <c r="TL40" s="799"/>
      <c r="TM40" s="799"/>
      <c r="TN40" s="799"/>
      <c r="TO40" s="799"/>
      <c r="TP40" s="513"/>
      <c r="TQ40" s="799"/>
      <c r="TR40" s="799"/>
      <c r="TS40" s="799"/>
      <c r="TT40" s="799"/>
      <c r="TU40" s="799"/>
      <c r="TV40" s="799"/>
      <c r="TW40" s="799"/>
      <c r="TX40" s="513"/>
      <c r="TY40" s="799"/>
      <c r="TZ40" s="799"/>
      <c r="UA40" s="799"/>
      <c r="UB40" s="799"/>
      <c r="UC40" s="799"/>
      <c r="UD40" s="799"/>
      <c r="UE40" s="799"/>
      <c r="UF40" s="513"/>
      <c r="UG40" s="799"/>
      <c r="UH40" s="799"/>
      <c r="UI40" s="799"/>
      <c r="UJ40" s="799"/>
      <c r="UK40" s="799"/>
      <c r="UL40" s="799"/>
      <c r="UM40" s="799"/>
      <c r="UN40" s="513"/>
      <c r="UO40" s="799"/>
      <c r="UP40" s="799"/>
      <c r="UQ40" s="799"/>
      <c r="UR40" s="799"/>
      <c r="US40" s="799"/>
      <c r="UT40" s="799"/>
      <c r="UU40" s="799"/>
      <c r="UV40" s="513"/>
      <c r="UW40" s="799"/>
      <c r="UX40" s="799"/>
      <c r="UY40" s="799"/>
      <c r="UZ40" s="799"/>
      <c r="VA40" s="799"/>
      <c r="VB40" s="799"/>
      <c r="VC40" s="799"/>
      <c r="VD40" s="513"/>
      <c r="VE40" s="799"/>
      <c r="VF40" s="799"/>
      <c r="VG40" s="799"/>
      <c r="VH40" s="799"/>
      <c r="VI40" s="799"/>
      <c r="VJ40" s="799"/>
      <c r="VK40" s="799"/>
      <c r="VL40" s="513"/>
      <c r="VM40" s="799"/>
      <c r="VN40" s="799"/>
      <c r="VO40" s="799"/>
      <c r="VP40" s="799"/>
      <c r="VQ40" s="799"/>
      <c r="VR40" s="799"/>
      <c r="VS40" s="799"/>
      <c r="VT40" s="513"/>
      <c r="VU40" s="799"/>
      <c r="VV40" s="799"/>
      <c r="VW40" s="799"/>
      <c r="VX40" s="799"/>
      <c r="VY40" s="799"/>
      <c r="VZ40" s="799"/>
      <c r="WA40" s="799"/>
      <c r="WB40" s="513"/>
      <c r="WC40" s="799"/>
      <c r="WD40" s="799"/>
      <c r="WE40" s="799"/>
      <c r="WF40" s="799"/>
      <c r="WG40" s="799"/>
      <c r="WH40" s="799"/>
      <c r="WI40" s="799"/>
      <c r="WJ40" s="513"/>
      <c r="WK40" s="799"/>
      <c r="WL40" s="799"/>
      <c r="WM40" s="799"/>
      <c r="WN40" s="799"/>
      <c r="WO40" s="799"/>
      <c r="WP40" s="799"/>
      <c r="WQ40" s="799"/>
      <c r="WR40" s="513"/>
      <c r="WS40" s="799"/>
      <c r="WT40" s="799"/>
      <c r="WU40" s="799"/>
      <c r="WV40" s="799"/>
      <c r="WW40" s="799"/>
      <c r="WX40" s="799"/>
      <c r="WY40" s="799"/>
      <c r="WZ40" s="513"/>
      <c r="XA40" s="799"/>
      <c r="XB40" s="799"/>
      <c r="XC40" s="799"/>
      <c r="XD40" s="799"/>
      <c r="XE40" s="799"/>
      <c r="XF40" s="799"/>
      <c r="XG40" s="799"/>
      <c r="XH40" s="513"/>
      <c r="XI40" s="799"/>
      <c r="XJ40" s="799"/>
      <c r="XK40" s="799"/>
      <c r="XL40" s="799"/>
      <c r="XM40" s="799"/>
      <c r="XN40" s="799"/>
      <c r="XO40" s="799"/>
      <c r="XP40" s="513"/>
      <c r="XQ40" s="799"/>
      <c r="XR40" s="799"/>
      <c r="XS40" s="799"/>
      <c r="XT40" s="799"/>
      <c r="XU40" s="799"/>
      <c r="XV40" s="799"/>
      <c r="XW40" s="799"/>
      <c r="XX40" s="513"/>
      <c r="XY40" s="799"/>
      <c r="XZ40" s="799"/>
      <c r="YA40" s="799"/>
      <c r="YB40" s="799"/>
      <c r="YC40" s="799"/>
      <c r="YD40" s="799"/>
      <c r="YE40" s="799"/>
      <c r="YF40" s="513"/>
      <c r="YG40" s="799"/>
      <c r="YH40" s="799"/>
      <c r="YI40" s="799"/>
      <c r="YJ40" s="799"/>
      <c r="YK40" s="799"/>
      <c r="YL40" s="799"/>
      <c r="YM40" s="799"/>
      <c r="YN40" s="513"/>
      <c r="YO40" s="799"/>
      <c r="YP40" s="799"/>
      <c r="YQ40" s="799"/>
      <c r="YR40" s="799"/>
      <c r="YS40" s="799"/>
      <c r="YT40" s="799"/>
      <c r="YU40" s="799"/>
      <c r="YV40" s="513"/>
      <c r="YW40" s="799"/>
      <c r="YX40" s="799"/>
      <c r="YY40" s="799"/>
      <c r="YZ40" s="799"/>
      <c r="ZA40" s="799"/>
      <c r="ZB40" s="799"/>
      <c r="ZC40" s="799"/>
      <c r="ZD40" s="513"/>
      <c r="ZE40" s="799"/>
      <c r="ZF40" s="799"/>
      <c r="ZG40" s="799"/>
      <c r="ZH40" s="799"/>
      <c r="ZI40" s="799"/>
      <c r="ZJ40" s="799"/>
      <c r="ZK40" s="799"/>
      <c r="ZL40" s="513"/>
      <c r="ZM40" s="799"/>
      <c r="ZN40" s="799"/>
      <c r="ZO40" s="799"/>
      <c r="ZP40" s="799"/>
      <c r="ZQ40" s="799"/>
      <c r="ZR40" s="799"/>
      <c r="ZS40" s="799"/>
      <c r="ZT40" s="513"/>
      <c r="ZU40" s="799"/>
      <c r="ZV40" s="799"/>
      <c r="ZW40" s="799"/>
      <c r="ZX40" s="799"/>
      <c r="ZY40" s="799"/>
      <c r="ZZ40" s="799"/>
      <c r="AAA40" s="799"/>
      <c r="AAB40" s="513"/>
      <c r="AAC40" s="799"/>
      <c r="AAD40" s="799"/>
      <c r="AAE40" s="799"/>
      <c r="AAF40" s="799"/>
      <c r="AAG40" s="799"/>
      <c r="AAH40" s="799"/>
      <c r="AAI40" s="799"/>
      <c r="AAJ40" s="513"/>
      <c r="AAK40" s="799"/>
      <c r="AAL40" s="799"/>
      <c r="AAM40" s="799"/>
      <c r="AAN40" s="799"/>
      <c r="AAO40" s="799"/>
      <c r="AAP40" s="799"/>
      <c r="AAQ40" s="799"/>
      <c r="AAR40" s="513"/>
      <c r="AAS40" s="799"/>
      <c r="AAT40" s="799"/>
      <c r="AAU40" s="799"/>
      <c r="AAV40" s="799"/>
      <c r="AAW40" s="799"/>
      <c r="AAX40" s="799"/>
      <c r="AAY40" s="799"/>
      <c r="AAZ40" s="513"/>
      <c r="ABA40" s="799"/>
      <c r="ABB40" s="799"/>
      <c r="ABC40" s="799"/>
      <c r="ABD40" s="799"/>
      <c r="ABE40" s="799"/>
      <c r="ABF40" s="799"/>
      <c r="ABG40" s="799"/>
      <c r="ABH40" s="513"/>
      <c r="ABI40" s="799"/>
      <c r="ABJ40" s="799"/>
      <c r="ABK40" s="799"/>
      <c r="ABL40" s="799"/>
      <c r="ABM40" s="799"/>
      <c r="ABN40" s="799"/>
      <c r="ABO40" s="799"/>
      <c r="ABP40" s="513"/>
      <c r="ABQ40" s="799"/>
      <c r="ABR40" s="799"/>
      <c r="ABS40" s="799"/>
      <c r="ABT40" s="799"/>
      <c r="ABU40" s="799"/>
      <c r="ABV40" s="799"/>
      <c r="ABW40" s="799"/>
      <c r="ABX40" s="513"/>
      <c r="ABY40" s="799"/>
      <c r="ABZ40" s="799"/>
      <c r="ACA40" s="799"/>
      <c r="ACB40" s="799"/>
      <c r="ACC40" s="799"/>
      <c r="ACD40" s="799"/>
      <c r="ACE40" s="799"/>
      <c r="ACF40" s="513"/>
      <c r="ACG40" s="799"/>
      <c r="ACH40" s="799"/>
      <c r="ACI40" s="799"/>
      <c r="ACJ40" s="799"/>
      <c r="ACK40" s="799"/>
      <c r="ACL40" s="799"/>
      <c r="ACM40" s="799"/>
      <c r="ACN40" s="513"/>
      <c r="ACO40" s="799"/>
      <c r="ACP40" s="799"/>
      <c r="ACQ40" s="799"/>
      <c r="ACR40" s="799"/>
      <c r="ACS40" s="799"/>
      <c r="ACT40" s="799"/>
      <c r="ACU40" s="799"/>
      <c r="ACV40" s="513"/>
      <c r="ACW40" s="799"/>
      <c r="ACX40" s="799"/>
      <c r="ACY40" s="799"/>
      <c r="ACZ40" s="799"/>
      <c r="ADA40" s="799"/>
      <c r="ADB40" s="799"/>
      <c r="ADC40" s="799"/>
      <c r="ADD40" s="513"/>
      <c r="ADE40" s="799"/>
      <c r="ADF40" s="799"/>
      <c r="ADG40" s="799"/>
      <c r="ADH40" s="799"/>
      <c r="ADI40" s="799"/>
      <c r="ADJ40" s="799"/>
      <c r="ADK40" s="799"/>
      <c r="ADL40" s="513"/>
      <c r="ADM40" s="799"/>
      <c r="ADN40" s="799"/>
      <c r="ADO40" s="799"/>
      <c r="ADP40" s="799"/>
      <c r="ADQ40" s="799"/>
      <c r="ADR40" s="799"/>
      <c r="ADS40" s="799"/>
      <c r="ADT40" s="513"/>
      <c r="ADU40" s="799"/>
      <c r="ADV40" s="799"/>
      <c r="ADW40" s="799"/>
      <c r="ADX40" s="799"/>
      <c r="ADY40" s="799"/>
      <c r="ADZ40" s="799"/>
      <c r="AEA40" s="799"/>
      <c r="AEB40" s="513"/>
      <c r="AEC40" s="799"/>
      <c r="AED40" s="799"/>
      <c r="AEE40" s="799"/>
      <c r="AEF40" s="799"/>
      <c r="AEG40" s="799"/>
      <c r="AEH40" s="799"/>
      <c r="AEI40" s="799"/>
      <c r="AEJ40" s="513"/>
      <c r="AEK40" s="799"/>
      <c r="AEL40" s="799"/>
      <c r="AEM40" s="799"/>
      <c r="AEN40" s="799"/>
      <c r="AEO40" s="799"/>
      <c r="AEP40" s="799"/>
      <c r="AEQ40" s="799"/>
      <c r="AER40" s="513"/>
      <c r="AES40" s="799"/>
      <c r="AET40" s="799"/>
      <c r="AEU40" s="799"/>
      <c r="AEV40" s="799"/>
      <c r="AEW40" s="799"/>
      <c r="AEX40" s="799"/>
      <c r="AEY40" s="799"/>
      <c r="AEZ40" s="513"/>
      <c r="AFA40" s="799"/>
      <c r="AFB40" s="799"/>
      <c r="AFC40" s="799"/>
      <c r="AFD40" s="799"/>
      <c r="AFE40" s="799"/>
      <c r="AFF40" s="799"/>
      <c r="AFG40" s="799"/>
      <c r="AFH40" s="513"/>
      <c r="AFI40" s="799"/>
      <c r="AFJ40" s="799"/>
      <c r="AFK40" s="799"/>
      <c r="AFL40" s="799"/>
      <c r="AFM40" s="799"/>
      <c r="AFN40" s="799"/>
      <c r="AFO40" s="799"/>
      <c r="AFP40" s="513"/>
      <c r="AFQ40" s="799"/>
      <c r="AFR40" s="799"/>
      <c r="AFS40" s="799"/>
      <c r="AFT40" s="799"/>
      <c r="AFU40" s="799"/>
      <c r="AFV40" s="799"/>
      <c r="AFW40" s="799"/>
      <c r="AFX40" s="513"/>
      <c r="AFY40" s="799"/>
      <c r="AFZ40" s="799"/>
      <c r="AGA40" s="799"/>
      <c r="AGB40" s="799"/>
      <c r="AGC40" s="799"/>
      <c r="AGD40" s="799"/>
      <c r="AGE40" s="799"/>
      <c r="AGF40" s="513"/>
      <c r="AGG40" s="799"/>
      <c r="AGH40" s="799"/>
      <c r="AGI40" s="799"/>
      <c r="AGJ40" s="799"/>
      <c r="AGK40" s="799"/>
      <c r="AGL40" s="799"/>
      <c r="AGM40" s="799"/>
      <c r="AGN40" s="513"/>
      <c r="AGO40" s="799"/>
      <c r="AGP40" s="799"/>
      <c r="AGQ40" s="799"/>
      <c r="AGR40" s="799"/>
      <c r="AGS40" s="799"/>
      <c r="AGT40" s="799"/>
      <c r="AGU40" s="799"/>
      <c r="AGV40" s="513"/>
      <c r="AGW40" s="799"/>
      <c r="AGX40" s="799"/>
      <c r="AGY40" s="799"/>
      <c r="AGZ40" s="799"/>
      <c r="AHA40" s="799"/>
      <c r="AHB40" s="799"/>
      <c r="AHC40" s="799"/>
      <c r="AHD40" s="513"/>
      <c r="AHE40" s="799"/>
      <c r="AHF40" s="799"/>
      <c r="AHG40" s="799"/>
      <c r="AHH40" s="799"/>
      <c r="AHI40" s="799"/>
      <c r="AHJ40" s="799"/>
      <c r="AHK40" s="799"/>
      <c r="AHL40" s="513"/>
      <c r="AHM40" s="799"/>
      <c r="AHN40" s="799"/>
      <c r="AHO40" s="799"/>
      <c r="AHP40" s="799"/>
      <c r="AHQ40" s="799"/>
      <c r="AHR40" s="799"/>
      <c r="AHS40" s="799"/>
      <c r="AHT40" s="513"/>
      <c r="AHU40" s="799"/>
      <c r="AHV40" s="799"/>
      <c r="AHW40" s="799"/>
      <c r="AHX40" s="799"/>
      <c r="AHY40" s="799"/>
      <c r="AHZ40" s="799"/>
      <c r="AIA40" s="799"/>
      <c r="AIB40" s="513"/>
      <c r="AIC40" s="799"/>
      <c r="AID40" s="799"/>
      <c r="AIE40" s="799"/>
      <c r="AIF40" s="799"/>
      <c r="AIG40" s="799"/>
      <c r="AIH40" s="799"/>
      <c r="AII40" s="799"/>
      <c r="AIJ40" s="513"/>
      <c r="AIK40" s="799"/>
      <c r="AIL40" s="799"/>
      <c r="AIM40" s="799"/>
      <c r="AIN40" s="799"/>
      <c r="AIO40" s="799"/>
      <c r="AIP40" s="799"/>
      <c r="AIQ40" s="799"/>
      <c r="AIR40" s="513"/>
      <c r="AIS40" s="799"/>
      <c r="AIT40" s="799"/>
      <c r="AIU40" s="799"/>
      <c r="AIV40" s="799"/>
      <c r="AIW40" s="799"/>
      <c r="AIX40" s="799"/>
      <c r="AIY40" s="799"/>
      <c r="AIZ40" s="513"/>
      <c r="AJA40" s="799"/>
      <c r="AJB40" s="799"/>
      <c r="AJC40" s="799"/>
      <c r="AJD40" s="799"/>
      <c r="AJE40" s="799"/>
      <c r="AJF40" s="799"/>
      <c r="AJG40" s="799"/>
      <c r="AJH40" s="513"/>
      <c r="AJI40" s="799"/>
      <c r="AJJ40" s="799"/>
      <c r="AJK40" s="799"/>
      <c r="AJL40" s="799"/>
      <c r="AJM40" s="799"/>
      <c r="AJN40" s="799"/>
      <c r="AJO40" s="799"/>
      <c r="AJP40" s="513"/>
      <c r="AJQ40" s="799"/>
      <c r="AJR40" s="799"/>
      <c r="AJS40" s="799"/>
      <c r="AJT40" s="799"/>
      <c r="AJU40" s="799"/>
      <c r="AJV40" s="799"/>
      <c r="AJW40" s="799"/>
      <c r="AJX40" s="513"/>
      <c r="AJY40" s="799"/>
      <c r="AJZ40" s="799"/>
      <c r="AKA40" s="799"/>
      <c r="AKB40" s="799"/>
      <c r="AKC40" s="799"/>
      <c r="AKD40" s="799"/>
      <c r="AKE40" s="799"/>
      <c r="AKF40" s="513"/>
      <c r="AKG40" s="799"/>
      <c r="AKH40" s="799"/>
      <c r="AKI40" s="799"/>
      <c r="AKJ40" s="799"/>
      <c r="AKK40" s="799"/>
      <c r="AKL40" s="799"/>
      <c r="AKM40" s="799"/>
      <c r="AKN40" s="513"/>
      <c r="AKO40" s="799"/>
      <c r="AKP40" s="799"/>
      <c r="AKQ40" s="799"/>
      <c r="AKR40" s="799"/>
      <c r="AKS40" s="799"/>
      <c r="AKT40" s="799"/>
      <c r="AKU40" s="799"/>
      <c r="AKV40" s="513"/>
      <c r="AKW40" s="799"/>
      <c r="AKX40" s="799"/>
      <c r="AKY40" s="799"/>
      <c r="AKZ40" s="799"/>
      <c r="ALA40" s="799"/>
      <c r="ALB40" s="799"/>
      <c r="ALC40" s="799"/>
      <c r="ALD40" s="513"/>
      <c r="ALE40" s="799"/>
      <c r="ALF40" s="799"/>
      <c r="ALG40" s="799"/>
      <c r="ALH40" s="799"/>
      <c r="ALI40" s="799"/>
      <c r="ALJ40" s="799"/>
      <c r="ALK40" s="799"/>
      <c r="ALL40" s="513"/>
      <c r="ALM40" s="799"/>
      <c r="ALN40" s="799"/>
      <c r="ALO40" s="799"/>
      <c r="ALP40" s="799"/>
      <c r="ALQ40" s="799"/>
      <c r="ALR40" s="799"/>
      <c r="ALS40" s="799"/>
      <c r="ALT40" s="513"/>
      <c r="ALU40" s="799"/>
      <c r="ALV40" s="799"/>
      <c r="ALW40" s="799"/>
      <c r="ALX40" s="799"/>
      <c r="ALY40" s="799"/>
      <c r="ALZ40" s="799"/>
      <c r="AMA40" s="799"/>
      <c r="AMB40" s="513"/>
      <c r="AMC40" s="799"/>
      <c r="AMD40" s="799"/>
      <c r="AME40" s="799"/>
      <c r="AMF40" s="799"/>
      <c r="AMG40" s="799"/>
      <c r="AMH40" s="799"/>
      <c r="AMI40" s="799"/>
      <c r="AMJ40" s="513"/>
      <c r="AMK40" s="799"/>
      <c r="AML40" s="799"/>
      <c r="AMM40" s="799"/>
      <c r="AMN40" s="799"/>
      <c r="AMO40" s="799"/>
      <c r="AMP40" s="799"/>
      <c r="AMQ40" s="799"/>
      <c r="AMR40" s="513"/>
      <c r="AMS40" s="799"/>
      <c r="AMT40" s="799"/>
      <c r="AMU40" s="799"/>
      <c r="AMV40" s="799"/>
      <c r="AMW40" s="799"/>
      <c r="AMX40" s="799"/>
      <c r="AMY40" s="799"/>
      <c r="AMZ40" s="513"/>
      <c r="ANA40" s="799"/>
      <c r="ANB40" s="799"/>
      <c r="ANC40" s="799"/>
      <c r="AND40" s="799"/>
      <c r="ANE40" s="799"/>
      <c r="ANF40" s="799"/>
      <c r="ANG40" s="799"/>
      <c r="ANH40" s="513"/>
      <c r="ANI40" s="799"/>
      <c r="ANJ40" s="799"/>
      <c r="ANK40" s="799"/>
      <c r="ANL40" s="799"/>
      <c r="ANM40" s="799"/>
      <c r="ANN40" s="799"/>
      <c r="ANO40" s="799"/>
      <c r="ANP40" s="513"/>
      <c r="ANQ40" s="799"/>
      <c r="ANR40" s="799"/>
      <c r="ANS40" s="799"/>
      <c r="ANT40" s="799"/>
      <c r="ANU40" s="799"/>
      <c r="ANV40" s="799"/>
      <c r="ANW40" s="799"/>
      <c r="ANX40" s="513"/>
      <c r="ANY40" s="799"/>
      <c r="ANZ40" s="799"/>
      <c r="AOA40" s="799"/>
      <c r="AOB40" s="799"/>
      <c r="AOC40" s="799"/>
      <c r="AOD40" s="799"/>
      <c r="AOE40" s="799"/>
      <c r="AOF40" s="513"/>
      <c r="AOG40" s="799"/>
      <c r="AOH40" s="799"/>
      <c r="AOI40" s="799"/>
      <c r="AOJ40" s="799"/>
      <c r="AOK40" s="799"/>
      <c r="AOL40" s="799"/>
      <c r="AOM40" s="799"/>
      <c r="AON40" s="513"/>
      <c r="AOO40" s="799"/>
      <c r="AOP40" s="799"/>
      <c r="AOQ40" s="799"/>
      <c r="AOR40" s="799"/>
      <c r="AOS40" s="799"/>
      <c r="AOT40" s="799"/>
      <c r="AOU40" s="799"/>
      <c r="AOV40" s="513"/>
      <c r="AOW40" s="799"/>
      <c r="AOX40" s="799"/>
      <c r="AOY40" s="799"/>
      <c r="AOZ40" s="799"/>
      <c r="APA40" s="799"/>
      <c r="APB40" s="799"/>
      <c r="APC40" s="799"/>
      <c r="APD40" s="513"/>
      <c r="APE40" s="799"/>
      <c r="APF40" s="799"/>
      <c r="APG40" s="799"/>
      <c r="APH40" s="799"/>
      <c r="API40" s="799"/>
      <c r="APJ40" s="799"/>
      <c r="APK40" s="799"/>
      <c r="APL40" s="513"/>
      <c r="APM40" s="799"/>
      <c r="APN40" s="799"/>
      <c r="APO40" s="799"/>
      <c r="APP40" s="799"/>
      <c r="APQ40" s="799"/>
      <c r="APR40" s="799"/>
      <c r="APS40" s="799"/>
      <c r="APT40" s="513"/>
      <c r="APU40" s="799"/>
      <c r="APV40" s="799"/>
      <c r="APW40" s="799"/>
      <c r="APX40" s="799"/>
      <c r="APY40" s="799"/>
      <c r="APZ40" s="799"/>
      <c r="AQA40" s="799"/>
      <c r="AQB40" s="513"/>
      <c r="AQC40" s="799"/>
      <c r="AQD40" s="799"/>
      <c r="AQE40" s="799"/>
      <c r="AQF40" s="799"/>
      <c r="AQG40" s="799"/>
      <c r="AQH40" s="799"/>
      <c r="AQI40" s="799"/>
      <c r="AQJ40" s="513"/>
      <c r="AQK40" s="799"/>
      <c r="AQL40" s="799"/>
      <c r="AQM40" s="799"/>
      <c r="AQN40" s="799"/>
      <c r="AQO40" s="799"/>
      <c r="AQP40" s="799"/>
      <c r="AQQ40" s="799"/>
      <c r="AQR40" s="513"/>
      <c r="AQS40" s="799"/>
      <c r="AQT40" s="799"/>
      <c r="AQU40" s="799"/>
      <c r="AQV40" s="799"/>
      <c r="AQW40" s="799"/>
      <c r="AQX40" s="799"/>
      <c r="AQY40" s="799"/>
      <c r="AQZ40" s="513"/>
      <c r="ARA40" s="799"/>
      <c r="ARB40" s="799"/>
      <c r="ARC40" s="799"/>
      <c r="ARD40" s="799"/>
      <c r="ARE40" s="799"/>
      <c r="ARF40" s="799"/>
      <c r="ARG40" s="799"/>
      <c r="ARH40" s="513"/>
      <c r="ARI40" s="799"/>
      <c r="ARJ40" s="799"/>
      <c r="ARK40" s="799"/>
      <c r="ARL40" s="799"/>
      <c r="ARM40" s="799"/>
      <c r="ARN40" s="799"/>
      <c r="ARO40" s="799"/>
      <c r="ARP40" s="513"/>
      <c r="ARQ40" s="799"/>
      <c r="ARR40" s="799"/>
      <c r="ARS40" s="799"/>
      <c r="ART40" s="799"/>
      <c r="ARU40" s="799"/>
      <c r="ARV40" s="799"/>
      <c r="ARW40" s="799"/>
      <c r="ARX40" s="513"/>
      <c r="ARY40" s="799"/>
      <c r="ARZ40" s="799"/>
      <c r="ASA40" s="799"/>
      <c r="ASB40" s="799"/>
      <c r="ASC40" s="799"/>
      <c r="ASD40" s="799"/>
      <c r="ASE40" s="799"/>
      <c r="ASF40" s="513"/>
      <c r="ASG40" s="799"/>
      <c r="ASH40" s="799"/>
      <c r="ASI40" s="799"/>
      <c r="ASJ40" s="799"/>
      <c r="ASK40" s="799"/>
      <c r="ASL40" s="799"/>
      <c r="ASM40" s="799"/>
      <c r="ASN40" s="513"/>
      <c r="ASO40" s="799"/>
      <c r="ASP40" s="799"/>
      <c r="ASQ40" s="799"/>
      <c r="ASR40" s="799"/>
      <c r="ASS40" s="799"/>
      <c r="AST40" s="799"/>
      <c r="ASU40" s="799"/>
      <c r="ASV40" s="513"/>
      <c r="ASW40" s="799"/>
      <c r="ASX40" s="799"/>
      <c r="ASY40" s="799"/>
      <c r="ASZ40" s="799"/>
      <c r="ATA40" s="799"/>
      <c r="ATB40" s="799"/>
      <c r="ATC40" s="799"/>
      <c r="ATD40" s="513"/>
      <c r="ATE40" s="799"/>
      <c r="ATF40" s="799"/>
      <c r="ATG40" s="799"/>
      <c r="ATH40" s="799"/>
      <c r="ATI40" s="799"/>
      <c r="ATJ40" s="799"/>
      <c r="ATK40" s="799"/>
      <c r="ATL40" s="513"/>
      <c r="ATM40" s="799"/>
      <c r="ATN40" s="799"/>
      <c r="ATO40" s="799"/>
      <c r="ATP40" s="799"/>
      <c r="ATQ40" s="799"/>
      <c r="ATR40" s="799"/>
      <c r="ATS40" s="799"/>
      <c r="ATT40" s="513"/>
      <c r="ATU40" s="799"/>
      <c r="ATV40" s="799"/>
      <c r="ATW40" s="799"/>
      <c r="ATX40" s="799"/>
      <c r="ATY40" s="799"/>
      <c r="ATZ40" s="799"/>
      <c r="AUA40" s="799"/>
      <c r="AUB40" s="513"/>
      <c r="AUC40" s="799"/>
      <c r="AUD40" s="799"/>
      <c r="AUE40" s="799"/>
      <c r="AUF40" s="799"/>
      <c r="AUG40" s="799"/>
      <c r="AUH40" s="799"/>
      <c r="AUI40" s="799"/>
      <c r="AUJ40" s="513"/>
      <c r="AUK40" s="799"/>
      <c r="AUL40" s="799"/>
      <c r="AUM40" s="799"/>
      <c r="AUN40" s="799"/>
      <c r="AUO40" s="799"/>
      <c r="AUP40" s="799"/>
      <c r="AUQ40" s="799"/>
      <c r="AUR40" s="513"/>
      <c r="AUS40" s="799"/>
      <c r="AUT40" s="799"/>
      <c r="AUU40" s="799"/>
      <c r="AUV40" s="799"/>
      <c r="AUW40" s="799"/>
      <c r="AUX40" s="799"/>
      <c r="AUY40" s="799"/>
      <c r="AUZ40" s="513"/>
      <c r="AVA40" s="799"/>
      <c r="AVB40" s="799"/>
      <c r="AVC40" s="799"/>
      <c r="AVD40" s="799"/>
      <c r="AVE40" s="799"/>
      <c r="AVF40" s="799"/>
      <c r="AVG40" s="799"/>
      <c r="AVH40" s="513"/>
      <c r="AVI40" s="799"/>
      <c r="AVJ40" s="799"/>
      <c r="AVK40" s="799"/>
      <c r="AVL40" s="799"/>
      <c r="AVM40" s="799"/>
      <c r="AVN40" s="799"/>
      <c r="AVO40" s="799"/>
      <c r="AVP40" s="513"/>
      <c r="AVQ40" s="799"/>
      <c r="AVR40" s="799"/>
      <c r="AVS40" s="799"/>
      <c r="AVT40" s="799"/>
      <c r="AVU40" s="799"/>
      <c r="AVV40" s="799"/>
      <c r="AVW40" s="799"/>
      <c r="AVX40" s="513"/>
      <c r="AVY40" s="799"/>
      <c r="AVZ40" s="799"/>
      <c r="AWA40" s="799"/>
      <c r="AWB40" s="799"/>
      <c r="AWC40" s="799"/>
      <c r="AWD40" s="799"/>
      <c r="AWE40" s="799"/>
      <c r="AWF40" s="513"/>
      <c r="AWG40" s="799"/>
      <c r="AWH40" s="799"/>
      <c r="AWI40" s="799"/>
      <c r="AWJ40" s="799"/>
      <c r="AWK40" s="799"/>
      <c r="AWL40" s="799"/>
      <c r="AWM40" s="799"/>
      <c r="AWN40" s="513"/>
      <c r="AWO40" s="799"/>
      <c r="AWP40" s="799"/>
      <c r="AWQ40" s="799"/>
      <c r="AWR40" s="799"/>
      <c r="AWS40" s="799"/>
      <c r="AWT40" s="799"/>
      <c r="AWU40" s="799"/>
      <c r="AWV40" s="513"/>
      <c r="AWW40" s="799"/>
      <c r="AWX40" s="799"/>
      <c r="AWY40" s="799"/>
      <c r="AWZ40" s="799"/>
      <c r="AXA40" s="799"/>
      <c r="AXB40" s="799"/>
      <c r="AXC40" s="799"/>
      <c r="AXD40" s="513"/>
      <c r="AXE40" s="799"/>
      <c r="AXF40" s="799"/>
      <c r="AXG40" s="799"/>
      <c r="AXH40" s="799"/>
      <c r="AXI40" s="799"/>
      <c r="AXJ40" s="799"/>
      <c r="AXK40" s="799"/>
      <c r="AXL40" s="513"/>
      <c r="AXM40" s="799"/>
      <c r="AXN40" s="799"/>
      <c r="AXO40" s="799"/>
      <c r="AXP40" s="799"/>
      <c r="AXQ40" s="799"/>
      <c r="AXR40" s="799"/>
      <c r="AXS40" s="799"/>
      <c r="AXT40" s="513"/>
      <c r="AXU40" s="799"/>
      <c r="AXV40" s="799"/>
      <c r="AXW40" s="799"/>
      <c r="AXX40" s="799"/>
      <c r="AXY40" s="799"/>
      <c r="AXZ40" s="799"/>
      <c r="AYA40" s="799"/>
      <c r="AYB40" s="513"/>
      <c r="AYC40" s="799"/>
      <c r="AYD40" s="799"/>
      <c r="AYE40" s="799"/>
      <c r="AYF40" s="799"/>
      <c r="AYG40" s="799"/>
      <c r="AYH40" s="799"/>
      <c r="AYI40" s="799"/>
      <c r="AYJ40" s="513"/>
      <c r="AYK40" s="799"/>
      <c r="AYL40" s="799"/>
      <c r="AYM40" s="799"/>
      <c r="AYN40" s="799"/>
      <c r="AYO40" s="799"/>
      <c r="AYP40" s="799"/>
      <c r="AYQ40" s="799"/>
      <c r="AYR40" s="513"/>
      <c r="AYS40" s="799"/>
      <c r="AYT40" s="799"/>
      <c r="AYU40" s="799"/>
      <c r="AYV40" s="799"/>
      <c r="AYW40" s="799"/>
      <c r="AYX40" s="799"/>
      <c r="AYY40" s="799"/>
      <c r="AYZ40" s="513"/>
      <c r="AZA40" s="799"/>
      <c r="AZB40" s="799"/>
      <c r="AZC40" s="799"/>
      <c r="AZD40" s="799"/>
      <c r="AZE40" s="799"/>
      <c r="AZF40" s="799"/>
      <c r="AZG40" s="799"/>
      <c r="AZH40" s="513"/>
      <c r="AZI40" s="799"/>
      <c r="AZJ40" s="799"/>
      <c r="AZK40" s="799"/>
      <c r="AZL40" s="799"/>
      <c r="AZM40" s="799"/>
      <c r="AZN40" s="799"/>
      <c r="AZO40" s="799"/>
      <c r="AZP40" s="513"/>
      <c r="AZQ40" s="799"/>
      <c r="AZR40" s="799"/>
      <c r="AZS40" s="799"/>
      <c r="AZT40" s="799"/>
      <c r="AZU40" s="799"/>
      <c r="AZV40" s="799"/>
      <c r="AZW40" s="799"/>
      <c r="AZX40" s="513"/>
      <c r="AZY40" s="799"/>
      <c r="AZZ40" s="799"/>
      <c r="BAA40" s="799"/>
      <c r="BAB40" s="799"/>
      <c r="BAC40" s="799"/>
      <c r="BAD40" s="799"/>
      <c r="BAE40" s="799"/>
      <c r="BAF40" s="513"/>
      <c r="BAG40" s="799"/>
      <c r="BAH40" s="799"/>
      <c r="BAI40" s="799"/>
      <c r="BAJ40" s="799"/>
      <c r="BAK40" s="799"/>
      <c r="BAL40" s="799"/>
      <c r="BAM40" s="799"/>
      <c r="BAN40" s="513"/>
      <c r="BAO40" s="799"/>
      <c r="BAP40" s="799"/>
      <c r="BAQ40" s="799"/>
      <c r="BAR40" s="799"/>
      <c r="BAS40" s="799"/>
      <c r="BAT40" s="799"/>
      <c r="BAU40" s="799"/>
      <c r="BAV40" s="513"/>
      <c r="BAW40" s="799"/>
      <c r="BAX40" s="799"/>
      <c r="BAY40" s="799"/>
      <c r="BAZ40" s="799"/>
      <c r="BBA40" s="799"/>
      <c r="BBB40" s="799"/>
      <c r="BBC40" s="799"/>
      <c r="BBD40" s="513"/>
      <c r="BBE40" s="799"/>
      <c r="BBF40" s="799"/>
      <c r="BBG40" s="799"/>
      <c r="BBH40" s="799"/>
      <c r="BBI40" s="799"/>
      <c r="BBJ40" s="799"/>
      <c r="BBK40" s="799"/>
      <c r="BBL40" s="513"/>
      <c r="BBM40" s="799"/>
      <c r="BBN40" s="799"/>
      <c r="BBO40" s="799"/>
      <c r="BBP40" s="799"/>
      <c r="BBQ40" s="799"/>
      <c r="BBR40" s="799"/>
      <c r="BBS40" s="799"/>
      <c r="BBT40" s="513"/>
      <c r="BBU40" s="799"/>
      <c r="BBV40" s="799"/>
      <c r="BBW40" s="799"/>
      <c r="BBX40" s="799"/>
      <c r="BBY40" s="799"/>
      <c r="BBZ40" s="799"/>
      <c r="BCA40" s="799"/>
      <c r="BCB40" s="513"/>
      <c r="BCC40" s="799"/>
      <c r="BCD40" s="799"/>
      <c r="BCE40" s="799"/>
      <c r="BCF40" s="799"/>
      <c r="BCG40" s="799"/>
      <c r="BCH40" s="799"/>
      <c r="BCI40" s="799"/>
      <c r="BCJ40" s="513"/>
      <c r="BCK40" s="799"/>
      <c r="BCL40" s="799"/>
      <c r="BCM40" s="799"/>
      <c r="BCN40" s="799"/>
      <c r="BCO40" s="799"/>
      <c r="BCP40" s="799"/>
      <c r="BCQ40" s="799"/>
      <c r="BCR40" s="513"/>
      <c r="BCS40" s="799"/>
      <c r="BCT40" s="799"/>
      <c r="BCU40" s="799"/>
      <c r="BCV40" s="799"/>
      <c r="BCW40" s="799"/>
      <c r="BCX40" s="799"/>
      <c r="BCY40" s="799"/>
      <c r="BCZ40" s="513"/>
      <c r="BDA40" s="799"/>
      <c r="BDB40" s="799"/>
      <c r="BDC40" s="799"/>
      <c r="BDD40" s="799"/>
      <c r="BDE40" s="799"/>
      <c r="BDF40" s="799"/>
      <c r="BDG40" s="799"/>
      <c r="BDH40" s="513"/>
      <c r="BDI40" s="799"/>
      <c r="BDJ40" s="799"/>
      <c r="BDK40" s="799"/>
      <c r="BDL40" s="799"/>
      <c r="BDM40" s="799"/>
      <c r="BDN40" s="799"/>
      <c r="BDO40" s="799"/>
      <c r="BDP40" s="513"/>
      <c r="BDQ40" s="799"/>
      <c r="BDR40" s="799"/>
      <c r="BDS40" s="799"/>
      <c r="BDT40" s="799"/>
      <c r="BDU40" s="799"/>
      <c r="BDV40" s="799"/>
      <c r="BDW40" s="799"/>
      <c r="BDX40" s="513"/>
      <c r="BDY40" s="799"/>
      <c r="BDZ40" s="799"/>
      <c r="BEA40" s="799"/>
      <c r="BEB40" s="799"/>
      <c r="BEC40" s="799"/>
      <c r="BED40" s="799"/>
      <c r="BEE40" s="799"/>
      <c r="BEF40" s="513"/>
      <c r="BEG40" s="799"/>
      <c r="BEH40" s="799"/>
      <c r="BEI40" s="799"/>
      <c r="BEJ40" s="799"/>
      <c r="BEK40" s="799"/>
      <c r="BEL40" s="799"/>
      <c r="BEM40" s="799"/>
      <c r="BEN40" s="513"/>
      <c r="BEO40" s="799"/>
      <c r="BEP40" s="799"/>
      <c r="BEQ40" s="799"/>
      <c r="BER40" s="799"/>
      <c r="BES40" s="799"/>
      <c r="BET40" s="799"/>
      <c r="BEU40" s="799"/>
      <c r="BEV40" s="513"/>
      <c r="BEW40" s="799"/>
      <c r="BEX40" s="799"/>
      <c r="BEY40" s="799"/>
      <c r="BEZ40" s="799"/>
      <c r="BFA40" s="799"/>
      <c r="BFB40" s="799"/>
      <c r="BFC40" s="799"/>
      <c r="BFD40" s="513"/>
      <c r="BFE40" s="799"/>
      <c r="BFF40" s="799"/>
      <c r="BFG40" s="799"/>
      <c r="BFH40" s="799"/>
      <c r="BFI40" s="799"/>
      <c r="BFJ40" s="799"/>
      <c r="BFK40" s="799"/>
      <c r="BFL40" s="513"/>
      <c r="BFM40" s="799"/>
      <c r="BFN40" s="799"/>
      <c r="BFO40" s="799"/>
      <c r="BFP40" s="799"/>
      <c r="BFQ40" s="799"/>
      <c r="BFR40" s="799"/>
      <c r="BFS40" s="799"/>
      <c r="BFT40" s="513"/>
      <c r="BFU40" s="799"/>
      <c r="BFV40" s="799"/>
      <c r="BFW40" s="799"/>
      <c r="BFX40" s="799"/>
      <c r="BFY40" s="799"/>
      <c r="BFZ40" s="799"/>
      <c r="BGA40" s="799"/>
      <c r="BGB40" s="513"/>
      <c r="BGC40" s="799"/>
      <c r="BGD40" s="799"/>
      <c r="BGE40" s="799"/>
      <c r="BGF40" s="799"/>
      <c r="BGG40" s="799"/>
      <c r="BGH40" s="799"/>
      <c r="BGI40" s="799"/>
      <c r="BGJ40" s="513"/>
      <c r="BGK40" s="799"/>
      <c r="BGL40" s="799"/>
      <c r="BGM40" s="799"/>
      <c r="BGN40" s="799"/>
      <c r="BGO40" s="799"/>
      <c r="BGP40" s="799"/>
      <c r="BGQ40" s="799"/>
      <c r="BGR40" s="513"/>
      <c r="BGS40" s="799"/>
      <c r="BGT40" s="799"/>
      <c r="BGU40" s="799"/>
      <c r="BGV40" s="799"/>
      <c r="BGW40" s="799"/>
      <c r="BGX40" s="799"/>
      <c r="BGY40" s="799"/>
      <c r="BGZ40" s="513"/>
      <c r="BHA40" s="799"/>
      <c r="BHB40" s="799"/>
      <c r="BHC40" s="799"/>
      <c r="BHD40" s="799"/>
      <c r="BHE40" s="799"/>
      <c r="BHF40" s="799"/>
      <c r="BHG40" s="799"/>
      <c r="BHH40" s="513"/>
      <c r="BHI40" s="799"/>
      <c r="BHJ40" s="799"/>
      <c r="BHK40" s="799"/>
      <c r="BHL40" s="799"/>
      <c r="BHM40" s="799"/>
      <c r="BHN40" s="799"/>
      <c r="BHO40" s="799"/>
      <c r="BHP40" s="513"/>
      <c r="BHQ40" s="799"/>
      <c r="BHR40" s="799"/>
      <c r="BHS40" s="799"/>
      <c r="BHT40" s="799"/>
      <c r="BHU40" s="799"/>
      <c r="BHV40" s="799"/>
      <c r="BHW40" s="799"/>
      <c r="BHX40" s="513"/>
      <c r="BHY40" s="799"/>
      <c r="BHZ40" s="799"/>
      <c r="BIA40" s="799"/>
      <c r="BIB40" s="799"/>
      <c r="BIC40" s="799"/>
      <c r="BID40" s="799"/>
      <c r="BIE40" s="799"/>
      <c r="BIF40" s="513"/>
      <c r="BIG40" s="799"/>
      <c r="BIH40" s="799"/>
      <c r="BII40" s="799"/>
      <c r="BIJ40" s="799"/>
      <c r="BIK40" s="799"/>
      <c r="BIL40" s="799"/>
      <c r="BIM40" s="799"/>
      <c r="BIN40" s="513"/>
      <c r="BIO40" s="799"/>
      <c r="BIP40" s="799"/>
      <c r="BIQ40" s="799"/>
      <c r="BIR40" s="799"/>
      <c r="BIS40" s="799"/>
      <c r="BIT40" s="799"/>
      <c r="BIU40" s="799"/>
      <c r="BIV40" s="513"/>
      <c r="BIW40" s="799"/>
      <c r="BIX40" s="799"/>
      <c r="BIY40" s="799"/>
      <c r="BIZ40" s="799"/>
      <c r="BJA40" s="799"/>
      <c r="BJB40" s="799"/>
      <c r="BJC40" s="799"/>
      <c r="BJD40" s="513"/>
      <c r="BJE40" s="799"/>
      <c r="BJF40" s="799"/>
      <c r="BJG40" s="799"/>
      <c r="BJH40" s="799"/>
      <c r="BJI40" s="799"/>
      <c r="BJJ40" s="799"/>
      <c r="BJK40" s="799"/>
      <c r="BJL40" s="513"/>
      <c r="BJM40" s="799"/>
      <c r="BJN40" s="799"/>
      <c r="BJO40" s="799"/>
      <c r="BJP40" s="799"/>
      <c r="BJQ40" s="799"/>
      <c r="BJR40" s="799"/>
      <c r="BJS40" s="799"/>
      <c r="BJT40" s="513"/>
      <c r="BJU40" s="799"/>
      <c r="BJV40" s="799"/>
      <c r="BJW40" s="799"/>
      <c r="BJX40" s="799"/>
      <c r="BJY40" s="799"/>
      <c r="BJZ40" s="799"/>
      <c r="BKA40" s="799"/>
      <c r="BKB40" s="513"/>
      <c r="BKC40" s="799"/>
      <c r="BKD40" s="799"/>
      <c r="BKE40" s="799"/>
      <c r="BKF40" s="799"/>
      <c r="BKG40" s="799"/>
      <c r="BKH40" s="799"/>
      <c r="BKI40" s="799"/>
      <c r="BKJ40" s="513"/>
      <c r="BKK40" s="799"/>
      <c r="BKL40" s="799"/>
      <c r="BKM40" s="799"/>
      <c r="BKN40" s="799"/>
      <c r="BKO40" s="799"/>
      <c r="BKP40" s="799"/>
      <c r="BKQ40" s="799"/>
      <c r="BKR40" s="513"/>
      <c r="BKS40" s="799"/>
      <c r="BKT40" s="799"/>
      <c r="BKU40" s="799"/>
      <c r="BKV40" s="799"/>
      <c r="BKW40" s="799"/>
      <c r="BKX40" s="799"/>
      <c r="BKY40" s="799"/>
      <c r="BKZ40" s="513"/>
      <c r="BLA40" s="799"/>
      <c r="BLB40" s="799"/>
      <c r="BLC40" s="799"/>
      <c r="BLD40" s="799"/>
      <c r="BLE40" s="799"/>
      <c r="BLF40" s="799"/>
      <c r="BLG40" s="799"/>
      <c r="BLH40" s="513"/>
      <c r="BLI40" s="799"/>
      <c r="BLJ40" s="799"/>
      <c r="BLK40" s="799"/>
      <c r="BLL40" s="799"/>
      <c r="BLM40" s="799"/>
      <c r="BLN40" s="799"/>
      <c r="BLO40" s="799"/>
      <c r="BLP40" s="513"/>
      <c r="BLQ40" s="799"/>
      <c r="BLR40" s="799"/>
      <c r="BLS40" s="799"/>
      <c r="BLT40" s="799"/>
      <c r="BLU40" s="799"/>
      <c r="BLV40" s="799"/>
      <c r="BLW40" s="799"/>
      <c r="BLX40" s="513"/>
      <c r="BLY40" s="799"/>
      <c r="BLZ40" s="799"/>
      <c r="BMA40" s="799"/>
      <c r="BMB40" s="799"/>
      <c r="BMC40" s="799"/>
      <c r="BMD40" s="799"/>
      <c r="BME40" s="799"/>
      <c r="BMF40" s="513"/>
      <c r="BMG40" s="799"/>
      <c r="BMH40" s="799"/>
      <c r="BMI40" s="799"/>
      <c r="BMJ40" s="799"/>
      <c r="BMK40" s="799"/>
      <c r="BML40" s="799"/>
      <c r="BMM40" s="799"/>
      <c r="BMN40" s="513"/>
      <c r="BMO40" s="799"/>
      <c r="BMP40" s="799"/>
      <c r="BMQ40" s="799"/>
      <c r="BMR40" s="799"/>
      <c r="BMS40" s="799"/>
      <c r="BMT40" s="799"/>
      <c r="BMU40" s="799"/>
      <c r="BMV40" s="513"/>
      <c r="BMW40" s="799"/>
      <c r="BMX40" s="799"/>
      <c r="BMY40" s="799"/>
      <c r="BMZ40" s="799"/>
      <c r="BNA40" s="799"/>
      <c r="BNB40" s="799"/>
      <c r="BNC40" s="799"/>
      <c r="BND40" s="513"/>
      <c r="BNE40" s="799"/>
      <c r="BNF40" s="799"/>
      <c r="BNG40" s="799"/>
      <c r="BNH40" s="799"/>
      <c r="BNI40" s="799"/>
      <c r="BNJ40" s="799"/>
      <c r="BNK40" s="799"/>
      <c r="BNL40" s="513"/>
      <c r="BNM40" s="799"/>
      <c r="BNN40" s="799"/>
      <c r="BNO40" s="799"/>
      <c r="BNP40" s="799"/>
      <c r="BNQ40" s="799"/>
      <c r="BNR40" s="799"/>
      <c r="BNS40" s="799"/>
      <c r="BNT40" s="513"/>
      <c r="BNU40" s="799"/>
      <c r="BNV40" s="799"/>
      <c r="BNW40" s="799"/>
      <c r="BNX40" s="799"/>
      <c r="BNY40" s="799"/>
      <c r="BNZ40" s="799"/>
      <c r="BOA40" s="799"/>
      <c r="BOB40" s="513"/>
      <c r="BOC40" s="799"/>
      <c r="BOD40" s="799"/>
      <c r="BOE40" s="799"/>
      <c r="BOF40" s="799"/>
      <c r="BOG40" s="799"/>
      <c r="BOH40" s="799"/>
      <c r="BOI40" s="799"/>
      <c r="BOJ40" s="513"/>
      <c r="BOK40" s="799"/>
      <c r="BOL40" s="799"/>
      <c r="BOM40" s="799"/>
      <c r="BON40" s="799"/>
      <c r="BOO40" s="799"/>
      <c r="BOP40" s="799"/>
      <c r="BOQ40" s="799"/>
      <c r="BOR40" s="513"/>
      <c r="BOS40" s="799"/>
      <c r="BOT40" s="799"/>
      <c r="BOU40" s="799"/>
      <c r="BOV40" s="799"/>
      <c r="BOW40" s="799"/>
      <c r="BOX40" s="799"/>
      <c r="BOY40" s="799"/>
      <c r="BOZ40" s="513"/>
      <c r="BPA40" s="799"/>
      <c r="BPB40" s="799"/>
      <c r="BPC40" s="799"/>
      <c r="BPD40" s="799"/>
      <c r="BPE40" s="799"/>
      <c r="BPF40" s="799"/>
      <c r="BPG40" s="799"/>
      <c r="BPH40" s="513"/>
      <c r="BPI40" s="799"/>
      <c r="BPJ40" s="799"/>
      <c r="BPK40" s="799"/>
      <c r="BPL40" s="799"/>
      <c r="BPM40" s="799"/>
      <c r="BPN40" s="799"/>
      <c r="BPO40" s="799"/>
      <c r="BPP40" s="513"/>
      <c r="BPQ40" s="799"/>
      <c r="BPR40" s="799"/>
      <c r="BPS40" s="799"/>
      <c r="BPT40" s="799"/>
      <c r="BPU40" s="799"/>
      <c r="BPV40" s="799"/>
      <c r="BPW40" s="799"/>
      <c r="BPX40" s="513"/>
      <c r="BPY40" s="799"/>
      <c r="BPZ40" s="799"/>
      <c r="BQA40" s="799"/>
      <c r="BQB40" s="799"/>
      <c r="BQC40" s="799"/>
      <c r="BQD40" s="799"/>
      <c r="BQE40" s="799"/>
      <c r="BQF40" s="513"/>
      <c r="BQG40" s="799"/>
      <c r="BQH40" s="799"/>
      <c r="BQI40" s="799"/>
      <c r="BQJ40" s="799"/>
      <c r="BQK40" s="799"/>
      <c r="BQL40" s="799"/>
      <c r="BQM40" s="799"/>
      <c r="BQN40" s="513"/>
      <c r="BQO40" s="799"/>
      <c r="BQP40" s="799"/>
      <c r="BQQ40" s="799"/>
      <c r="BQR40" s="799"/>
      <c r="BQS40" s="799"/>
      <c r="BQT40" s="799"/>
      <c r="BQU40" s="799"/>
      <c r="BQV40" s="513"/>
      <c r="BQW40" s="799"/>
      <c r="BQX40" s="799"/>
      <c r="BQY40" s="799"/>
      <c r="BQZ40" s="799"/>
      <c r="BRA40" s="799"/>
      <c r="BRB40" s="799"/>
      <c r="BRC40" s="799"/>
      <c r="BRD40" s="513"/>
      <c r="BRE40" s="799"/>
      <c r="BRF40" s="799"/>
      <c r="BRG40" s="799"/>
      <c r="BRH40" s="799"/>
      <c r="BRI40" s="799"/>
      <c r="BRJ40" s="799"/>
      <c r="BRK40" s="799"/>
      <c r="BRL40" s="513"/>
      <c r="BRM40" s="799"/>
      <c r="BRN40" s="799"/>
      <c r="BRO40" s="799"/>
      <c r="BRP40" s="799"/>
      <c r="BRQ40" s="799"/>
      <c r="BRR40" s="799"/>
      <c r="BRS40" s="799"/>
      <c r="BRT40" s="513"/>
      <c r="BRU40" s="799"/>
      <c r="BRV40" s="799"/>
      <c r="BRW40" s="799"/>
      <c r="BRX40" s="799"/>
      <c r="BRY40" s="799"/>
      <c r="BRZ40" s="799"/>
      <c r="BSA40" s="799"/>
      <c r="BSB40" s="513"/>
      <c r="BSC40" s="799"/>
      <c r="BSD40" s="799"/>
      <c r="BSE40" s="799"/>
      <c r="BSF40" s="799"/>
      <c r="BSG40" s="799"/>
      <c r="BSH40" s="799"/>
      <c r="BSI40" s="799"/>
      <c r="BSJ40" s="513"/>
      <c r="BSK40" s="799"/>
      <c r="BSL40" s="799"/>
      <c r="BSM40" s="799"/>
      <c r="BSN40" s="799"/>
      <c r="BSO40" s="799"/>
      <c r="BSP40" s="799"/>
      <c r="BSQ40" s="799"/>
      <c r="BSR40" s="513"/>
      <c r="BSS40" s="799"/>
      <c r="BST40" s="799"/>
      <c r="BSU40" s="799"/>
      <c r="BSV40" s="799"/>
      <c r="BSW40" s="799"/>
      <c r="BSX40" s="799"/>
      <c r="BSY40" s="799"/>
      <c r="BSZ40" s="513"/>
      <c r="BTA40" s="799"/>
      <c r="BTB40" s="799"/>
      <c r="BTC40" s="799"/>
      <c r="BTD40" s="799"/>
      <c r="BTE40" s="799"/>
      <c r="BTF40" s="799"/>
      <c r="BTG40" s="799"/>
      <c r="BTH40" s="513"/>
      <c r="BTI40" s="799"/>
      <c r="BTJ40" s="799"/>
      <c r="BTK40" s="799"/>
      <c r="BTL40" s="799"/>
      <c r="BTM40" s="799"/>
      <c r="BTN40" s="799"/>
      <c r="BTO40" s="799"/>
      <c r="BTP40" s="513"/>
      <c r="BTQ40" s="799"/>
      <c r="BTR40" s="799"/>
      <c r="BTS40" s="799"/>
      <c r="BTT40" s="799"/>
      <c r="BTU40" s="799"/>
      <c r="BTV40" s="799"/>
      <c r="BTW40" s="799"/>
      <c r="BTX40" s="513"/>
      <c r="BTY40" s="799"/>
      <c r="BTZ40" s="799"/>
      <c r="BUA40" s="799"/>
      <c r="BUB40" s="799"/>
      <c r="BUC40" s="799"/>
      <c r="BUD40" s="799"/>
      <c r="BUE40" s="799"/>
      <c r="BUF40" s="513"/>
      <c r="BUG40" s="799"/>
      <c r="BUH40" s="799"/>
      <c r="BUI40" s="799"/>
      <c r="BUJ40" s="799"/>
      <c r="BUK40" s="799"/>
      <c r="BUL40" s="799"/>
      <c r="BUM40" s="799"/>
      <c r="BUN40" s="513"/>
      <c r="BUO40" s="799"/>
      <c r="BUP40" s="799"/>
      <c r="BUQ40" s="799"/>
      <c r="BUR40" s="799"/>
      <c r="BUS40" s="799"/>
      <c r="BUT40" s="799"/>
      <c r="BUU40" s="799"/>
      <c r="BUV40" s="513"/>
      <c r="BUW40" s="799"/>
      <c r="BUX40" s="799"/>
      <c r="BUY40" s="799"/>
      <c r="BUZ40" s="799"/>
      <c r="BVA40" s="799"/>
      <c r="BVB40" s="799"/>
      <c r="BVC40" s="799"/>
      <c r="BVD40" s="513"/>
      <c r="BVE40" s="799"/>
      <c r="BVF40" s="799"/>
      <c r="BVG40" s="799"/>
      <c r="BVH40" s="799"/>
      <c r="BVI40" s="799"/>
      <c r="BVJ40" s="799"/>
      <c r="BVK40" s="799"/>
      <c r="BVL40" s="513"/>
      <c r="BVM40" s="799"/>
      <c r="BVN40" s="799"/>
      <c r="BVO40" s="799"/>
      <c r="BVP40" s="799"/>
      <c r="BVQ40" s="799"/>
      <c r="BVR40" s="799"/>
      <c r="BVS40" s="799"/>
      <c r="BVT40" s="513"/>
      <c r="BVU40" s="799"/>
      <c r="BVV40" s="799"/>
      <c r="BVW40" s="799"/>
      <c r="BVX40" s="799"/>
      <c r="BVY40" s="799"/>
      <c r="BVZ40" s="799"/>
      <c r="BWA40" s="799"/>
      <c r="BWB40" s="513"/>
      <c r="BWC40" s="799"/>
      <c r="BWD40" s="799"/>
      <c r="BWE40" s="799"/>
      <c r="BWF40" s="799"/>
      <c r="BWG40" s="799"/>
      <c r="BWH40" s="799"/>
      <c r="BWI40" s="799"/>
      <c r="BWJ40" s="513"/>
      <c r="BWK40" s="799"/>
      <c r="BWL40" s="799"/>
      <c r="BWM40" s="799"/>
      <c r="BWN40" s="799"/>
      <c r="BWO40" s="799"/>
      <c r="BWP40" s="799"/>
      <c r="BWQ40" s="799"/>
      <c r="BWR40" s="513"/>
      <c r="BWS40" s="799"/>
      <c r="BWT40" s="799"/>
      <c r="BWU40" s="799"/>
      <c r="BWV40" s="799"/>
      <c r="BWW40" s="799"/>
      <c r="BWX40" s="799"/>
      <c r="BWY40" s="799"/>
      <c r="BWZ40" s="513"/>
      <c r="BXA40" s="799"/>
      <c r="BXB40" s="799"/>
      <c r="BXC40" s="799"/>
      <c r="BXD40" s="799"/>
      <c r="BXE40" s="799"/>
      <c r="BXF40" s="799"/>
      <c r="BXG40" s="799"/>
      <c r="BXH40" s="513"/>
      <c r="BXI40" s="799"/>
      <c r="BXJ40" s="799"/>
      <c r="BXK40" s="799"/>
      <c r="BXL40" s="799"/>
      <c r="BXM40" s="799"/>
      <c r="BXN40" s="799"/>
      <c r="BXO40" s="799"/>
      <c r="BXP40" s="513"/>
      <c r="BXQ40" s="799"/>
      <c r="BXR40" s="799"/>
      <c r="BXS40" s="799"/>
      <c r="BXT40" s="799"/>
      <c r="BXU40" s="799"/>
      <c r="BXV40" s="799"/>
      <c r="BXW40" s="799"/>
      <c r="BXX40" s="513"/>
      <c r="BXY40" s="799"/>
      <c r="BXZ40" s="799"/>
      <c r="BYA40" s="799"/>
      <c r="BYB40" s="799"/>
      <c r="BYC40" s="799"/>
      <c r="BYD40" s="799"/>
      <c r="BYE40" s="799"/>
      <c r="BYF40" s="513"/>
      <c r="BYG40" s="799"/>
      <c r="BYH40" s="799"/>
      <c r="BYI40" s="799"/>
      <c r="BYJ40" s="799"/>
      <c r="BYK40" s="799"/>
      <c r="BYL40" s="799"/>
      <c r="BYM40" s="799"/>
      <c r="BYN40" s="513"/>
      <c r="BYO40" s="799"/>
      <c r="BYP40" s="799"/>
      <c r="BYQ40" s="799"/>
      <c r="BYR40" s="799"/>
      <c r="BYS40" s="799"/>
      <c r="BYT40" s="799"/>
      <c r="BYU40" s="799"/>
      <c r="BYV40" s="513"/>
      <c r="BYW40" s="799"/>
      <c r="BYX40" s="799"/>
      <c r="BYY40" s="799"/>
      <c r="BYZ40" s="799"/>
      <c r="BZA40" s="799"/>
      <c r="BZB40" s="799"/>
      <c r="BZC40" s="799"/>
      <c r="BZD40" s="513"/>
      <c r="BZE40" s="799"/>
      <c r="BZF40" s="799"/>
      <c r="BZG40" s="799"/>
      <c r="BZH40" s="799"/>
      <c r="BZI40" s="799"/>
      <c r="BZJ40" s="799"/>
      <c r="BZK40" s="799"/>
      <c r="BZL40" s="513"/>
      <c r="BZM40" s="799"/>
      <c r="BZN40" s="799"/>
      <c r="BZO40" s="799"/>
      <c r="BZP40" s="799"/>
      <c r="BZQ40" s="799"/>
      <c r="BZR40" s="799"/>
      <c r="BZS40" s="799"/>
      <c r="BZT40" s="513"/>
      <c r="BZU40" s="799"/>
      <c r="BZV40" s="799"/>
      <c r="BZW40" s="799"/>
      <c r="BZX40" s="799"/>
      <c r="BZY40" s="799"/>
      <c r="BZZ40" s="799"/>
      <c r="CAA40" s="799"/>
      <c r="CAB40" s="513"/>
      <c r="CAC40" s="799"/>
      <c r="CAD40" s="799"/>
      <c r="CAE40" s="799"/>
      <c r="CAF40" s="799"/>
      <c r="CAG40" s="799"/>
      <c r="CAH40" s="799"/>
      <c r="CAI40" s="799"/>
      <c r="CAJ40" s="513"/>
      <c r="CAK40" s="799"/>
      <c r="CAL40" s="799"/>
      <c r="CAM40" s="799"/>
      <c r="CAN40" s="799"/>
      <c r="CAO40" s="799"/>
      <c r="CAP40" s="799"/>
      <c r="CAQ40" s="799"/>
      <c r="CAR40" s="513"/>
      <c r="CAS40" s="799"/>
      <c r="CAT40" s="799"/>
      <c r="CAU40" s="799"/>
      <c r="CAV40" s="799"/>
      <c r="CAW40" s="799"/>
      <c r="CAX40" s="799"/>
      <c r="CAY40" s="799"/>
      <c r="CAZ40" s="513"/>
      <c r="CBA40" s="799"/>
      <c r="CBB40" s="799"/>
      <c r="CBC40" s="799"/>
      <c r="CBD40" s="799"/>
      <c r="CBE40" s="799"/>
      <c r="CBF40" s="799"/>
      <c r="CBG40" s="799"/>
      <c r="CBH40" s="513"/>
      <c r="CBI40" s="799"/>
      <c r="CBJ40" s="799"/>
      <c r="CBK40" s="799"/>
      <c r="CBL40" s="799"/>
      <c r="CBM40" s="799"/>
      <c r="CBN40" s="799"/>
      <c r="CBO40" s="799"/>
      <c r="CBP40" s="513"/>
      <c r="CBQ40" s="799"/>
      <c r="CBR40" s="799"/>
      <c r="CBS40" s="799"/>
      <c r="CBT40" s="799"/>
      <c r="CBU40" s="799"/>
      <c r="CBV40" s="799"/>
      <c r="CBW40" s="799"/>
      <c r="CBX40" s="513"/>
      <c r="CBY40" s="799"/>
      <c r="CBZ40" s="799"/>
      <c r="CCA40" s="799"/>
      <c r="CCB40" s="799"/>
      <c r="CCC40" s="799"/>
      <c r="CCD40" s="799"/>
      <c r="CCE40" s="799"/>
      <c r="CCF40" s="513"/>
      <c r="CCG40" s="799"/>
      <c r="CCH40" s="799"/>
      <c r="CCI40" s="799"/>
      <c r="CCJ40" s="799"/>
      <c r="CCK40" s="799"/>
      <c r="CCL40" s="799"/>
      <c r="CCM40" s="799"/>
      <c r="CCN40" s="513"/>
      <c r="CCO40" s="799"/>
      <c r="CCP40" s="799"/>
      <c r="CCQ40" s="799"/>
      <c r="CCR40" s="799"/>
      <c r="CCS40" s="799"/>
      <c r="CCT40" s="799"/>
      <c r="CCU40" s="799"/>
      <c r="CCV40" s="513"/>
      <c r="CCW40" s="799"/>
      <c r="CCX40" s="799"/>
      <c r="CCY40" s="799"/>
      <c r="CCZ40" s="799"/>
      <c r="CDA40" s="799"/>
      <c r="CDB40" s="799"/>
      <c r="CDC40" s="799"/>
      <c r="CDD40" s="513"/>
      <c r="CDE40" s="799"/>
      <c r="CDF40" s="799"/>
      <c r="CDG40" s="799"/>
      <c r="CDH40" s="799"/>
      <c r="CDI40" s="799"/>
      <c r="CDJ40" s="799"/>
      <c r="CDK40" s="799"/>
      <c r="CDL40" s="513"/>
      <c r="CDM40" s="799"/>
      <c r="CDN40" s="799"/>
      <c r="CDO40" s="799"/>
      <c r="CDP40" s="799"/>
      <c r="CDQ40" s="799"/>
      <c r="CDR40" s="799"/>
      <c r="CDS40" s="799"/>
      <c r="CDT40" s="513"/>
      <c r="CDU40" s="799"/>
      <c r="CDV40" s="799"/>
      <c r="CDW40" s="799"/>
      <c r="CDX40" s="799"/>
      <c r="CDY40" s="799"/>
      <c r="CDZ40" s="799"/>
      <c r="CEA40" s="799"/>
      <c r="CEB40" s="513"/>
      <c r="CEC40" s="799"/>
      <c r="CED40" s="799"/>
      <c r="CEE40" s="799"/>
      <c r="CEF40" s="799"/>
      <c r="CEG40" s="799"/>
      <c r="CEH40" s="799"/>
      <c r="CEI40" s="799"/>
      <c r="CEJ40" s="513"/>
      <c r="CEK40" s="799"/>
      <c r="CEL40" s="799"/>
      <c r="CEM40" s="799"/>
      <c r="CEN40" s="799"/>
      <c r="CEO40" s="799"/>
      <c r="CEP40" s="799"/>
      <c r="CEQ40" s="799"/>
      <c r="CER40" s="513"/>
      <c r="CES40" s="799"/>
      <c r="CET40" s="799"/>
      <c r="CEU40" s="799"/>
      <c r="CEV40" s="799"/>
      <c r="CEW40" s="799"/>
      <c r="CEX40" s="799"/>
      <c r="CEY40" s="799"/>
      <c r="CEZ40" s="513"/>
      <c r="CFA40" s="799"/>
      <c r="CFB40" s="799"/>
      <c r="CFC40" s="799"/>
      <c r="CFD40" s="799"/>
      <c r="CFE40" s="799"/>
      <c r="CFF40" s="799"/>
      <c r="CFG40" s="799"/>
      <c r="CFH40" s="513"/>
      <c r="CFI40" s="799"/>
      <c r="CFJ40" s="799"/>
      <c r="CFK40" s="799"/>
      <c r="CFL40" s="799"/>
      <c r="CFM40" s="799"/>
      <c r="CFN40" s="799"/>
      <c r="CFO40" s="799"/>
      <c r="CFP40" s="513"/>
      <c r="CFQ40" s="799"/>
      <c r="CFR40" s="799"/>
      <c r="CFS40" s="799"/>
      <c r="CFT40" s="799"/>
      <c r="CFU40" s="799"/>
      <c r="CFV40" s="799"/>
      <c r="CFW40" s="799"/>
      <c r="CFX40" s="513"/>
      <c r="CFY40" s="799"/>
      <c r="CFZ40" s="799"/>
      <c r="CGA40" s="799"/>
      <c r="CGB40" s="799"/>
      <c r="CGC40" s="799"/>
      <c r="CGD40" s="799"/>
      <c r="CGE40" s="799"/>
      <c r="CGF40" s="513"/>
      <c r="CGG40" s="799"/>
      <c r="CGH40" s="799"/>
      <c r="CGI40" s="799"/>
      <c r="CGJ40" s="799"/>
      <c r="CGK40" s="799"/>
      <c r="CGL40" s="799"/>
      <c r="CGM40" s="799"/>
      <c r="CGN40" s="513"/>
      <c r="CGO40" s="799"/>
      <c r="CGP40" s="799"/>
      <c r="CGQ40" s="799"/>
      <c r="CGR40" s="799"/>
      <c r="CGS40" s="799"/>
      <c r="CGT40" s="799"/>
      <c r="CGU40" s="799"/>
      <c r="CGV40" s="513"/>
      <c r="CGW40" s="799"/>
      <c r="CGX40" s="799"/>
      <c r="CGY40" s="799"/>
      <c r="CGZ40" s="799"/>
      <c r="CHA40" s="799"/>
      <c r="CHB40" s="799"/>
      <c r="CHC40" s="799"/>
      <c r="CHD40" s="513"/>
      <c r="CHE40" s="799"/>
      <c r="CHF40" s="799"/>
      <c r="CHG40" s="799"/>
      <c r="CHH40" s="799"/>
      <c r="CHI40" s="799"/>
      <c r="CHJ40" s="799"/>
      <c r="CHK40" s="799"/>
      <c r="CHL40" s="513"/>
      <c r="CHM40" s="799"/>
      <c r="CHN40" s="799"/>
      <c r="CHO40" s="799"/>
      <c r="CHP40" s="799"/>
      <c r="CHQ40" s="799"/>
      <c r="CHR40" s="799"/>
      <c r="CHS40" s="799"/>
      <c r="CHT40" s="513"/>
      <c r="CHU40" s="799"/>
      <c r="CHV40" s="799"/>
      <c r="CHW40" s="799"/>
      <c r="CHX40" s="799"/>
      <c r="CHY40" s="799"/>
      <c r="CHZ40" s="799"/>
      <c r="CIA40" s="799"/>
      <c r="CIB40" s="513"/>
      <c r="CIC40" s="799"/>
      <c r="CID40" s="799"/>
      <c r="CIE40" s="799"/>
      <c r="CIF40" s="799"/>
      <c r="CIG40" s="799"/>
      <c r="CIH40" s="799"/>
      <c r="CII40" s="799"/>
      <c r="CIJ40" s="513"/>
      <c r="CIK40" s="799"/>
      <c r="CIL40" s="799"/>
      <c r="CIM40" s="799"/>
      <c r="CIN40" s="799"/>
      <c r="CIO40" s="799"/>
      <c r="CIP40" s="799"/>
      <c r="CIQ40" s="799"/>
      <c r="CIR40" s="513"/>
      <c r="CIS40" s="799"/>
      <c r="CIT40" s="799"/>
      <c r="CIU40" s="799"/>
      <c r="CIV40" s="799"/>
      <c r="CIW40" s="799"/>
      <c r="CIX40" s="799"/>
      <c r="CIY40" s="799"/>
      <c r="CIZ40" s="513"/>
      <c r="CJA40" s="799"/>
      <c r="CJB40" s="799"/>
      <c r="CJC40" s="799"/>
      <c r="CJD40" s="799"/>
      <c r="CJE40" s="799"/>
      <c r="CJF40" s="799"/>
      <c r="CJG40" s="799"/>
      <c r="CJH40" s="513"/>
      <c r="CJI40" s="799"/>
      <c r="CJJ40" s="799"/>
      <c r="CJK40" s="799"/>
      <c r="CJL40" s="799"/>
      <c r="CJM40" s="799"/>
      <c r="CJN40" s="799"/>
      <c r="CJO40" s="799"/>
      <c r="CJP40" s="513"/>
      <c r="CJQ40" s="799"/>
      <c r="CJR40" s="799"/>
      <c r="CJS40" s="799"/>
      <c r="CJT40" s="799"/>
      <c r="CJU40" s="799"/>
      <c r="CJV40" s="799"/>
      <c r="CJW40" s="799"/>
      <c r="CJX40" s="513"/>
      <c r="CJY40" s="799"/>
      <c r="CJZ40" s="799"/>
      <c r="CKA40" s="799"/>
      <c r="CKB40" s="799"/>
      <c r="CKC40" s="799"/>
      <c r="CKD40" s="799"/>
      <c r="CKE40" s="799"/>
      <c r="CKF40" s="513"/>
      <c r="CKG40" s="799"/>
      <c r="CKH40" s="799"/>
      <c r="CKI40" s="799"/>
      <c r="CKJ40" s="799"/>
      <c r="CKK40" s="799"/>
      <c r="CKL40" s="799"/>
      <c r="CKM40" s="799"/>
      <c r="CKN40" s="513"/>
      <c r="CKO40" s="799"/>
      <c r="CKP40" s="799"/>
      <c r="CKQ40" s="799"/>
      <c r="CKR40" s="799"/>
      <c r="CKS40" s="799"/>
      <c r="CKT40" s="799"/>
      <c r="CKU40" s="799"/>
      <c r="CKV40" s="513"/>
      <c r="CKW40" s="799"/>
      <c r="CKX40" s="799"/>
      <c r="CKY40" s="799"/>
      <c r="CKZ40" s="799"/>
      <c r="CLA40" s="799"/>
      <c r="CLB40" s="799"/>
      <c r="CLC40" s="799"/>
      <c r="CLD40" s="513"/>
      <c r="CLE40" s="799"/>
      <c r="CLF40" s="799"/>
      <c r="CLG40" s="799"/>
      <c r="CLH40" s="799"/>
      <c r="CLI40" s="799"/>
      <c r="CLJ40" s="799"/>
      <c r="CLK40" s="799"/>
      <c r="CLL40" s="513"/>
      <c r="CLM40" s="799"/>
      <c r="CLN40" s="799"/>
      <c r="CLO40" s="799"/>
      <c r="CLP40" s="799"/>
      <c r="CLQ40" s="799"/>
      <c r="CLR40" s="799"/>
      <c r="CLS40" s="799"/>
      <c r="CLT40" s="513"/>
      <c r="CLU40" s="799"/>
      <c r="CLV40" s="799"/>
      <c r="CLW40" s="799"/>
      <c r="CLX40" s="799"/>
      <c r="CLY40" s="799"/>
      <c r="CLZ40" s="799"/>
      <c r="CMA40" s="799"/>
      <c r="CMB40" s="513"/>
      <c r="CMC40" s="799"/>
      <c r="CMD40" s="799"/>
      <c r="CME40" s="799"/>
      <c r="CMF40" s="799"/>
      <c r="CMG40" s="799"/>
      <c r="CMH40" s="799"/>
      <c r="CMI40" s="799"/>
      <c r="CMJ40" s="513"/>
      <c r="CMK40" s="799"/>
      <c r="CML40" s="799"/>
      <c r="CMM40" s="799"/>
      <c r="CMN40" s="799"/>
      <c r="CMO40" s="799"/>
      <c r="CMP40" s="799"/>
      <c r="CMQ40" s="799"/>
      <c r="CMR40" s="513"/>
      <c r="CMS40" s="799"/>
      <c r="CMT40" s="799"/>
      <c r="CMU40" s="799"/>
      <c r="CMV40" s="799"/>
      <c r="CMW40" s="799"/>
      <c r="CMX40" s="799"/>
      <c r="CMY40" s="799"/>
      <c r="CMZ40" s="513"/>
      <c r="CNA40" s="799"/>
      <c r="CNB40" s="799"/>
      <c r="CNC40" s="799"/>
      <c r="CND40" s="799"/>
      <c r="CNE40" s="799"/>
      <c r="CNF40" s="799"/>
      <c r="CNG40" s="799"/>
      <c r="CNH40" s="513"/>
      <c r="CNI40" s="799"/>
      <c r="CNJ40" s="799"/>
      <c r="CNK40" s="799"/>
      <c r="CNL40" s="799"/>
      <c r="CNM40" s="799"/>
      <c r="CNN40" s="799"/>
      <c r="CNO40" s="799"/>
      <c r="CNP40" s="513"/>
      <c r="CNQ40" s="799"/>
      <c r="CNR40" s="799"/>
      <c r="CNS40" s="799"/>
      <c r="CNT40" s="799"/>
      <c r="CNU40" s="799"/>
      <c r="CNV40" s="799"/>
      <c r="CNW40" s="799"/>
      <c r="CNX40" s="513"/>
      <c r="CNY40" s="799"/>
      <c r="CNZ40" s="799"/>
      <c r="COA40" s="799"/>
      <c r="COB40" s="799"/>
      <c r="COC40" s="799"/>
      <c r="COD40" s="799"/>
      <c r="COE40" s="799"/>
      <c r="COF40" s="513"/>
      <c r="COG40" s="799"/>
      <c r="COH40" s="799"/>
      <c r="COI40" s="799"/>
      <c r="COJ40" s="799"/>
      <c r="COK40" s="799"/>
      <c r="COL40" s="799"/>
      <c r="COM40" s="799"/>
      <c r="CON40" s="513"/>
      <c r="COO40" s="799"/>
      <c r="COP40" s="799"/>
      <c r="COQ40" s="799"/>
      <c r="COR40" s="799"/>
      <c r="COS40" s="799"/>
      <c r="COT40" s="799"/>
      <c r="COU40" s="799"/>
      <c r="COV40" s="513"/>
      <c r="COW40" s="799"/>
      <c r="COX40" s="799"/>
      <c r="COY40" s="799"/>
      <c r="COZ40" s="799"/>
      <c r="CPA40" s="799"/>
      <c r="CPB40" s="799"/>
      <c r="CPC40" s="799"/>
      <c r="CPD40" s="513"/>
      <c r="CPE40" s="799"/>
      <c r="CPF40" s="799"/>
      <c r="CPG40" s="799"/>
      <c r="CPH40" s="799"/>
      <c r="CPI40" s="799"/>
      <c r="CPJ40" s="799"/>
      <c r="CPK40" s="799"/>
      <c r="CPL40" s="513"/>
      <c r="CPM40" s="799"/>
      <c r="CPN40" s="799"/>
      <c r="CPO40" s="799"/>
      <c r="CPP40" s="799"/>
      <c r="CPQ40" s="799"/>
      <c r="CPR40" s="799"/>
      <c r="CPS40" s="799"/>
      <c r="CPT40" s="513"/>
      <c r="CPU40" s="799"/>
      <c r="CPV40" s="799"/>
      <c r="CPW40" s="799"/>
      <c r="CPX40" s="799"/>
      <c r="CPY40" s="799"/>
      <c r="CPZ40" s="799"/>
      <c r="CQA40" s="799"/>
      <c r="CQB40" s="513"/>
      <c r="CQC40" s="799"/>
      <c r="CQD40" s="799"/>
      <c r="CQE40" s="799"/>
      <c r="CQF40" s="799"/>
      <c r="CQG40" s="799"/>
      <c r="CQH40" s="799"/>
      <c r="CQI40" s="799"/>
      <c r="CQJ40" s="513"/>
      <c r="CQK40" s="799"/>
      <c r="CQL40" s="799"/>
      <c r="CQM40" s="799"/>
      <c r="CQN40" s="799"/>
      <c r="CQO40" s="799"/>
      <c r="CQP40" s="799"/>
      <c r="CQQ40" s="799"/>
      <c r="CQR40" s="513"/>
      <c r="CQS40" s="799"/>
      <c r="CQT40" s="799"/>
      <c r="CQU40" s="799"/>
      <c r="CQV40" s="799"/>
      <c r="CQW40" s="799"/>
      <c r="CQX40" s="799"/>
      <c r="CQY40" s="799"/>
      <c r="CQZ40" s="513"/>
      <c r="CRA40" s="799"/>
      <c r="CRB40" s="799"/>
      <c r="CRC40" s="799"/>
      <c r="CRD40" s="799"/>
      <c r="CRE40" s="799"/>
      <c r="CRF40" s="799"/>
      <c r="CRG40" s="799"/>
      <c r="CRH40" s="513"/>
      <c r="CRI40" s="799"/>
      <c r="CRJ40" s="799"/>
      <c r="CRK40" s="799"/>
      <c r="CRL40" s="799"/>
      <c r="CRM40" s="799"/>
      <c r="CRN40" s="799"/>
      <c r="CRO40" s="799"/>
      <c r="CRP40" s="513"/>
      <c r="CRQ40" s="799"/>
      <c r="CRR40" s="799"/>
      <c r="CRS40" s="799"/>
      <c r="CRT40" s="799"/>
      <c r="CRU40" s="799"/>
      <c r="CRV40" s="799"/>
      <c r="CRW40" s="799"/>
      <c r="CRX40" s="513"/>
      <c r="CRY40" s="799"/>
      <c r="CRZ40" s="799"/>
      <c r="CSA40" s="799"/>
      <c r="CSB40" s="799"/>
      <c r="CSC40" s="799"/>
      <c r="CSD40" s="799"/>
      <c r="CSE40" s="799"/>
      <c r="CSF40" s="513"/>
      <c r="CSG40" s="799"/>
      <c r="CSH40" s="799"/>
      <c r="CSI40" s="799"/>
      <c r="CSJ40" s="799"/>
      <c r="CSK40" s="799"/>
      <c r="CSL40" s="799"/>
      <c r="CSM40" s="799"/>
      <c r="CSN40" s="513"/>
      <c r="CSO40" s="799"/>
      <c r="CSP40" s="799"/>
      <c r="CSQ40" s="799"/>
      <c r="CSR40" s="799"/>
      <c r="CSS40" s="799"/>
      <c r="CST40" s="799"/>
      <c r="CSU40" s="799"/>
      <c r="CSV40" s="513"/>
      <c r="CSW40" s="799"/>
      <c r="CSX40" s="799"/>
      <c r="CSY40" s="799"/>
      <c r="CSZ40" s="799"/>
      <c r="CTA40" s="799"/>
      <c r="CTB40" s="799"/>
      <c r="CTC40" s="799"/>
      <c r="CTD40" s="513"/>
      <c r="CTE40" s="799"/>
      <c r="CTF40" s="799"/>
      <c r="CTG40" s="799"/>
      <c r="CTH40" s="799"/>
      <c r="CTI40" s="799"/>
      <c r="CTJ40" s="799"/>
      <c r="CTK40" s="799"/>
      <c r="CTL40" s="513"/>
      <c r="CTM40" s="799"/>
      <c r="CTN40" s="799"/>
      <c r="CTO40" s="799"/>
      <c r="CTP40" s="799"/>
      <c r="CTQ40" s="799"/>
      <c r="CTR40" s="799"/>
      <c r="CTS40" s="799"/>
      <c r="CTT40" s="513"/>
      <c r="CTU40" s="799"/>
      <c r="CTV40" s="799"/>
      <c r="CTW40" s="799"/>
      <c r="CTX40" s="799"/>
      <c r="CTY40" s="799"/>
      <c r="CTZ40" s="799"/>
      <c r="CUA40" s="799"/>
      <c r="CUB40" s="513"/>
      <c r="CUC40" s="799"/>
      <c r="CUD40" s="799"/>
      <c r="CUE40" s="799"/>
      <c r="CUF40" s="799"/>
      <c r="CUG40" s="799"/>
      <c r="CUH40" s="799"/>
      <c r="CUI40" s="799"/>
      <c r="CUJ40" s="513"/>
      <c r="CUK40" s="799"/>
      <c r="CUL40" s="799"/>
      <c r="CUM40" s="799"/>
      <c r="CUN40" s="799"/>
      <c r="CUO40" s="799"/>
      <c r="CUP40" s="799"/>
      <c r="CUQ40" s="799"/>
      <c r="CUR40" s="513"/>
      <c r="CUS40" s="799"/>
      <c r="CUT40" s="799"/>
      <c r="CUU40" s="799"/>
      <c r="CUV40" s="799"/>
      <c r="CUW40" s="799"/>
      <c r="CUX40" s="799"/>
      <c r="CUY40" s="799"/>
      <c r="CUZ40" s="513"/>
      <c r="CVA40" s="799"/>
      <c r="CVB40" s="799"/>
      <c r="CVC40" s="799"/>
      <c r="CVD40" s="799"/>
      <c r="CVE40" s="799"/>
      <c r="CVF40" s="799"/>
      <c r="CVG40" s="799"/>
      <c r="CVH40" s="513"/>
      <c r="CVI40" s="799"/>
      <c r="CVJ40" s="799"/>
      <c r="CVK40" s="799"/>
      <c r="CVL40" s="799"/>
      <c r="CVM40" s="799"/>
      <c r="CVN40" s="799"/>
      <c r="CVO40" s="799"/>
      <c r="CVP40" s="513"/>
      <c r="CVQ40" s="799"/>
      <c r="CVR40" s="799"/>
      <c r="CVS40" s="799"/>
      <c r="CVT40" s="799"/>
      <c r="CVU40" s="799"/>
      <c r="CVV40" s="799"/>
      <c r="CVW40" s="799"/>
      <c r="CVX40" s="513"/>
      <c r="CVY40" s="799"/>
      <c r="CVZ40" s="799"/>
      <c r="CWA40" s="799"/>
      <c r="CWB40" s="799"/>
      <c r="CWC40" s="799"/>
      <c r="CWD40" s="799"/>
      <c r="CWE40" s="799"/>
      <c r="CWF40" s="513"/>
      <c r="CWG40" s="799"/>
      <c r="CWH40" s="799"/>
      <c r="CWI40" s="799"/>
      <c r="CWJ40" s="799"/>
      <c r="CWK40" s="799"/>
      <c r="CWL40" s="799"/>
      <c r="CWM40" s="799"/>
      <c r="CWN40" s="513"/>
      <c r="CWO40" s="799"/>
      <c r="CWP40" s="799"/>
      <c r="CWQ40" s="799"/>
      <c r="CWR40" s="799"/>
      <c r="CWS40" s="799"/>
      <c r="CWT40" s="799"/>
      <c r="CWU40" s="799"/>
      <c r="CWV40" s="513"/>
      <c r="CWW40" s="799"/>
      <c r="CWX40" s="799"/>
      <c r="CWY40" s="799"/>
      <c r="CWZ40" s="799"/>
      <c r="CXA40" s="799"/>
      <c r="CXB40" s="799"/>
      <c r="CXC40" s="799"/>
      <c r="CXD40" s="513"/>
      <c r="CXE40" s="799"/>
      <c r="CXF40" s="799"/>
      <c r="CXG40" s="799"/>
      <c r="CXH40" s="799"/>
      <c r="CXI40" s="799"/>
      <c r="CXJ40" s="799"/>
      <c r="CXK40" s="799"/>
      <c r="CXL40" s="513"/>
      <c r="CXM40" s="799"/>
      <c r="CXN40" s="799"/>
      <c r="CXO40" s="799"/>
      <c r="CXP40" s="799"/>
      <c r="CXQ40" s="799"/>
      <c r="CXR40" s="799"/>
      <c r="CXS40" s="799"/>
      <c r="CXT40" s="513"/>
      <c r="CXU40" s="799"/>
      <c r="CXV40" s="799"/>
      <c r="CXW40" s="799"/>
      <c r="CXX40" s="799"/>
      <c r="CXY40" s="799"/>
      <c r="CXZ40" s="799"/>
      <c r="CYA40" s="799"/>
      <c r="CYB40" s="513"/>
      <c r="CYC40" s="799"/>
      <c r="CYD40" s="799"/>
      <c r="CYE40" s="799"/>
      <c r="CYF40" s="799"/>
      <c r="CYG40" s="799"/>
      <c r="CYH40" s="799"/>
      <c r="CYI40" s="799"/>
      <c r="CYJ40" s="513"/>
      <c r="CYK40" s="799"/>
      <c r="CYL40" s="799"/>
      <c r="CYM40" s="799"/>
      <c r="CYN40" s="799"/>
      <c r="CYO40" s="799"/>
      <c r="CYP40" s="799"/>
      <c r="CYQ40" s="799"/>
      <c r="CYR40" s="513"/>
      <c r="CYS40" s="799"/>
      <c r="CYT40" s="799"/>
      <c r="CYU40" s="799"/>
      <c r="CYV40" s="799"/>
      <c r="CYW40" s="799"/>
      <c r="CYX40" s="799"/>
      <c r="CYY40" s="799"/>
      <c r="CYZ40" s="513"/>
      <c r="CZA40" s="799"/>
      <c r="CZB40" s="799"/>
      <c r="CZC40" s="799"/>
      <c r="CZD40" s="799"/>
      <c r="CZE40" s="799"/>
      <c r="CZF40" s="799"/>
      <c r="CZG40" s="799"/>
      <c r="CZH40" s="513"/>
      <c r="CZI40" s="799"/>
      <c r="CZJ40" s="799"/>
      <c r="CZK40" s="799"/>
      <c r="CZL40" s="799"/>
      <c r="CZM40" s="799"/>
      <c r="CZN40" s="799"/>
      <c r="CZO40" s="799"/>
      <c r="CZP40" s="513"/>
      <c r="CZQ40" s="799"/>
      <c r="CZR40" s="799"/>
      <c r="CZS40" s="799"/>
      <c r="CZT40" s="799"/>
      <c r="CZU40" s="799"/>
      <c r="CZV40" s="799"/>
      <c r="CZW40" s="799"/>
      <c r="CZX40" s="513"/>
      <c r="CZY40" s="799"/>
      <c r="CZZ40" s="799"/>
      <c r="DAA40" s="799"/>
      <c r="DAB40" s="799"/>
      <c r="DAC40" s="799"/>
      <c r="DAD40" s="799"/>
      <c r="DAE40" s="799"/>
      <c r="DAF40" s="513"/>
      <c r="DAG40" s="799"/>
      <c r="DAH40" s="799"/>
      <c r="DAI40" s="799"/>
      <c r="DAJ40" s="799"/>
      <c r="DAK40" s="799"/>
      <c r="DAL40" s="799"/>
      <c r="DAM40" s="799"/>
      <c r="DAN40" s="513"/>
      <c r="DAO40" s="799"/>
      <c r="DAP40" s="799"/>
      <c r="DAQ40" s="799"/>
      <c r="DAR40" s="799"/>
      <c r="DAS40" s="799"/>
      <c r="DAT40" s="799"/>
      <c r="DAU40" s="799"/>
      <c r="DAV40" s="513"/>
      <c r="DAW40" s="799"/>
      <c r="DAX40" s="799"/>
      <c r="DAY40" s="799"/>
      <c r="DAZ40" s="799"/>
      <c r="DBA40" s="799"/>
      <c r="DBB40" s="799"/>
      <c r="DBC40" s="799"/>
      <c r="DBD40" s="513"/>
      <c r="DBE40" s="799"/>
      <c r="DBF40" s="799"/>
      <c r="DBG40" s="799"/>
      <c r="DBH40" s="799"/>
      <c r="DBI40" s="799"/>
      <c r="DBJ40" s="799"/>
      <c r="DBK40" s="799"/>
      <c r="DBL40" s="513"/>
      <c r="DBM40" s="799"/>
      <c r="DBN40" s="799"/>
      <c r="DBO40" s="799"/>
      <c r="DBP40" s="799"/>
      <c r="DBQ40" s="799"/>
      <c r="DBR40" s="799"/>
      <c r="DBS40" s="799"/>
      <c r="DBT40" s="513"/>
      <c r="DBU40" s="799"/>
      <c r="DBV40" s="799"/>
      <c r="DBW40" s="799"/>
      <c r="DBX40" s="799"/>
      <c r="DBY40" s="799"/>
      <c r="DBZ40" s="799"/>
      <c r="DCA40" s="799"/>
      <c r="DCB40" s="513"/>
      <c r="DCC40" s="799"/>
      <c r="DCD40" s="799"/>
      <c r="DCE40" s="799"/>
      <c r="DCF40" s="799"/>
      <c r="DCG40" s="799"/>
      <c r="DCH40" s="799"/>
      <c r="DCI40" s="799"/>
      <c r="DCJ40" s="513"/>
      <c r="DCK40" s="799"/>
      <c r="DCL40" s="799"/>
      <c r="DCM40" s="799"/>
      <c r="DCN40" s="799"/>
      <c r="DCO40" s="799"/>
      <c r="DCP40" s="799"/>
      <c r="DCQ40" s="799"/>
      <c r="DCR40" s="513"/>
      <c r="DCS40" s="799"/>
      <c r="DCT40" s="799"/>
      <c r="DCU40" s="799"/>
      <c r="DCV40" s="799"/>
      <c r="DCW40" s="799"/>
      <c r="DCX40" s="799"/>
      <c r="DCY40" s="799"/>
      <c r="DCZ40" s="513"/>
      <c r="DDA40" s="799"/>
      <c r="DDB40" s="799"/>
      <c r="DDC40" s="799"/>
      <c r="DDD40" s="799"/>
      <c r="DDE40" s="799"/>
      <c r="DDF40" s="799"/>
      <c r="DDG40" s="799"/>
      <c r="DDH40" s="513"/>
      <c r="DDI40" s="799"/>
      <c r="DDJ40" s="799"/>
      <c r="DDK40" s="799"/>
      <c r="DDL40" s="799"/>
      <c r="DDM40" s="799"/>
      <c r="DDN40" s="799"/>
      <c r="DDO40" s="799"/>
      <c r="DDP40" s="513"/>
      <c r="DDQ40" s="799"/>
      <c r="DDR40" s="799"/>
      <c r="DDS40" s="799"/>
      <c r="DDT40" s="799"/>
      <c r="DDU40" s="799"/>
      <c r="DDV40" s="799"/>
      <c r="DDW40" s="799"/>
      <c r="DDX40" s="513"/>
      <c r="DDY40" s="799"/>
      <c r="DDZ40" s="799"/>
      <c r="DEA40" s="799"/>
      <c r="DEB40" s="799"/>
      <c r="DEC40" s="799"/>
      <c r="DED40" s="799"/>
      <c r="DEE40" s="799"/>
      <c r="DEF40" s="513"/>
      <c r="DEG40" s="799"/>
      <c r="DEH40" s="799"/>
      <c r="DEI40" s="799"/>
      <c r="DEJ40" s="799"/>
      <c r="DEK40" s="799"/>
      <c r="DEL40" s="799"/>
      <c r="DEM40" s="799"/>
      <c r="DEN40" s="513"/>
      <c r="DEO40" s="799"/>
      <c r="DEP40" s="799"/>
      <c r="DEQ40" s="799"/>
      <c r="DER40" s="799"/>
      <c r="DES40" s="799"/>
      <c r="DET40" s="799"/>
      <c r="DEU40" s="799"/>
      <c r="DEV40" s="513"/>
      <c r="DEW40" s="799"/>
      <c r="DEX40" s="799"/>
      <c r="DEY40" s="799"/>
      <c r="DEZ40" s="799"/>
      <c r="DFA40" s="799"/>
      <c r="DFB40" s="799"/>
      <c r="DFC40" s="799"/>
      <c r="DFD40" s="513"/>
      <c r="DFE40" s="799"/>
      <c r="DFF40" s="799"/>
      <c r="DFG40" s="799"/>
      <c r="DFH40" s="799"/>
      <c r="DFI40" s="799"/>
      <c r="DFJ40" s="799"/>
      <c r="DFK40" s="799"/>
      <c r="DFL40" s="513"/>
      <c r="DFM40" s="799"/>
      <c r="DFN40" s="799"/>
      <c r="DFO40" s="799"/>
      <c r="DFP40" s="799"/>
      <c r="DFQ40" s="799"/>
      <c r="DFR40" s="799"/>
      <c r="DFS40" s="799"/>
      <c r="DFT40" s="513"/>
      <c r="DFU40" s="799"/>
      <c r="DFV40" s="799"/>
      <c r="DFW40" s="799"/>
      <c r="DFX40" s="799"/>
      <c r="DFY40" s="799"/>
      <c r="DFZ40" s="799"/>
      <c r="DGA40" s="799"/>
      <c r="DGB40" s="513"/>
      <c r="DGC40" s="799"/>
      <c r="DGD40" s="799"/>
      <c r="DGE40" s="799"/>
      <c r="DGF40" s="799"/>
      <c r="DGG40" s="799"/>
      <c r="DGH40" s="799"/>
      <c r="DGI40" s="799"/>
      <c r="DGJ40" s="513"/>
      <c r="DGK40" s="799"/>
      <c r="DGL40" s="799"/>
      <c r="DGM40" s="799"/>
      <c r="DGN40" s="799"/>
      <c r="DGO40" s="799"/>
      <c r="DGP40" s="799"/>
      <c r="DGQ40" s="799"/>
      <c r="DGR40" s="513"/>
      <c r="DGS40" s="799"/>
      <c r="DGT40" s="799"/>
      <c r="DGU40" s="799"/>
      <c r="DGV40" s="799"/>
      <c r="DGW40" s="799"/>
      <c r="DGX40" s="799"/>
      <c r="DGY40" s="799"/>
      <c r="DGZ40" s="513"/>
      <c r="DHA40" s="799"/>
      <c r="DHB40" s="799"/>
      <c r="DHC40" s="799"/>
      <c r="DHD40" s="799"/>
      <c r="DHE40" s="799"/>
      <c r="DHF40" s="799"/>
      <c r="DHG40" s="799"/>
      <c r="DHH40" s="513"/>
      <c r="DHI40" s="799"/>
      <c r="DHJ40" s="799"/>
      <c r="DHK40" s="799"/>
      <c r="DHL40" s="799"/>
      <c r="DHM40" s="799"/>
      <c r="DHN40" s="799"/>
      <c r="DHO40" s="799"/>
      <c r="DHP40" s="513"/>
      <c r="DHQ40" s="799"/>
      <c r="DHR40" s="799"/>
      <c r="DHS40" s="799"/>
      <c r="DHT40" s="799"/>
      <c r="DHU40" s="799"/>
      <c r="DHV40" s="799"/>
      <c r="DHW40" s="799"/>
      <c r="DHX40" s="513"/>
      <c r="DHY40" s="799"/>
      <c r="DHZ40" s="799"/>
      <c r="DIA40" s="799"/>
      <c r="DIB40" s="799"/>
      <c r="DIC40" s="799"/>
      <c r="DID40" s="799"/>
      <c r="DIE40" s="799"/>
      <c r="DIF40" s="513"/>
      <c r="DIG40" s="799"/>
      <c r="DIH40" s="799"/>
      <c r="DII40" s="799"/>
      <c r="DIJ40" s="799"/>
      <c r="DIK40" s="799"/>
      <c r="DIL40" s="799"/>
      <c r="DIM40" s="799"/>
      <c r="DIN40" s="513"/>
      <c r="DIO40" s="799"/>
      <c r="DIP40" s="799"/>
      <c r="DIQ40" s="799"/>
      <c r="DIR40" s="799"/>
      <c r="DIS40" s="799"/>
      <c r="DIT40" s="799"/>
      <c r="DIU40" s="799"/>
      <c r="DIV40" s="513"/>
      <c r="DIW40" s="799"/>
      <c r="DIX40" s="799"/>
      <c r="DIY40" s="799"/>
      <c r="DIZ40" s="799"/>
      <c r="DJA40" s="799"/>
      <c r="DJB40" s="799"/>
      <c r="DJC40" s="799"/>
      <c r="DJD40" s="513"/>
      <c r="DJE40" s="799"/>
      <c r="DJF40" s="799"/>
      <c r="DJG40" s="799"/>
      <c r="DJH40" s="799"/>
      <c r="DJI40" s="799"/>
      <c r="DJJ40" s="799"/>
      <c r="DJK40" s="799"/>
      <c r="DJL40" s="513"/>
      <c r="DJM40" s="799"/>
      <c r="DJN40" s="799"/>
      <c r="DJO40" s="799"/>
      <c r="DJP40" s="799"/>
      <c r="DJQ40" s="799"/>
      <c r="DJR40" s="799"/>
      <c r="DJS40" s="799"/>
      <c r="DJT40" s="513"/>
      <c r="DJU40" s="799"/>
      <c r="DJV40" s="799"/>
      <c r="DJW40" s="799"/>
      <c r="DJX40" s="799"/>
      <c r="DJY40" s="799"/>
      <c r="DJZ40" s="799"/>
      <c r="DKA40" s="799"/>
      <c r="DKB40" s="513"/>
      <c r="DKC40" s="799"/>
      <c r="DKD40" s="799"/>
      <c r="DKE40" s="799"/>
      <c r="DKF40" s="799"/>
      <c r="DKG40" s="799"/>
      <c r="DKH40" s="799"/>
      <c r="DKI40" s="799"/>
      <c r="DKJ40" s="513"/>
      <c r="DKK40" s="799"/>
      <c r="DKL40" s="799"/>
      <c r="DKM40" s="799"/>
      <c r="DKN40" s="799"/>
      <c r="DKO40" s="799"/>
      <c r="DKP40" s="799"/>
      <c r="DKQ40" s="799"/>
      <c r="DKR40" s="513"/>
      <c r="DKS40" s="799"/>
      <c r="DKT40" s="799"/>
      <c r="DKU40" s="799"/>
      <c r="DKV40" s="799"/>
      <c r="DKW40" s="799"/>
      <c r="DKX40" s="799"/>
      <c r="DKY40" s="799"/>
      <c r="DKZ40" s="513"/>
      <c r="DLA40" s="799"/>
      <c r="DLB40" s="799"/>
      <c r="DLC40" s="799"/>
      <c r="DLD40" s="799"/>
      <c r="DLE40" s="799"/>
      <c r="DLF40" s="799"/>
      <c r="DLG40" s="799"/>
      <c r="DLH40" s="513"/>
      <c r="DLI40" s="799"/>
      <c r="DLJ40" s="799"/>
      <c r="DLK40" s="799"/>
      <c r="DLL40" s="799"/>
      <c r="DLM40" s="799"/>
      <c r="DLN40" s="799"/>
      <c r="DLO40" s="799"/>
      <c r="DLP40" s="513"/>
      <c r="DLQ40" s="799"/>
      <c r="DLR40" s="799"/>
      <c r="DLS40" s="799"/>
      <c r="DLT40" s="799"/>
      <c r="DLU40" s="799"/>
      <c r="DLV40" s="799"/>
      <c r="DLW40" s="799"/>
      <c r="DLX40" s="513"/>
      <c r="DLY40" s="799"/>
      <c r="DLZ40" s="799"/>
      <c r="DMA40" s="799"/>
      <c r="DMB40" s="799"/>
      <c r="DMC40" s="799"/>
      <c r="DMD40" s="799"/>
      <c r="DME40" s="799"/>
      <c r="DMF40" s="513"/>
      <c r="DMG40" s="799"/>
      <c r="DMH40" s="799"/>
      <c r="DMI40" s="799"/>
      <c r="DMJ40" s="799"/>
      <c r="DMK40" s="799"/>
      <c r="DML40" s="799"/>
      <c r="DMM40" s="799"/>
      <c r="DMN40" s="513"/>
      <c r="DMO40" s="799"/>
      <c r="DMP40" s="799"/>
      <c r="DMQ40" s="799"/>
      <c r="DMR40" s="799"/>
      <c r="DMS40" s="799"/>
      <c r="DMT40" s="799"/>
      <c r="DMU40" s="799"/>
      <c r="DMV40" s="513"/>
      <c r="DMW40" s="799"/>
      <c r="DMX40" s="799"/>
      <c r="DMY40" s="799"/>
      <c r="DMZ40" s="799"/>
      <c r="DNA40" s="799"/>
      <c r="DNB40" s="799"/>
      <c r="DNC40" s="799"/>
      <c r="DND40" s="513"/>
      <c r="DNE40" s="799"/>
      <c r="DNF40" s="799"/>
      <c r="DNG40" s="799"/>
      <c r="DNH40" s="799"/>
      <c r="DNI40" s="799"/>
      <c r="DNJ40" s="799"/>
      <c r="DNK40" s="799"/>
      <c r="DNL40" s="513"/>
      <c r="DNM40" s="799"/>
      <c r="DNN40" s="799"/>
      <c r="DNO40" s="799"/>
      <c r="DNP40" s="799"/>
      <c r="DNQ40" s="799"/>
      <c r="DNR40" s="799"/>
      <c r="DNS40" s="799"/>
      <c r="DNT40" s="513"/>
      <c r="DNU40" s="799"/>
      <c r="DNV40" s="799"/>
      <c r="DNW40" s="799"/>
      <c r="DNX40" s="799"/>
      <c r="DNY40" s="799"/>
      <c r="DNZ40" s="799"/>
      <c r="DOA40" s="799"/>
      <c r="DOB40" s="513"/>
      <c r="DOC40" s="799"/>
      <c r="DOD40" s="799"/>
      <c r="DOE40" s="799"/>
      <c r="DOF40" s="799"/>
      <c r="DOG40" s="799"/>
      <c r="DOH40" s="799"/>
      <c r="DOI40" s="799"/>
      <c r="DOJ40" s="513"/>
      <c r="DOK40" s="799"/>
      <c r="DOL40" s="799"/>
      <c r="DOM40" s="799"/>
      <c r="DON40" s="799"/>
      <c r="DOO40" s="799"/>
      <c r="DOP40" s="799"/>
      <c r="DOQ40" s="799"/>
      <c r="DOR40" s="513"/>
      <c r="DOS40" s="799"/>
      <c r="DOT40" s="799"/>
      <c r="DOU40" s="799"/>
      <c r="DOV40" s="799"/>
      <c r="DOW40" s="799"/>
      <c r="DOX40" s="799"/>
      <c r="DOY40" s="799"/>
      <c r="DOZ40" s="513"/>
      <c r="DPA40" s="799"/>
      <c r="DPB40" s="799"/>
      <c r="DPC40" s="799"/>
      <c r="DPD40" s="799"/>
      <c r="DPE40" s="799"/>
      <c r="DPF40" s="799"/>
      <c r="DPG40" s="799"/>
      <c r="DPH40" s="513"/>
      <c r="DPI40" s="799"/>
      <c r="DPJ40" s="799"/>
      <c r="DPK40" s="799"/>
      <c r="DPL40" s="799"/>
      <c r="DPM40" s="799"/>
      <c r="DPN40" s="799"/>
      <c r="DPO40" s="799"/>
      <c r="DPP40" s="513"/>
      <c r="DPQ40" s="799"/>
      <c r="DPR40" s="799"/>
      <c r="DPS40" s="799"/>
      <c r="DPT40" s="799"/>
      <c r="DPU40" s="799"/>
      <c r="DPV40" s="799"/>
      <c r="DPW40" s="799"/>
      <c r="DPX40" s="513"/>
      <c r="DPY40" s="799"/>
      <c r="DPZ40" s="799"/>
      <c r="DQA40" s="799"/>
      <c r="DQB40" s="799"/>
      <c r="DQC40" s="799"/>
      <c r="DQD40" s="799"/>
      <c r="DQE40" s="799"/>
      <c r="DQF40" s="513"/>
      <c r="DQG40" s="799"/>
      <c r="DQH40" s="799"/>
      <c r="DQI40" s="799"/>
      <c r="DQJ40" s="799"/>
      <c r="DQK40" s="799"/>
      <c r="DQL40" s="799"/>
      <c r="DQM40" s="799"/>
      <c r="DQN40" s="513"/>
      <c r="DQO40" s="799"/>
      <c r="DQP40" s="799"/>
      <c r="DQQ40" s="799"/>
      <c r="DQR40" s="799"/>
      <c r="DQS40" s="799"/>
      <c r="DQT40" s="799"/>
      <c r="DQU40" s="799"/>
      <c r="DQV40" s="513"/>
      <c r="DQW40" s="799"/>
      <c r="DQX40" s="799"/>
      <c r="DQY40" s="799"/>
      <c r="DQZ40" s="799"/>
      <c r="DRA40" s="799"/>
      <c r="DRB40" s="799"/>
      <c r="DRC40" s="799"/>
      <c r="DRD40" s="513"/>
      <c r="DRE40" s="799"/>
      <c r="DRF40" s="799"/>
      <c r="DRG40" s="799"/>
      <c r="DRH40" s="799"/>
      <c r="DRI40" s="799"/>
      <c r="DRJ40" s="799"/>
      <c r="DRK40" s="799"/>
      <c r="DRL40" s="513"/>
      <c r="DRM40" s="799"/>
      <c r="DRN40" s="799"/>
      <c r="DRO40" s="799"/>
      <c r="DRP40" s="799"/>
      <c r="DRQ40" s="799"/>
      <c r="DRR40" s="799"/>
      <c r="DRS40" s="799"/>
      <c r="DRT40" s="513"/>
      <c r="DRU40" s="799"/>
      <c r="DRV40" s="799"/>
      <c r="DRW40" s="799"/>
      <c r="DRX40" s="799"/>
      <c r="DRY40" s="799"/>
      <c r="DRZ40" s="799"/>
      <c r="DSA40" s="799"/>
      <c r="DSB40" s="513"/>
      <c r="DSC40" s="799"/>
      <c r="DSD40" s="799"/>
      <c r="DSE40" s="799"/>
      <c r="DSF40" s="799"/>
      <c r="DSG40" s="799"/>
      <c r="DSH40" s="799"/>
      <c r="DSI40" s="799"/>
      <c r="DSJ40" s="513"/>
      <c r="DSK40" s="799"/>
      <c r="DSL40" s="799"/>
      <c r="DSM40" s="799"/>
      <c r="DSN40" s="799"/>
      <c r="DSO40" s="799"/>
      <c r="DSP40" s="799"/>
      <c r="DSQ40" s="799"/>
      <c r="DSR40" s="513"/>
      <c r="DSS40" s="799"/>
      <c r="DST40" s="799"/>
      <c r="DSU40" s="799"/>
      <c r="DSV40" s="799"/>
      <c r="DSW40" s="799"/>
      <c r="DSX40" s="799"/>
      <c r="DSY40" s="799"/>
      <c r="DSZ40" s="513"/>
      <c r="DTA40" s="799"/>
      <c r="DTB40" s="799"/>
      <c r="DTC40" s="799"/>
      <c r="DTD40" s="799"/>
      <c r="DTE40" s="799"/>
      <c r="DTF40" s="799"/>
      <c r="DTG40" s="799"/>
      <c r="DTH40" s="513"/>
      <c r="DTI40" s="799"/>
      <c r="DTJ40" s="799"/>
      <c r="DTK40" s="799"/>
      <c r="DTL40" s="799"/>
      <c r="DTM40" s="799"/>
      <c r="DTN40" s="799"/>
      <c r="DTO40" s="799"/>
      <c r="DTP40" s="513"/>
      <c r="DTQ40" s="799"/>
      <c r="DTR40" s="799"/>
      <c r="DTS40" s="799"/>
      <c r="DTT40" s="799"/>
      <c r="DTU40" s="799"/>
      <c r="DTV40" s="799"/>
      <c r="DTW40" s="799"/>
      <c r="DTX40" s="513"/>
      <c r="DTY40" s="799"/>
      <c r="DTZ40" s="799"/>
      <c r="DUA40" s="799"/>
      <c r="DUB40" s="799"/>
      <c r="DUC40" s="799"/>
      <c r="DUD40" s="799"/>
      <c r="DUE40" s="799"/>
      <c r="DUF40" s="513"/>
      <c r="DUG40" s="799"/>
      <c r="DUH40" s="799"/>
      <c r="DUI40" s="799"/>
      <c r="DUJ40" s="799"/>
      <c r="DUK40" s="799"/>
      <c r="DUL40" s="799"/>
      <c r="DUM40" s="799"/>
      <c r="DUN40" s="513"/>
      <c r="DUO40" s="799"/>
      <c r="DUP40" s="799"/>
      <c r="DUQ40" s="799"/>
      <c r="DUR40" s="799"/>
      <c r="DUS40" s="799"/>
      <c r="DUT40" s="799"/>
      <c r="DUU40" s="799"/>
      <c r="DUV40" s="513"/>
      <c r="DUW40" s="799"/>
      <c r="DUX40" s="799"/>
      <c r="DUY40" s="799"/>
      <c r="DUZ40" s="799"/>
      <c r="DVA40" s="799"/>
      <c r="DVB40" s="799"/>
      <c r="DVC40" s="799"/>
      <c r="DVD40" s="513"/>
      <c r="DVE40" s="799"/>
      <c r="DVF40" s="799"/>
      <c r="DVG40" s="799"/>
      <c r="DVH40" s="799"/>
      <c r="DVI40" s="799"/>
      <c r="DVJ40" s="799"/>
      <c r="DVK40" s="799"/>
      <c r="DVL40" s="513"/>
      <c r="DVM40" s="799"/>
      <c r="DVN40" s="799"/>
      <c r="DVO40" s="799"/>
      <c r="DVP40" s="799"/>
      <c r="DVQ40" s="799"/>
      <c r="DVR40" s="799"/>
      <c r="DVS40" s="799"/>
      <c r="DVT40" s="513"/>
      <c r="DVU40" s="799"/>
      <c r="DVV40" s="799"/>
      <c r="DVW40" s="799"/>
      <c r="DVX40" s="799"/>
      <c r="DVY40" s="799"/>
      <c r="DVZ40" s="799"/>
      <c r="DWA40" s="799"/>
      <c r="DWB40" s="513"/>
      <c r="DWC40" s="799"/>
      <c r="DWD40" s="799"/>
      <c r="DWE40" s="799"/>
      <c r="DWF40" s="799"/>
      <c r="DWG40" s="799"/>
      <c r="DWH40" s="799"/>
      <c r="DWI40" s="799"/>
      <c r="DWJ40" s="513"/>
      <c r="DWK40" s="799"/>
      <c r="DWL40" s="799"/>
      <c r="DWM40" s="799"/>
      <c r="DWN40" s="799"/>
      <c r="DWO40" s="799"/>
      <c r="DWP40" s="799"/>
      <c r="DWQ40" s="799"/>
      <c r="DWR40" s="513"/>
      <c r="DWS40" s="799"/>
      <c r="DWT40" s="799"/>
      <c r="DWU40" s="799"/>
      <c r="DWV40" s="799"/>
      <c r="DWW40" s="799"/>
      <c r="DWX40" s="799"/>
      <c r="DWY40" s="799"/>
      <c r="DWZ40" s="513"/>
      <c r="DXA40" s="799"/>
      <c r="DXB40" s="799"/>
      <c r="DXC40" s="799"/>
      <c r="DXD40" s="799"/>
      <c r="DXE40" s="799"/>
      <c r="DXF40" s="799"/>
      <c r="DXG40" s="799"/>
      <c r="DXH40" s="513"/>
      <c r="DXI40" s="799"/>
      <c r="DXJ40" s="799"/>
      <c r="DXK40" s="799"/>
      <c r="DXL40" s="799"/>
      <c r="DXM40" s="799"/>
      <c r="DXN40" s="799"/>
      <c r="DXO40" s="799"/>
      <c r="DXP40" s="513"/>
      <c r="DXQ40" s="799"/>
      <c r="DXR40" s="799"/>
      <c r="DXS40" s="799"/>
      <c r="DXT40" s="799"/>
      <c r="DXU40" s="799"/>
      <c r="DXV40" s="799"/>
      <c r="DXW40" s="799"/>
      <c r="DXX40" s="513"/>
      <c r="DXY40" s="799"/>
      <c r="DXZ40" s="799"/>
      <c r="DYA40" s="799"/>
      <c r="DYB40" s="799"/>
      <c r="DYC40" s="799"/>
      <c r="DYD40" s="799"/>
      <c r="DYE40" s="799"/>
      <c r="DYF40" s="513"/>
      <c r="DYG40" s="799"/>
      <c r="DYH40" s="799"/>
      <c r="DYI40" s="799"/>
      <c r="DYJ40" s="799"/>
      <c r="DYK40" s="799"/>
      <c r="DYL40" s="799"/>
      <c r="DYM40" s="799"/>
      <c r="DYN40" s="513"/>
      <c r="DYO40" s="799"/>
      <c r="DYP40" s="799"/>
      <c r="DYQ40" s="799"/>
      <c r="DYR40" s="799"/>
      <c r="DYS40" s="799"/>
      <c r="DYT40" s="799"/>
      <c r="DYU40" s="799"/>
      <c r="DYV40" s="513"/>
      <c r="DYW40" s="799"/>
      <c r="DYX40" s="799"/>
      <c r="DYY40" s="799"/>
      <c r="DYZ40" s="799"/>
      <c r="DZA40" s="799"/>
      <c r="DZB40" s="799"/>
      <c r="DZC40" s="799"/>
      <c r="DZD40" s="513"/>
      <c r="DZE40" s="799"/>
      <c r="DZF40" s="799"/>
      <c r="DZG40" s="799"/>
      <c r="DZH40" s="799"/>
      <c r="DZI40" s="799"/>
      <c r="DZJ40" s="799"/>
      <c r="DZK40" s="799"/>
      <c r="DZL40" s="513"/>
      <c r="DZM40" s="799"/>
      <c r="DZN40" s="799"/>
      <c r="DZO40" s="799"/>
      <c r="DZP40" s="799"/>
      <c r="DZQ40" s="799"/>
      <c r="DZR40" s="799"/>
      <c r="DZS40" s="799"/>
      <c r="DZT40" s="513"/>
      <c r="DZU40" s="799"/>
      <c r="DZV40" s="799"/>
      <c r="DZW40" s="799"/>
      <c r="DZX40" s="799"/>
      <c r="DZY40" s="799"/>
      <c r="DZZ40" s="799"/>
      <c r="EAA40" s="799"/>
      <c r="EAB40" s="513"/>
      <c r="EAC40" s="799"/>
      <c r="EAD40" s="799"/>
      <c r="EAE40" s="799"/>
      <c r="EAF40" s="799"/>
      <c r="EAG40" s="799"/>
      <c r="EAH40" s="799"/>
      <c r="EAI40" s="799"/>
      <c r="EAJ40" s="513"/>
      <c r="EAK40" s="799"/>
      <c r="EAL40" s="799"/>
      <c r="EAM40" s="799"/>
      <c r="EAN40" s="799"/>
      <c r="EAO40" s="799"/>
      <c r="EAP40" s="799"/>
      <c r="EAQ40" s="799"/>
      <c r="EAR40" s="513"/>
      <c r="EAS40" s="799"/>
      <c r="EAT40" s="799"/>
      <c r="EAU40" s="799"/>
      <c r="EAV40" s="799"/>
      <c r="EAW40" s="799"/>
      <c r="EAX40" s="799"/>
      <c r="EAY40" s="799"/>
      <c r="EAZ40" s="513"/>
      <c r="EBA40" s="799"/>
      <c r="EBB40" s="799"/>
      <c r="EBC40" s="799"/>
      <c r="EBD40" s="799"/>
      <c r="EBE40" s="799"/>
      <c r="EBF40" s="799"/>
      <c r="EBG40" s="799"/>
      <c r="EBH40" s="513"/>
      <c r="EBI40" s="799"/>
      <c r="EBJ40" s="799"/>
      <c r="EBK40" s="799"/>
      <c r="EBL40" s="799"/>
      <c r="EBM40" s="799"/>
      <c r="EBN40" s="799"/>
      <c r="EBO40" s="799"/>
      <c r="EBP40" s="513"/>
      <c r="EBQ40" s="799"/>
      <c r="EBR40" s="799"/>
      <c r="EBS40" s="799"/>
      <c r="EBT40" s="799"/>
      <c r="EBU40" s="799"/>
      <c r="EBV40" s="799"/>
      <c r="EBW40" s="799"/>
      <c r="EBX40" s="513"/>
      <c r="EBY40" s="799"/>
      <c r="EBZ40" s="799"/>
      <c r="ECA40" s="799"/>
      <c r="ECB40" s="799"/>
      <c r="ECC40" s="799"/>
      <c r="ECD40" s="799"/>
      <c r="ECE40" s="799"/>
      <c r="ECF40" s="513"/>
      <c r="ECG40" s="799"/>
      <c r="ECH40" s="799"/>
      <c r="ECI40" s="799"/>
      <c r="ECJ40" s="799"/>
      <c r="ECK40" s="799"/>
      <c r="ECL40" s="799"/>
      <c r="ECM40" s="799"/>
      <c r="ECN40" s="513"/>
      <c r="ECO40" s="799"/>
      <c r="ECP40" s="799"/>
      <c r="ECQ40" s="799"/>
      <c r="ECR40" s="799"/>
      <c r="ECS40" s="799"/>
      <c r="ECT40" s="799"/>
      <c r="ECU40" s="799"/>
      <c r="ECV40" s="513"/>
      <c r="ECW40" s="799"/>
      <c r="ECX40" s="799"/>
      <c r="ECY40" s="799"/>
      <c r="ECZ40" s="799"/>
      <c r="EDA40" s="799"/>
      <c r="EDB40" s="799"/>
      <c r="EDC40" s="799"/>
      <c r="EDD40" s="513"/>
      <c r="EDE40" s="799"/>
      <c r="EDF40" s="799"/>
      <c r="EDG40" s="799"/>
      <c r="EDH40" s="799"/>
      <c r="EDI40" s="799"/>
      <c r="EDJ40" s="799"/>
      <c r="EDK40" s="799"/>
      <c r="EDL40" s="513"/>
      <c r="EDM40" s="799"/>
      <c r="EDN40" s="799"/>
      <c r="EDO40" s="799"/>
      <c r="EDP40" s="799"/>
      <c r="EDQ40" s="799"/>
      <c r="EDR40" s="799"/>
      <c r="EDS40" s="799"/>
      <c r="EDT40" s="513"/>
      <c r="EDU40" s="799"/>
      <c r="EDV40" s="799"/>
      <c r="EDW40" s="799"/>
      <c r="EDX40" s="799"/>
      <c r="EDY40" s="799"/>
      <c r="EDZ40" s="799"/>
      <c r="EEA40" s="799"/>
      <c r="EEB40" s="513"/>
      <c r="EEC40" s="799"/>
      <c r="EED40" s="799"/>
      <c r="EEE40" s="799"/>
      <c r="EEF40" s="799"/>
      <c r="EEG40" s="799"/>
      <c r="EEH40" s="799"/>
      <c r="EEI40" s="799"/>
      <c r="EEJ40" s="513"/>
      <c r="EEK40" s="799"/>
      <c r="EEL40" s="799"/>
      <c r="EEM40" s="799"/>
      <c r="EEN40" s="799"/>
      <c r="EEO40" s="799"/>
      <c r="EEP40" s="799"/>
      <c r="EEQ40" s="799"/>
      <c r="EER40" s="513"/>
      <c r="EES40" s="799"/>
      <c r="EET40" s="799"/>
      <c r="EEU40" s="799"/>
      <c r="EEV40" s="799"/>
      <c r="EEW40" s="799"/>
      <c r="EEX40" s="799"/>
      <c r="EEY40" s="799"/>
      <c r="EEZ40" s="513"/>
      <c r="EFA40" s="799"/>
      <c r="EFB40" s="799"/>
      <c r="EFC40" s="799"/>
      <c r="EFD40" s="799"/>
      <c r="EFE40" s="799"/>
      <c r="EFF40" s="799"/>
      <c r="EFG40" s="799"/>
      <c r="EFH40" s="513"/>
      <c r="EFI40" s="799"/>
      <c r="EFJ40" s="799"/>
      <c r="EFK40" s="799"/>
      <c r="EFL40" s="799"/>
      <c r="EFM40" s="799"/>
      <c r="EFN40" s="799"/>
      <c r="EFO40" s="799"/>
      <c r="EFP40" s="513"/>
      <c r="EFQ40" s="799"/>
      <c r="EFR40" s="799"/>
      <c r="EFS40" s="799"/>
      <c r="EFT40" s="799"/>
      <c r="EFU40" s="799"/>
      <c r="EFV40" s="799"/>
      <c r="EFW40" s="799"/>
      <c r="EFX40" s="513"/>
      <c r="EFY40" s="799"/>
      <c r="EFZ40" s="799"/>
      <c r="EGA40" s="799"/>
      <c r="EGB40" s="799"/>
      <c r="EGC40" s="799"/>
      <c r="EGD40" s="799"/>
      <c r="EGE40" s="799"/>
      <c r="EGF40" s="513"/>
      <c r="EGG40" s="799"/>
      <c r="EGH40" s="799"/>
      <c r="EGI40" s="799"/>
      <c r="EGJ40" s="799"/>
      <c r="EGK40" s="799"/>
      <c r="EGL40" s="799"/>
      <c r="EGM40" s="799"/>
      <c r="EGN40" s="513"/>
      <c r="EGO40" s="799"/>
      <c r="EGP40" s="799"/>
      <c r="EGQ40" s="799"/>
      <c r="EGR40" s="799"/>
      <c r="EGS40" s="799"/>
      <c r="EGT40" s="799"/>
      <c r="EGU40" s="799"/>
      <c r="EGV40" s="513"/>
      <c r="EGW40" s="799"/>
      <c r="EGX40" s="799"/>
      <c r="EGY40" s="799"/>
      <c r="EGZ40" s="799"/>
      <c r="EHA40" s="799"/>
      <c r="EHB40" s="799"/>
      <c r="EHC40" s="799"/>
      <c r="EHD40" s="513"/>
      <c r="EHE40" s="799"/>
      <c r="EHF40" s="799"/>
      <c r="EHG40" s="799"/>
      <c r="EHH40" s="799"/>
      <c r="EHI40" s="799"/>
      <c r="EHJ40" s="799"/>
      <c r="EHK40" s="799"/>
      <c r="EHL40" s="513"/>
      <c r="EHM40" s="799"/>
      <c r="EHN40" s="799"/>
      <c r="EHO40" s="799"/>
      <c r="EHP40" s="799"/>
      <c r="EHQ40" s="799"/>
      <c r="EHR40" s="799"/>
      <c r="EHS40" s="799"/>
      <c r="EHT40" s="513"/>
      <c r="EHU40" s="799"/>
      <c r="EHV40" s="799"/>
      <c r="EHW40" s="799"/>
      <c r="EHX40" s="799"/>
      <c r="EHY40" s="799"/>
      <c r="EHZ40" s="799"/>
      <c r="EIA40" s="799"/>
      <c r="EIB40" s="513"/>
      <c r="EIC40" s="799"/>
      <c r="EID40" s="799"/>
      <c r="EIE40" s="799"/>
      <c r="EIF40" s="799"/>
      <c r="EIG40" s="799"/>
      <c r="EIH40" s="799"/>
      <c r="EII40" s="799"/>
      <c r="EIJ40" s="513"/>
      <c r="EIK40" s="799"/>
      <c r="EIL40" s="799"/>
      <c r="EIM40" s="799"/>
      <c r="EIN40" s="799"/>
      <c r="EIO40" s="799"/>
      <c r="EIP40" s="799"/>
      <c r="EIQ40" s="799"/>
      <c r="EIR40" s="513"/>
      <c r="EIS40" s="799"/>
      <c r="EIT40" s="799"/>
      <c r="EIU40" s="799"/>
      <c r="EIV40" s="799"/>
      <c r="EIW40" s="799"/>
      <c r="EIX40" s="799"/>
      <c r="EIY40" s="799"/>
      <c r="EIZ40" s="513"/>
      <c r="EJA40" s="799"/>
      <c r="EJB40" s="799"/>
      <c r="EJC40" s="799"/>
      <c r="EJD40" s="799"/>
      <c r="EJE40" s="799"/>
      <c r="EJF40" s="799"/>
      <c r="EJG40" s="799"/>
      <c r="EJH40" s="513"/>
      <c r="EJI40" s="799"/>
      <c r="EJJ40" s="799"/>
      <c r="EJK40" s="799"/>
      <c r="EJL40" s="799"/>
      <c r="EJM40" s="799"/>
      <c r="EJN40" s="799"/>
      <c r="EJO40" s="799"/>
      <c r="EJP40" s="513"/>
      <c r="EJQ40" s="799"/>
      <c r="EJR40" s="799"/>
      <c r="EJS40" s="799"/>
      <c r="EJT40" s="799"/>
      <c r="EJU40" s="799"/>
      <c r="EJV40" s="799"/>
      <c r="EJW40" s="799"/>
      <c r="EJX40" s="513"/>
      <c r="EJY40" s="799"/>
      <c r="EJZ40" s="799"/>
      <c r="EKA40" s="799"/>
      <c r="EKB40" s="799"/>
      <c r="EKC40" s="799"/>
      <c r="EKD40" s="799"/>
      <c r="EKE40" s="799"/>
      <c r="EKF40" s="513"/>
      <c r="EKG40" s="799"/>
      <c r="EKH40" s="799"/>
      <c r="EKI40" s="799"/>
      <c r="EKJ40" s="799"/>
      <c r="EKK40" s="799"/>
      <c r="EKL40" s="799"/>
      <c r="EKM40" s="799"/>
      <c r="EKN40" s="513"/>
      <c r="EKO40" s="799"/>
      <c r="EKP40" s="799"/>
      <c r="EKQ40" s="799"/>
      <c r="EKR40" s="799"/>
      <c r="EKS40" s="799"/>
      <c r="EKT40" s="799"/>
      <c r="EKU40" s="799"/>
      <c r="EKV40" s="513"/>
      <c r="EKW40" s="799"/>
      <c r="EKX40" s="799"/>
      <c r="EKY40" s="799"/>
      <c r="EKZ40" s="799"/>
      <c r="ELA40" s="799"/>
      <c r="ELB40" s="799"/>
      <c r="ELC40" s="799"/>
      <c r="ELD40" s="513"/>
      <c r="ELE40" s="799"/>
      <c r="ELF40" s="799"/>
      <c r="ELG40" s="799"/>
      <c r="ELH40" s="799"/>
      <c r="ELI40" s="799"/>
      <c r="ELJ40" s="799"/>
      <c r="ELK40" s="799"/>
      <c r="ELL40" s="513"/>
      <c r="ELM40" s="799"/>
      <c r="ELN40" s="799"/>
      <c r="ELO40" s="799"/>
      <c r="ELP40" s="799"/>
      <c r="ELQ40" s="799"/>
      <c r="ELR40" s="799"/>
      <c r="ELS40" s="799"/>
      <c r="ELT40" s="513"/>
      <c r="ELU40" s="799"/>
      <c r="ELV40" s="799"/>
      <c r="ELW40" s="799"/>
      <c r="ELX40" s="799"/>
      <c r="ELY40" s="799"/>
      <c r="ELZ40" s="799"/>
      <c r="EMA40" s="799"/>
      <c r="EMB40" s="513"/>
      <c r="EMC40" s="799"/>
      <c r="EMD40" s="799"/>
      <c r="EME40" s="799"/>
      <c r="EMF40" s="799"/>
      <c r="EMG40" s="799"/>
      <c r="EMH40" s="799"/>
      <c r="EMI40" s="799"/>
      <c r="EMJ40" s="513"/>
      <c r="EMK40" s="799"/>
      <c r="EML40" s="799"/>
      <c r="EMM40" s="799"/>
      <c r="EMN40" s="799"/>
      <c r="EMO40" s="799"/>
      <c r="EMP40" s="799"/>
      <c r="EMQ40" s="799"/>
      <c r="EMR40" s="513"/>
      <c r="EMS40" s="799"/>
      <c r="EMT40" s="799"/>
      <c r="EMU40" s="799"/>
      <c r="EMV40" s="799"/>
      <c r="EMW40" s="799"/>
      <c r="EMX40" s="799"/>
      <c r="EMY40" s="799"/>
      <c r="EMZ40" s="513"/>
      <c r="ENA40" s="799"/>
      <c r="ENB40" s="799"/>
      <c r="ENC40" s="799"/>
      <c r="END40" s="799"/>
      <c r="ENE40" s="799"/>
      <c r="ENF40" s="799"/>
      <c r="ENG40" s="799"/>
      <c r="ENH40" s="513"/>
      <c r="ENI40" s="799"/>
      <c r="ENJ40" s="799"/>
      <c r="ENK40" s="799"/>
      <c r="ENL40" s="799"/>
      <c r="ENM40" s="799"/>
      <c r="ENN40" s="799"/>
      <c r="ENO40" s="799"/>
      <c r="ENP40" s="513"/>
      <c r="ENQ40" s="799"/>
      <c r="ENR40" s="799"/>
      <c r="ENS40" s="799"/>
      <c r="ENT40" s="799"/>
      <c r="ENU40" s="799"/>
      <c r="ENV40" s="799"/>
      <c r="ENW40" s="799"/>
      <c r="ENX40" s="513"/>
      <c r="ENY40" s="799"/>
      <c r="ENZ40" s="799"/>
      <c r="EOA40" s="799"/>
      <c r="EOB40" s="799"/>
      <c r="EOC40" s="799"/>
      <c r="EOD40" s="799"/>
      <c r="EOE40" s="799"/>
      <c r="EOF40" s="513"/>
      <c r="EOG40" s="799"/>
      <c r="EOH40" s="799"/>
      <c r="EOI40" s="799"/>
      <c r="EOJ40" s="799"/>
      <c r="EOK40" s="799"/>
      <c r="EOL40" s="799"/>
      <c r="EOM40" s="799"/>
      <c r="EON40" s="513"/>
      <c r="EOO40" s="799"/>
      <c r="EOP40" s="799"/>
      <c r="EOQ40" s="799"/>
      <c r="EOR40" s="799"/>
      <c r="EOS40" s="799"/>
      <c r="EOT40" s="799"/>
      <c r="EOU40" s="799"/>
      <c r="EOV40" s="513"/>
      <c r="EOW40" s="799"/>
      <c r="EOX40" s="799"/>
      <c r="EOY40" s="799"/>
      <c r="EOZ40" s="799"/>
      <c r="EPA40" s="799"/>
      <c r="EPB40" s="799"/>
      <c r="EPC40" s="799"/>
      <c r="EPD40" s="513"/>
      <c r="EPE40" s="799"/>
      <c r="EPF40" s="799"/>
      <c r="EPG40" s="799"/>
      <c r="EPH40" s="799"/>
      <c r="EPI40" s="799"/>
      <c r="EPJ40" s="799"/>
      <c r="EPK40" s="799"/>
      <c r="EPL40" s="513"/>
      <c r="EPM40" s="799"/>
      <c r="EPN40" s="799"/>
      <c r="EPO40" s="799"/>
      <c r="EPP40" s="799"/>
      <c r="EPQ40" s="799"/>
      <c r="EPR40" s="799"/>
      <c r="EPS40" s="799"/>
      <c r="EPT40" s="513"/>
      <c r="EPU40" s="799"/>
      <c r="EPV40" s="799"/>
      <c r="EPW40" s="799"/>
      <c r="EPX40" s="799"/>
      <c r="EPY40" s="799"/>
      <c r="EPZ40" s="799"/>
      <c r="EQA40" s="799"/>
      <c r="EQB40" s="513"/>
      <c r="EQC40" s="799"/>
      <c r="EQD40" s="799"/>
      <c r="EQE40" s="799"/>
      <c r="EQF40" s="799"/>
      <c r="EQG40" s="799"/>
      <c r="EQH40" s="799"/>
      <c r="EQI40" s="799"/>
      <c r="EQJ40" s="513"/>
      <c r="EQK40" s="799"/>
      <c r="EQL40" s="799"/>
      <c r="EQM40" s="799"/>
      <c r="EQN40" s="799"/>
      <c r="EQO40" s="799"/>
      <c r="EQP40" s="799"/>
      <c r="EQQ40" s="799"/>
      <c r="EQR40" s="513"/>
      <c r="EQS40" s="799"/>
      <c r="EQT40" s="799"/>
      <c r="EQU40" s="799"/>
      <c r="EQV40" s="799"/>
      <c r="EQW40" s="799"/>
      <c r="EQX40" s="799"/>
      <c r="EQY40" s="799"/>
      <c r="EQZ40" s="513"/>
      <c r="ERA40" s="799"/>
      <c r="ERB40" s="799"/>
      <c r="ERC40" s="799"/>
      <c r="ERD40" s="799"/>
      <c r="ERE40" s="799"/>
      <c r="ERF40" s="799"/>
      <c r="ERG40" s="799"/>
      <c r="ERH40" s="513"/>
      <c r="ERI40" s="799"/>
      <c r="ERJ40" s="799"/>
      <c r="ERK40" s="799"/>
      <c r="ERL40" s="799"/>
      <c r="ERM40" s="799"/>
      <c r="ERN40" s="799"/>
      <c r="ERO40" s="799"/>
      <c r="ERP40" s="513"/>
      <c r="ERQ40" s="799"/>
      <c r="ERR40" s="799"/>
      <c r="ERS40" s="799"/>
      <c r="ERT40" s="799"/>
      <c r="ERU40" s="799"/>
      <c r="ERV40" s="799"/>
      <c r="ERW40" s="799"/>
      <c r="ERX40" s="513"/>
      <c r="ERY40" s="799"/>
      <c r="ERZ40" s="799"/>
      <c r="ESA40" s="799"/>
      <c r="ESB40" s="799"/>
      <c r="ESC40" s="799"/>
      <c r="ESD40" s="799"/>
      <c r="ESE40" s="799"/>
      <c r="ESF40" s="513"/>
      <c r="ESG40" s="799"/>
      <c r="ESH40" s="799"/>
      <c r="ESI40" s="799"/>
      <c r="ESJ40" s="799"/>
      <c r="ESK40" s="799"/>
      <c r="ESL40" s="799"/>
      <c r="ESM40" s="799"/>
      <c r="ESN40" s="513"/>
      <c r="ESO40" s="799"/>
      <c r="ESP40" s="799"/>
      <c r="ESQ40" s="799"/>
      <c r="ESR40" s="799"/>
      <c r="ESS40" s="799"/>
      <c r="EST40" s="799"/>
      <c r="ESU40" s="799"/>
      <c r="ESV40" s="513"/>
      <c r="ESW40" s="799"/>
      <c r="ESX40" s="799"/>
      <c r="ESY40" s="799"/>
      <c r="ESZ40" s="799"/>
      <c r="ETA40" s="799"/>
      <c r="ETB40" s="799"/>
      <c r="ETC40" s="799"/>
      <c r="ETD40" s="513"/>
      <c r="ETE40" s="799"/>
      <c r="ETF40" s="799"/>
      <c r="ETG40" s="799"/>
      <c r="ETH40" s="799"/>
      <c r="ETI40" s="799"/>
      <c r="ETJ40" s="799"/>
      <c r="ETK40" s="799"/>
      <c r="ETL40" s="513"/>
      <c r="ETM40" s="799"/>
      <c r="ETN40" s="799"/>
      <c r="ETO40" s="799"/>
      <c r="ETP40" s="799"/>
      <c r="ETQ40" s="799"/>
      <c r="ETR40" s="799"/>
      <c r="ETS40" s="799"/>
      <c r="ETT40" s="513"/>
      <c r="ETU40" s="799"/>
      <c r="ETV40" s="799"/>
      <c r="ETW40" s="799"/>
      <c r="ETX40" s="799"/>
      <c r="ETY40" s="799"/>
      <c r="ETZ40" s="799"/>
      <c r="EUA40" s="799"/>
      <c r="EUB40" s="513"/>
      <c r="EUC40" s="799"/>
      <c r="EUD40" s="799"/>
      <c r="EUE40" s="799"/>
      <c r="EUF40" s="799"/>
      <c r="EUG40" s="799"/>
      <c r="EUH40" s="799"/>
      <c r="EUI40" s="799"/>
      <c r="EUJ40" s="513"/>
      <c r="EUK40" s="799"/>
      <c r="EUL40" s="799"/>
      <c r="EUM40" s="799"/>
      <c r="EUN40" s="799"/>
      <c r="EUO40" s="799"/>
      <c r="EUP40" s="799"/>
      <c r="EUQ40" s="799"/>
      <c r="EUR40" s="513"/>
      <c r="EUS40" s="799"/>
      <c r="EUT40" s="799"/>
      <c r="EUU40" s="799"/>
      <c r="EUV40" s="799"/>
      <c r="EUW40" s="799"/>
      <c r="EUX40" s="799"/>
      <c r="EUY40" s="799"/>
      <c r="EUZ40" s="513"/>
      <c r="EVA40" s="799"/>
      <c r="EVB40" s="799"/>
      <c r="EVC40" s="799"/>
      <c r="EVD40" s="799"/>
      <c r="EVE40" s="799"/>
      <c r="EVF40" s="799"/>
      <c r="EVG40" s="799"/>
      <c r="EVH40" s="513"/>
      <c r="EVI40" s="799"/>
      <c r="EVJ40" s="799"/>
      <c r="EVK40" s="799"/>
      <c r="EVL40" s="799"/>
      <c r="EVM40" s="799"/>
      <c r="EVN40" s="799"/>
      <c r="EVO40" s="799"/>
      <c r="EVP40" s="513"/>
      <c r="EVQ40" s="799"/>
      <c r="EVR40" s="799"/>
      <c r="EVS40" s="799"/>
      <c r="EVT40" s="799"/>
      <c r="EVU40" s="799"/>
      <c r="EVV40" s="799"/>
      <c r="EVW40" s="799"/>
      <c r="EVX40" s="513"/>
      <c r="EVY40" s="799"/>
      <c r="EVZ40" s="799"/>
      <c r="EWA40" s="799"/>
      <c r="EWB40" s="799"/>
      <c r="EWC40" s="799"/>
      <c r="EWD40" s="799"/>
      <c r="EWE40" s="799"/>
      <c r="EWF40" s="513"/>
      <c r="EWG40" s="799"/>
      <c r="EWH40" s="799"/>
      <c r="EWI40" s="799"/>
      <c r="EWJ40" s="799"/>
      <c r="EWK40" s="799"/>
      <c r="EWL40" s="799"/>
      <c r="EWM40" s="799"/>
      <c r="EWN40" s="513"/>
      <c r="EWO40" s="799"/>
      <c r="EWP40" s="799"/>
      <c r="EWQ40" s="799"/>
      <c r="EWR40" s="799"/>
      <c r="EWS40" s="799"/>
      <c r="EWT40" s="799"/>
      <c r="EWU40" s="799"/>
      <c r="EWV40" s="513"/>
      <c r="EWW40" s="799"/>
      <c r="EWX40" s="799"/>
      <c r="EWY40" s="799"/>
      <c r="EWZ40" s="799"/>
      <c r="EXA40" s="799"/>
      <c r="EXB40" s="799"/>
      <c r="EXC40" s="799"/>
      <c r="EXD40" s="513"/>
      <c r="EXE40" s="799"/>
      <c r="EXF40" s="799"/>
      <c r="EXG40" s="799"/>
      <c r="EXH40" s="799"/>
      <c r="EXI40" s="799"/>
      <c r="EXJ40" s="799"/>
      <c r="EXK40" s="799"/>
      <c r="EXL40" s="513"/>
      <c r="EXM40" s="799"/>
      <c r="EXN40" s="799"/>
      <c r="EXO40" s="799"/>
      <c r="EXP40" s="799"/>
      <c r="EXQ40" s="799"/>
      <c r="EXR40" s="799"/>
      <c r="EXS40" s="799"/>
      <c r="EXT40" s="513"/>
      <c r="EXU40" s="799"/>
      <c r="EXV40" s="799"/>
      <c r="EXW40" s="799"/>
      <c r="EXX40" s="799"/>
      <c r="EXY40" s="799"/>
      <c r="EXZ40" s="799"/>
      <c r="EYA40" s="799"/>
      <c r="EYB40" s="513"/>
      <c r="EYC40" s="799"/>
      <c r="EYD40" s="799"/>
      <c r="EYE40" s="799"/>
      <c r="EYF40" s="799"/>
      <c r="EYG40" s="799"/>
      <c r="EYH40" s="799"/>
      <c r="EYI40" s="799"/>
      <c r="EYJ40" s="513"/>
      <c r="EYK40" s="799"/>
      <c r="EYL40" s="799"/>
      <c r="EYM40" s="799"/>
      <c r="EYN40" s="799"/>
      <c r="EYO40" s="799"/>
      <c r="EYP40" s="799"/>
      <c r="EYQ40" s="799"/>
      <c r="EYR40" s="513"/>
      <c r="EYS40" s="799"/>
      <c r="EYT40" s="799"/>
      <c r="EYU40" s="799"/>
      <c r="EYV40" s="799"/>
      <c r="EYW40" s="799"/>
      <c r="EYX40" s="799"/>
      <c r="EYY40" s="799"/>
      <c r="EYZ40" s="513"/>
      <c r="EZA40" s="799"/>
      <c r="EZB40" s="799"/>
      <c r="EZC40" s="799"/>
      <c r="EZD40" s="799"/>
      <c r="EZE40" s="799"/>
      <c r="EZF40" s="799"/>
      <c r="EZG40" s="799"/>
      <c r="EZH40" s="513"/>
      <c r="EZI40" s="799"/>
      <c r="EZJ40" s="799"/>
      <c r="EZK40" s="799"/>
      <c r="EZL40" s="799"/>
      <c r="EZM40" s="799"/>
      <c r="EZN40" s="799"/>
      <c r="EZO40" s="799"/>
      <c r="EZP40" s="513"/>
      <c r="EZQ40" s="799"/>
      <c r="EZR40" s="799"/>
      <c r="EZS40" s="799"/>
      <c r="EZT40" s="799"/>
      <c r="EZU40" s="799"/>
      <c r="EZV40" s="799"/>
      <c r="EZW40" s="799"/>
      <c r="EZX40" s="513"/>
      <c r="EZY40" s="799"/>
      <c r="EZZ40" s="799"/>
      <c r="FAA40" s="799"/>
      <c r="FAB40" s="799"/>
      <c r="FAC40" s="799"/>
      <c r="FAD40" s="799"/>
      <c r="FAE40" s="799"/>
      <c r="FAF40" s="513"/>
      <c r="FAG40" s="799"/>
      <c r="FAH40" s="799"/>
      <c r="FAI40" s="799"/>
      <c r="FAJ40" s="799"/>
      <c r="FAK40" s="799"/>
      <c r="FAL40" s="799"/>
      <c r="FAM40" s="799"/>
      <c r="FAN40" s="513"/>
      <c r="FAO40" s="799"/>
      <c r="FAP40" s="799"/>
      <c r="FAQ40" s="799"/>
      <c r="FAR40" s="799"/>
      <c r="FAS40" s="799"/>
      <c r="FAT40" s="799"/>
      <c r="FAU40" s="799"/>
      <c r="FAV40" s="513"/>
      <c r="FAW40" s="799"/>
      <c r="FAX40" s="799"/>
      <c r="FAY40" s="799"/>
      <c r="FAZ40" s="799"/>
      <c r="FBA40" s="799"/>
      <c r="FBB40" s="799"/>
      <c r="FBC40" s="799"/>
      <c r="FBD40" s="513"/>
      <c r="FBE40" s="799"/>
      <c r="FBF40" s="799"/>
      <c r="FBG40" s="799"/>
      <c r="FBH40" s="799"/>
      <c r="FBI40" s="799"/>
      <c r="FBJ40" s="799"/>
      <c r="FBK40" s="799"/>
      <c r="FBL40" s="513"/>
      <c r="FBM40" s="799"/>
      <c r="FBN40" s="799"/>
      <c r="FBO40" s="799"/>
      <c r="FBP40" s="799"/>
      <c r="FBQ40" s="799"/>
      <c r="FBR40" s="799"/>
      <c r="FBS40" s="799"/>
      <c r="FBT40" s="513"/>
      <c r="FBU40" s="799"/>
      <c r="FBV40" s="799"/>
      <c r="FBW40" s="799"/>
      <c r="FBX40" s="799"/>
      <c r="FBY40" s="799"/>
      <c r="FBZ40" s="799"/>
      <c r="FCA40" s="799"/>
      <c r="FCB40" s="513"/>
      <c r="FCC40" s="799"/>
      <c r="FCD40" s="799"/>
      <c r="FCE40" s="799"/>
      <c r="FCF40" s="799"/>
      <c r="FCG40" s="799"/>
      <c r="FCH40" s="799"/>
      <c r="FCI40" s="799"/>
      <c r="FCJ40" s="513"/>
      <c r="FCK40" s="799"/>
      <c r="FCL40" s="799"/>
      <c r="FCM40" s="799"/>
      <c r="FCN40" s="799"/>
      <c r="FCO40" s="799"/>
      <c r="FCP40" s="799"/>
      <c r="FCQ40" s="799"/>
      <c r="FCR40" s="513"/>
      <c r="FCS40" s="799"/>
      <c r="FCT40" s="799"/>
      <c r="FCU40" s="799"/>
      <c r="FCV40" s="799"/>
      <c r="FCW40" s="799"/>
      <c r="FCX40" s="799"/>
      <c r="FCY40" s="799"/>
      <c r="FCZ40" s="513"/>
      <c r="FDA40" s="799"/>
      <c r="FDB40" s="799"/>
      <c r="FDC40" s="799"/>
      <c r="FDD40" s="799"/>
      <c r="FDE40" s="799"/>
      <c r="FDF40" s="799"/>
      <c r="FDG40" s="799"/>
      <c r="FDH40" s="513"/>
      <c r="FDI40" s="799"/>
      <c r="FDJ40" s="799"/>
      <c r="FDK40" s="799"/>
      <c r="FDL40" s="799"/>
      <c r="FDM40" s="799"/>
      <c r="FDN40" s="799"/>
      <c r="FDO40" s="799"/>
      <c r="FDP40" s="513"/>
      <c r="FDQ40" s="799"/>
      <c r="FDR40" s="799"/>
      <c r="FDS40" s="799"/>
      <c r="FDT40" s="799"/>
      <c r="FDU40" s="799"/>
      <c r="FDV40" s="799"/>
      <c r="FDW40" s="799"/>
      <c r="FDX40" s="513"/>
      <c r="FDY40" s="799"/>
      <c r="FDZ40" s="799"/>
      <c r="FEA40" s="799"/>
      <c r="FEB40" s="799"/>
      <c r="FEC40" s="799"/>
      <c r="FED40" s="799"/>
      <c r="FEE40" s="799"/>
      <c r="FEF40" s="513"/>
      <c r="FEG40" s="799"/>
      <c r="FEH40" s="799"/>
      <c r="FEI40" s="799"/>
      <c r="FEJ40" s="799"/>
      <c r="FEK40" s="799"/>
      <c r="FEL40" s="799"/>
      <c r="FEM40" s="799"/>
      <c r="FEN40" s="513"/>
      <c r="FEO40" s="799"/>
      <c r="FEP40" s="799"/>
      <c r="FEQ40" s="799"/>
      <c r="FER40" s="799"/>
      <c r="FES40" s="799"/>
      <c r="FET40" s="799"/>
      <c r="FEU40" s="799"/>
      <c r="FEV40" s="513"/>
      <c r="FEW40" s="799"/>
      <c r="FEX40" s="799"/>
      <c r="FEY40" s="799"/>
      <c r="FEZ40" s="799"/>
      <c r="FFA40" s="799"/>
      <c r="FFB40" s="799"/>
      <c r="FFC40" s="799"/>
      <c r="FFD40" s="513"/>
      <c r="FFE40" s="799"/>
      <c r="FFF40" s="799"/>
      <c r="FFG40" s="799"/>
      <c r="FFH40" s="799"/>
      <c r="FFI40" s="799"/>
      <c r="FFJ40" s="799"/>
      <c r="FFK40" s="799"/>
      <c r="FFL40" s="513"/>
      <c r="FFM40" s="799"/>
      <c r="FFN40" s="799"/>
      <c r="FFO40" s="799"/>
      <c r="FFP40" s="799"/>
      <c r="FFQ40" s="799"/>
      <c r="FFR40" s="799"/>
      <c r="FFS40" s="799"/>
      <c r="FFT40" s="513"/>
      <c r="FFU40" s="799"/>
      <c r="FFV40" s="799"/>
      <c r="FFW40" s="799"/>
      <c r="FFX40" s="799"/>
      <c r="FFY40" s="799"/>
      <c r="FFZ40" s="799"/>
      <c r="FGA40" s="799"/>
      <c r="FGB40" s="513"/>
      <c r="FGC40" s="799"/>
      <c r="FGD40" s="799"/>
      <c r="FGE40" s="799"/>
      <c r="FGF40" s="799"/>
      <c r="FGG40" s="799"/>
      <c r="FGH40" s="799"/>
      <c r="FGI40" s="799"/>
      <c r="FGJ40" s="513"/>
      <c r="FGK40" s="799"/>
      <c r="FGL40" s="799"/>
      <c r="FGM40" s="799"/>
      <c r="FGN40" s="799"/>
      <c r="FGO40" s="799"/>
      <c r="FGP40" s="799"/>
      <c r="FGQ40" s="799"/>
      <c r="FGR40" s="513"/>
      <c r="FGS40" s="799"/>
      <c r="FGT40" s="799"/>
      <c r="FGU40" s="799"/>
      <c r="FGV40" s="799"/>
      <c r="FGW40" s="799"/>
      <c r="FGX40" s="799"/>
      <c r="FGY40" s="799"/>
      <c r="FGZ40" s="513"/>
      <c r="FHA40" s="799"/>
      <c r="FHB40" s="799"/>
      <c r="FHC40" s="799"/>
      <c r="FHD40" s="799"/>
      <c r="FHE40" s="799"/>
      <c r="FHF40" s="799"/>
      <c r="FHG40" s="799"/>
      <c r="FHH40" s="513"/>
      <c r="FHI40" s="799"/>
      <c r="FHJ40" s="799"/>
      <c r="FHK40" s="799"/>
      <c r="FHL40" s="799"/>
      <c r="FHM40" s="799"/>
      <c r="FHN40" s="799"/>
      <c r="FHO40" s="799"/>
      <c r="FHP40" s="513"/>
      <c r="FHQ40" s="799"/>
      <c r="FHR40" s="799"/>
      <c r="FHS40" s="799"/>
      <c r="FHT40" s="799"/>
      <c r="FHU40" s="799"/>
      <c r="FHV40" s="799"/>
      <c r="FHW40" s="799"/>
      <c r="FHX40" s="513"/>
      <c r="FHY40" s="799"/>
      <c r="FHZ40" s="799"/>
      <c r="FIA40" s="799"/>
      <c r="FIB40" s="799"/>
      <c r="FIC40" s="799"/>
      <c r="FID40" s="799"/>
      <c r="FIE40" s="799"/>
      <c r="FIF40" s="513"/>
      <c r="FIG40" s="799"/>
      <c r="FIH40" s="799"/>
      <c r="FII40" s="799"/>
      <c r="FIJ40" s="799"/>
      <c r="FIK40" s="799"/>
      <c r="FIL40" s="799"/>
      <c r="FIM40" s="799"/>
      <c r="FIN40" s="513"/>
      <c r="FIO40" s="799"/>
      <c r="FIP40" s="799"/>
      <c r="FIQ40" s="799"/>
      <c r="FIR40" s="799"/>
      <c r="FIS40" s="799"/>
      <c r="FIT40" s="799"/>
      <c r="FIU40" s="799"/>
      <c r="FIV40" s="513"/>
      <c r="FIW40" s="799"/>
      <c r="FIX40" s="799"/>
      <c r="FIY40" s="799"/>
      <c r="FIZ40" s="799"/>
      <c r="FJA40" s="799"/>
      <c r="FJB40" s="799"/>
      <c r="FJC40" s="799"/>
      <c r="FJD40" s="513"/>
      <c r="FJE40" s="799"/>
      <c r="FJF40" s="799"/>
      <c r="FJG40" s="799"/>
      <c r="FJH40" s="799"/>
      <c r="FJI40" s="799"/>
      <c r="FJJ40" s="799"/>
      <c r="FJK40" s="799"/>
      <c r="FJL40" s="513"/>
      <c r="FJM40" s="799"/>
      <c r="FJN40" s="799"/>
      <c r="FJO40" s="799"/>
      <c r="FJP40" s="799"/>
      <c r="FJQ40" s="799"/>
      <c r="FJR40" s="799"/>
      <c r="FJS40" s="799"/>
      <c r="FJT40" s="513"/>
      <c r="FJU40" s="799"/>
      <c r="FJV40" s="799"/>
      <c r="FJW40" s="799"/>
      <c r="FJX40" s="799"/>
      <c r="FJY40" s="799"/>
      <c r="FJZ40" s="799"/>
      <c r="FKA40" s="799"/>
      <c r="FKB40" s="513"/>
      <c r="FKC40" s="799"/>
      <c r="FKD40" s="799"/>
      <c r="FKE40" s="799"/>
      <c r="FKF40" s="799"/>
      <c r="FKG40" s="799"/>
      <c r="FKH40" s="799"/>
      <c r="FKI40" s="799"/>
      <c r="FKJ40" s="513"/>
      <c r="FKK40" s="799"/>
      <c r="FKL40" s="799"/>
      <c r="FKM40" s="799"/>
      <c r="FKN40" s="799"/>
      <c r="FKO40" s="799"/>
      <c r="FKP40" s="799"/>
      <c r="FKQ40" s="799"/>
      <c r="FKR40" s="513"/>
      <c r="FKS40" s="799"/>
      <c r="FKT40" s="799"/>
      <c r="FKU40" s="799"/>
      <c r="FKV40" s="799"/>
      <c r="FKW40" s="799"/>
      <c r="FKX40" s="799"/>
      <c r="FKY40" s="799"/>
      <c r="FKZ40" s="513"/>
      <c r="FLA40" s="799"/>
      <c r="FLB40" s="799"/>
      <c r="FLC40" s="799"/>
      <c r="FLD40" s="799"/>
      <c r="FLE40" s="799"/>
      <c r="FLF40" s="799"/>
      <c r="FLG40" s="799"/>
      <c r="FLH40" s="513"/>
      <c r="FLI40" s="799"/>
      <c r="FLJ40" s="799"/>
      <c r="FLK40" s="799"/>
      <c r="FLL40" s="799"/>
      <c r="FLM40" s="799"/>
      <c r="FLN40" s="799"/>
      <c r="FLO40" s="799"/>
      <c r="FLP40" s="513"/>
      <c r="FLQ40" s="799"/>
      <c r="FLR40" s="799"/>
      <c r="FLS40" s="799"/>
      <c r="FLT40" s="799"/>
      <c r="FLU40" s="799"/>
      <c r="FLV40" s="799"/>
      <c r="FLW40" s="799"/>
      <c r="FLX40" s="513"/>
      <c r="FLY40" s="799"/>
      <c r="FLZ40" s="799"/>
      <c r="FMA40" s="799"/>
      <c r="FMB40" s="799"/>
      <c r="FMC40" s="799"/>
      <c r="FMD40" s="799"/>
      <c r="FME40" s="799"/>
      <c r="FMF40" s="513"/>
      <c r="FMG40" s="799"/>
      <c r="FMH40" s="799"/>
      <c r="FMI40" s="799"/>
      <c r="FMJ40" s="799"/>
      <c r="FMK40" s="799"/>
      <c r="FML40" s="799"/>
      <c r="FMM40" s="799"/>
      <c r="FMN40" s="513"/>
      <c r="FMO40" s="799"/>
      <c r="FMP40" s="799"/>
      <c r="FMQ40" s="799"/>
      <c r="FMR40" s="799"/>
      <c r="FMS40" s="799"/>
      <c r="FMT40" s="799"/>
      <c r="FMU40" s="799"/>
      <c r="FMV40" s="513"/>
      <c r="FMW40" s="799"/>
      <c r="FMX40" s="799"/>
      <c r="FMY40" s="799"/>
      <c r="FMZ40" s="799"/>
      <c r="FNA40" s="799"/>
      <c r="FNB40" s="799"/>
      <c r="FNC40" s="799"/>
      <c r="FND40" s="513"/>
      <c r="FNE40" s="799"/>
      <c r="FNF40" s="799"/>
      <c r="FNG40" s="799"/>
      <c r="FNH40" s="799"/>
      <c r="FNI40" s="799"/>
      <c r="FNJ40" s="799"/>
      <c r="FNK40" s="799"/>
      <c r="FNL40" s="513"/>
      <c r="FNM40" s="799"/>
      <c r="FNN40" s="799"/>
      <c r="FNO40" s="799"/>
      <c r="FNP40" s="799"/>
      <c r="FNQ40" s="799"/>
      <c r="FNR40" s="799"/>
      <c r="FNS40" s="799"/>
      <c r="FNT40" s="513"/>
      <c r="FNU40" s="799"/>
      <c r="FNV40" s="799"/>
      <c r="FNW40" s="799"/>
      <c r="FNX40" s="799"/>
      <c r="FNY40" s="799"/>
      <c r="FNZ40" s="799"/>
      <c r="FOA40" s="799"/>
      <c r="FOB40" s="513"/>
      <c r="FOC40" s="799"/>
      <c r="FOD40" s="799"/>
      <c r="FOE40" s="799"/>
      <c r="FOF40" s="799"/>
      <c r="FOG40" s="799"/>
      <c r="FOH40" s="799"/>
      <c r="FOI40" s="799"/>
      <c r="FOJ40" s="513"/>
      <c r="FOK40" s="799"/>
      <c r="FOL40" s="799"/>
      <c r="FOM40" s="799"/>
      <c r="FON40" s="799"/>
      <c r="FOO40" s="799"/>
      <c r="FOP40" s="799"/>
      <c r="FOQ40" s="799"/>
      <c r="FOR40" s="513"/>
      <c r="FOS40" s="799"/>
      <c r="FOT40" s="799"/>
      <c r="FOU40" s="799"/>
      <c r="FOV40" s="799"/>
      <c r="FOW40" s="799"/>
      <c r="FOX40" s="799"/>
      <c r="FOY40" s="799"/>
      <c r="FOZ40" s="513"/>
      <c r="FPA40" s="799"/>
      <c r="FPB40" s="799"/>
      <c r="FPC40" s="799"/>
      <c r="FPD40" s="799"/>
      <c r="FPE40" s="799"/>
      <c r="FPF40" s="799"/>
      <c r="FPG40" s="799"/>
      <c r="FPH40" s="513"/>
      <c r="FPI40" s="799"/>
      <c r="FPJ40" s="799"/>
      <c r="FPK40" s="799"/>
      <c r="FPL40" s="799"/>
      <c r="FPM40" s="799"/>
      <c r="FPN40" s="799"/>
      <c r="FPO40" s="799"/>
      <c r="FPP40" s="513"/>
      <c r="FPQ40" s="799"/>
      <c r="FPR40" s="799"/>
      <c r="FPS40" s="799"/>
      <c r="FPT40" s="799"/>
      <c r="FPU40" s="799"/>
      <c r="FPV40" s="799"/>
      <c r="FPW40" s="799"/>
      <c r="FPX40" s="513"/>
      <c r="FPY40" s="799"/>
      <c r="FPZ40" s="799"/>
      <c r="FQA40" s="799"/>
      <c r="FQB40" s="799"/>
      <c r="FQC40" s="799"/>
      <c r="FQD40" s="799"/>
      <c r="FQE40" s="799"/>
      <c r="FQF40" s="513"/>
      <c r="FQG40" s="799"/>
      <c r="FQH40" s="799"/>
      <c r="FQI40" s="799"/>
      <c r="FQJ40" s="799"/>
      <c r="FQK40" s="799"/>
      <c r="FQL40" s="799"/>
      <c r="FQM40" s="799"/>
      <c r="FQN40" s="513"/>
      <c r="FQO40" s="799"/>
      <c r="FQP40" s="799"/>
      <c r="FQQ40" s="799"/>
      <c r="FQR40" s="799"/>
      <c r="FQS40" s="799"/>
      <c r="FQT40" s="799"/>
      <c r="FQU40" s="799"/>
      <c r="FQV40" s="513"/>
      <c r="FQW40" s="799"/>
      <c r="FQX40" s="799"/>
      <c r="FQY40" s="799"/>
      <c r="FQZ40" s="799"/>
      <c r="FRA40" s="799"/>
      <c r="FRB40" s="799"/>
      <c r="FRC40" s="799"/>
      <c r="FRD40" s="513"/>
      <c r="FRE40" s="799"/>
      <c r="FRF40" s="799"/>
      <c r="FRG40" s="799"/>
      <c r="FRH40" s="799"/>
      <c r="FRI40" s="799"/>
      <c r="FRJ40" s="799"/>
      <c r="FRK40" s="799"/>
      <c r="FRL40" s="513"/>
      <c r="FRM40" s="799"/>
      <c r="FRN40" s="799"/>
      <c r="FRO40" s="799"/>
      <c r="FRP40" s="799"/>
      <c r="FRQ40" s="799"/>
      <c r="FRR40" s="799"/>
      <c r="FRS40" s="799"/>
      <c r="FRT40" s="513"/>
      <c r="FRU40" s="799"/>
      <c r="FRV40" s="799"/>
      <c r="FRW40" s="799"/>
      <c r="FRX40" s="799"/>
      <c r="FRY40" s="799"/>
      <c r="FRZ40" s="799"/>
      <c r="FSA40" s="799"/>
      <c r="FSB40" s="513"/>
      <c r="FSC40" s="799"/>
      <c r="FSD40" s="799"/>
      <c r="FSE40" s="799"/>
      <c r="FSF40" s="799"/>
      <c r="FSG40" s="799"/>
      <c r="FSH40" s="799"/>
      <c r="FSI40" s="799"/>
      <c r="FSJ40" s="513"/>
      <c r="FSK40" s="799"/>
      <c r="FSL40" s="799"/>
      <c r="FSM40" s="799"/>
      <c r="FSN40" s="799"/>
      <c r="FSO40" s="799"/>
      <c r="FSP40" s="799"/>
      <c r="FSQ40" s="799"/>
      <c r="FSR40" s="513"/>
      <c r="FSS40" s="799"/>
      <c r="FST40" s="799"/>
      <c r="FSU40" s="799"/>
      <c r="FSV40" s="799"/>
      <c r="FSW40" s="799"/>
      <c r="FSX40" s="799"/>
      <c r="FSY40" s="799"/>
      <c r="FSZ40" s="513"/>
      <c r="FTA40" s="799"/>
      <c r="FTB40" s="799"/>
      <c r="FTC40" s="799"/>
      <c r="FTD40" s="799"/>
      <c r="FTE40" s="799"/>
      <c r="FTF40" s="799"/>
      <c r="FTG40" s="799"/>
      <c r="FTH40" s="513"/>
      <c r="FTI40" s="799"/>
      <c r="FTJ40" s="799"/>
      <c r="FTK40" s="799"/>
      <c r="FTL40" s="799"/>
      <c r="FTM40" s="799"/>
      <c r="FTN40" s="799"/>
      <c r="FTO40" s="799"/>
      <c r="FTP40" s="513"/>
      <c r="FTQ40" s="799"/>
      <c r="FTR40" s="799"/>
      <c r="FTS40" s="799"/>
      <c r="FTT40" s="799"/>
      <c r="FTU40" s="799"/>
      <c r="FTV40" s="799"/>
      <c r="FTW40" s="799"/>
      <c r="FTX40" s="513"/>
      <c r="FTY40" s="799"/>
      <c r="FTZ40" s="799"/>
      <c r="FUA40" s="799"/>
      <c r="FUB40" s="799"/>
      <c r="FUC40" s="799"/>
      <c r="FUD40" s="799"/>
      <c r="FUE40" s="799"/>
      <c r="FUF40" s="513"/>
      <c r="FUG40" s="799"/>
      <c r="FUH40" s="799"/>
      <c r="FUI40" s="799"/>
      <c r="FUJ40" s="799"/>
      <c r="FUK40" s="799"/>
      <c r="FUL40" s="799"/>
      <c r="FUM40" s="799"/>
      <c r="FUN40" s="513"/>
      <c r="FUO40" s="799"/>
      <c r="FUP40" s="799"/>
      <c r="FUQ40" s="799"/>
      <c r="FUR40" s="799"/>
      <c r="FUS40" s="799"/>
      <c r="FUT40" s="799"/>
      <c r="FUU40" s="799"/>
      <c r="FUV40" s="513"/>
      <c r="FUW40" s="799"/>
      <c r="FUX40" s="799"/>
      <c r="FUY40" s="799"/>
      <c r="FUZ40" s="799"/>
      <c r="FVA40" s="799"/>
      <c r="FVB40" s="799"/>
      <c r="FVC40" s="799"/>
      <c r="FVD40" s="513"/>
      <c r="FVE40" s="799"/>
      <c r="FVF40" s="799"/>
      <c r="FVG40" s="799"/>
      <c r="FVH40" s="799"/>
      <c r="FVI40" s="799"/>
      <c r="FVJ40" s="799"/>
      <c r="FVK40" s="799"/>
      <c r="FVL40" s="513"/>
      <c r="FVM40" s="799"/>
      <c r="FVN40" s="799"/>
      <c r="FVO40" s="799"/>
      <c r="FVP40" s="799"/>
      <c r="FVQ40" s="799"/>
      <c r="FVR40" s="799"/>
      <c r="FVS40" s="799"/>
      <c r="FVT40" s="513"/>
      <c r="FVU40" s="799"/>
      <c r="FVV40" s="799"/>
      <c r="FVW40" s="799"/>
      <c r="FVX40" s="799"/>
      <c r="FVY40" s="799"/>
      <c r="FVZ40" s="799"/>
      <c r="FWA40" s="799"/>
      <c r="FWB40" s="513"/>
      <c r="FWC40" s="799"/>
      <c r="FWD40" s="799"/>
      <c r="FWE40" s="799"/>
      <c r="FWF40" s="799"/>
      <c r="FWG40" s="799"/>
      <c r="FWH40" s="799"/>
      <c r="FWI40" s="799"/>
      <c r="FWJ40" s="513"/>
      <c r="FWK40" s="799"/>
      <c r="FWL40" s="799"/>
      <c r="FWM40" s="799"/>
      <c r="FWN40" s="799"/>
      <c r="FWO40" s="799"/>
      <c r="FWP40" s="799"/>
      <c r="FWQ40" s="799"/>
      <c r="FWR40" s="513"/>
      <c r="FWS40" s="799"/>
      <c r="FWT40" s="799"/>
      <c r="FWU40" s="799"/>
      <c r="FWV40" s="799"/>
      <c r="FWW40" s="799"/>
      <c r="FWX40" s="799"/>
      <c r="FWY40" s="799"/>
      <c r="FWZ40" s="513"/>
      <c r="FXA40" s="799"/>
      <c r="FXB40" s="799"/>
      <c r="FXC40" s="799"/>
      <c r="FXD40" s="799"/>
      <c r="FXE40" s="799"/>
      <c r="FXF40" s="799"/>
      <c r="FXG40" s="799"/>
      <c r="FXH40" s="513"/>
      <c r="FXI40" s="799"/>
      <c r="FXJ40" s="799"/>
      <c r="FXK40" s="799"/>
      <c r="FXL40" s="799"/>
      <c r="FXM40" s="799"/>
      <c r="FXN40" s="799"/>
      <c r="FXO40" s="799"/>
      <c r="FXP40" s="513"/>
      <c r="FXQ40" s="799"/>
      <c r="FXR40" s="799"/>
      <c r="FXS40" s="799"/>
      <c r="FXT40" s="799"/>
      <c r="FXU40" s="799"/>
      <c r="FXV40" s="799"/>
      <c r="FXW40" s="799"/>
      <c r="FXX40" s="513"/>
      <c r="FXY40" s="799"/>
      <c r="FXZ40" s="799"/>
      <c r="FYA40" s="799"/>
      <c r="FYB40" s="799"/>
      <c r="FYC40" s="799"/>
      <c r="FYD40" s="799"/>
      <c r="FYE40" s="799"/>
      <c r="FYF40" s="513"/>
      <c r="FYG40" s="799"/>
      <c r="FYH40" s="799"/>
      <c r="FYI40" s="799"/>
      <c r="FYJ40" s="799"/>
      <c r="FYK40" s="799"/>
      <c r="FYL40" s="799"/>
      <c r="FYM40" s="799"/>
      <c r="FYN40" s="513"/>
      <c r="FYO40" s="799"/>
      <c r="FYP40" s="799"/>
      <c r="FYQ40" s="799"/>
      <c r="FYR40" s="799"/>
      <c r="FYS40" s="799"/>
      <c r="FYT40" s="799"/>
      <c r="FYU40" s="799"/>
      <c r="FYV40" s="513"/>
      <c r="FYW40" s="799"/>
      <c r="FYX40" s="799"/>
      <c r="FYY40" s="799"/>
      <c r="FYZ40" s="799"/>
      <c r="FZA40" s="799"/>
      <c r="FZB40" s="799"/>
      <c r="FZC40" s="799"/>
      <c r="FZD40" s="513"/>
      <c r="FZE40" s="799"/>
      <c r="FZF40" s="799"/>
      <c r="FZG40" s="799"/>
      <c r="FZH40" s="799"/>
      <c r="FZI40" s="799"/>
      <c r="FZJ40" s="799"/>
      <c r="FZK40" s="799"/>
      <c r="FZL40" s="513"/>
      <c r="FZM40" s="799"/>
      <c r="FZN40" s="799"/>
      <c r="FZO40" s="799"/>
      <c r="FZP40" s="799"/>
      <c r="FZQ40" s="799"/>
      <c r="FZR40" s="799"/>
      <c r="FZS40" s="799"/>
      <c r="FZT40" s="513"/>
      <c r="FZU40" s="799"/>
      <c r="FZV40" s="799"/>
      <c r="FZW40" s="799"/>
      <c r="FZX40" s="799"/>
      <c r="FZY40" s="799"/>
      <c r="FZZ40" s="799"/>
      <c r="GAA40" s="799"/>
      <c r="GAB40" s="513"/>
      <c r="GAC40" s="799"/>
      <c r="GAD40" s="799"/>
      <c r="GAE40" s="799"/>
      <c r="GAF40" s="799"/>
      <c r="GAG40" s="799"/>
      <c r="GAH40" s="799"/>
      <c r="GAI40" s="799"/>
      <c r="GAJ40" s="513"/>
      <c r="GAK40" s="799"/>
      <c r="GAL40" s="799"/>
      <c r="GAM40" s="799"/>
      <c r="GAN40" s="799"/>
      <c r="GAO40" s="799"/>
      <c r="GAP40" s="799"/>
      <c r="GAQ40" s="799"/>
      <c r="GAR40" s="513"/>
      <c r="GAS40" s="799"/>
      <c r="GAT40" s="799"/>
      <c r="GAU40" s="799"/>
      <c r="GAV40" s="799"/>
      <c r="GAW40" s="799"/>
      <c r="GAX40" s="799"/>
      <c r="GAY40" s="799"/>
      <c r="GAZ40" s="513"/>
      <c r="GBA40" s="799"/>
      <c r="GBB40" s="799"/>
      <c r="GBC40" s="799"/>
      <c r="GBD40" s="799"/>
      <c r="GBE40" s="799"/>
      <c r="GBF40" s="799"/>
      <c r="GBG40" s="799"/>
      <c r="GBH40" s="513"/>
      <c r="GBI40" s="799"/>
      <c r="GBJ40" s="799"/>
      <c r="GBK40" s="799"/>
      <c r="GBL40" s="799"/>
      <c r="GBM40" s="799"/>
      <c r="GBN40" s="799"/>
      <c r="GBO40" s="799"/>
      <c r="GBP40" s="513"/>
      <c r="GBQ40" s="799"/>
      <c r="GBR40" s="799"/>
      <c r="GBS40" s="799"/>
      <c r="GBT40" s="799"/>
      <c r="GBU40" s="799"/>
      <c r="GBV40" s="799"/>
      <c r="GBW40" s="799"/>
      <c r="GBX40" s="513"/>
      <c r="GBY40" s="799"/>
      <c r="GBZ40" s="799"/>
      <c r="GCA40" s="799"/>
      <c r="GCB40" s="799"/>
      <c r="GCC40" s="799"/>
      <c r="GCD40" s="799"/>
      <c r="GCE40" s="799"/>
      <c r="GCF40" s="513"/>
      <c r="GCG40" s="799"/>
      <c r="GCH40" s="799"/>
      <c r="GCI40" s="799"/>
      <c r="GCJ40" s="799"/>
      <c r="GCK40" s="799"/>
      <c r="GCL40" s="799"/>
      <c r="GCM40" s="799"/>
      <c r="GCN40" s="513"/>
      <c r="GCO40" s="799"/>
      <c r="GCP40" s="799"/>
      <c r="GCQ40" s="799"/>
      <c r="GCR40" s="799"/>
      <c r="GCS40" s="799"/>
      <c r="GCT40" s="799"/>
      <c r="GCU40" s="799"/>
      <c r="GCV40" s="513"/>
      <c r="GCW40" s="799"/>
      <c r="GCX40" s="799"/>
      <c r="GCY40" s="799"/>
      <c r="GCZ40" s="799"/>
      <c r="GDA40" s="799"/>
      <c r="GDB40" s="799"/>
      <c r="GDC40" s="799"/>
      <c r="GDD40" s="513"/>
      <c r="GDE40" s="799"/>
      <c r="GDF40" s="799"/>
      <c r="GDG40" s="799"/>
      <c r="GDH40" s="799"/>
      <c r="GDI40" s="799"/>
      <c r="GDJ40" s="799"/>
      <c r="GDK40" s="799"/>
      <c r="GDL40" s="513"/>
      <c r="GDM40" s="799"/>
      <c r="GDN40" s="799"/>
      <c r="GDO40" s="799"/>
      <c r="GDP40" s="799"/>
      <c r="GDQ40" s="799"/>
      <c r="GDR40" s="799"/>
      <c r="GDS40" s="799"/>
      <c r="GDT40" s="513"/>
      <c r="GDU40" s="799"/>
      <c r="GDV40" s="799"/>
      <c r="GDW40" s="799"/>
      <c r="GDX40" s="799"/>
      <c r="GDY40" s="799"/>
      <c r="GDZ40" s="799"/>
      <c r="GEA40" s="799"/>
      <c r="GEB40" s="513"/>
      <c r="GEC40" s="799"/>
      <c r="GED40" s="799"/>
      <c r="GEE40" s="799"/>
      <c r="GEF40" s="799"/>
      <c r="GEG40" s="799"/>
      <c r="GEH40" s="799"/>
      <c r="GEI40" s="799"/>
      <c r="GEJ40" s="513"/>
      <c r="GEK40" s="799"/>
      <c r="GEL40" s="799"/>
      <c r="GEM40" s="799"/>
      <c r="GEN40" s="799"/>
      <c r="GEO40" s="799"/>
      <c r="GEP40" s="799"/>
      <c r="GEQ40" s="799"/>
      <c r="GER40" s="513"/>
      <c r="GES40" s="799"/>
      <c r="GET40" s="799"/>
      <c r="GEU40" s="799"/>
      <c r="GEV40" s="799"/>
      <c r="GEW40" s="799"/>
      <c r="GEX40" s="799"/>
      <c r="GEY40" s="799"/>
      <c r="GEZ40" s="513"/>
      <c r="GFA40" s="799"/>
      <c r="GFB40" s="799"/>
      <c r="GFC40" s="799"/>
      <c r="GFD40" s="799"/>
      <c r="GFE40" s="799"/>
      <c r="GFF40" s="799"/>
      <c r="GFG40" s="799"/>
      <c r="GFH40" s="513"/>
      <c r="GFI40" s="799"/>
      <c r="GFJ40" s="799"/>
      <c r="GFK40" s="799"/>
      <c r="GFL40" s="799"/>
      <c r="GFM40" s="799"/>
      <c r="GFN40" s="799"/>
      <c r="GFO40" s="799"/>
      <c r="GFP40" s="513"/>
      <c r="GFQ40" s="799"/>
      <c r="GFR40" s="799"/>
      <c r="GFS40" s="799"/>
      <c r="GFT40" s="799"/>
      <c r="GFU40" s="799"/>
      <c r="GFV40" s="799"/>
      <c r="GFW40" s="799"/>
      <c r="GFX40" s="513"/>
      <c r="GFY40" s="799"/>
      <c r="GFZ40" s="799"/>
      <c r="GGA40" s="799"/>
      <c r="GGB40" s="799"/>
      <c r="GGC40" s="799"/>
      <c r="GGD40" s="799"/>
      <c r="GGE40" s="799"/>
      <c r="GGF40" s="513"/>
      <c r="GGG40" s="799"/>
      <c r="GGH40" s="799"/>
      <c r="GGI40" s="799"/>
      <c r="GGJ40" s="799"/>
      <c r="GGK40" s="799"/>
      <c r="GGL40" s="799"/>
      <c r="GGM40" s="799"/>
      <c r="GGN40" s="513"/>
      <c r="GGO40" s="799"/>
      <c r="GGP40" s="799"/>
      <c r="GGQ40" s="799"/>
      <c r="GGR40" s="799"/>
      <c r="GGS40" s="799"/>
      <c r="GGT40" s="799"/>
      <c r="GGU40" s="799"/>
      <c r="GGV40" s="513"/>
      <c r="GGW40" s="799"/>
      <c r="GGX40" s="799"/>
      <c r="GGY40" s="799"/>
      <c r="GGZ40" s="799"/>
      <c r="GHA40" s="799"/>
      <c r="GHB40" s="799"/>
      <c r="GHC40" s="799"/>
      <c r="GHD40" s="513"/>
      <c r="GHE40" s="799"/>
      <c r="GHF40" s="799"/>
      <c r="GHG40" s="799"/>
      <c r="GHH40" s="799"/>
      <c r="GHI40" s="799"/>
      <c r="GHJ40" s="799"/>
      <c r="GHK40" s="799"/>
      <c r="GHL40" s="513"/>
      <c r="GHM40" s="799"/>
      <c r="GHN40" s="799"/>
      <c r="GHO40" s="799"/>
      <c r="GHP40" s="799"/>
      <c r="GHQ40" s="799"/>
      <c r="GHR40" s="799"/>
      <c r="GHS40" s="799"/>
      <c r="GHT40" s="513"/>
      <c r="GHU40" s="799"/>
      <c r="GHV40" s="799"/>
      <c r="GHW40" s="799"/>
      <c r="GHX40" s="799"/>
      <c r="GHY40" s="799"/>
      <c r="GHZ40" s="799"/>
      <c r="GIA40" s="799"/>
      <c r="GIB40" s="513"/>
      <c r="GIC40" s="799"/>
      <c r="GID40" s="799"/>
      <c r="GIE40" s="799"/>
      <c r="GIF40" s="799"/>
      <c r="GIG40" s="799"/>
      <c r="GIH40" s="799"/>
      <c r="GII40" s="799"/>
      <c r="GIJ40" s="513"/>
      <c r="GIK40" s="799"/>
      <c r="GIL40" s="799"/>
      <c r="GIM40" s="799"/>
      <c r="GIN40" s="799"/>
      <c r="GIO40" s="799"/>
      <c r="GIP40" s="799"/>
      <c r="GIQ40" s="799"/>
      <c r="GIR40" s="513"/>
      <c r="GIS40" s="799"/>
      <c r="GIT40" s="799"/>
      <c r="GIU40" s="799"/>
      <c r="GIV40" s="799"/>
      <c r="GIW40" s="799"/>
      <c r="GIX40" s="799"/>
      <c r="GIY40" s="799"/>
      <c r="GIZ40" s="513"/>
      <c r="GJA40" s="799"/>
      <c r="GJB40" s="799"/>
      <c r="GJC40" s="799"/>
      <c r="GJD40" s="799"/>
      <c r="GJE40" s="799"/>
      <c r="GJF40" s="799"/>
      <c r="GJG40" s="799"/>
      <c r="GJH40" s="513"/>
      <c r="GJI40" s="799"/>
      <c r="GJJ40" s="799"/>
      <c r="GJK40" s="799"/>
      <c r="GJL40" s="799"/>
      <c r="GJM40" s="799"/>
      <c r="GJN40" s="799"/>
      <c r="GJO40" s="799"/>
      <c r="GJP40" s="513"/>
      <c r="GJQ40" s="799"/>
      <c r="GJR40" s="799"/>
      <c r="GJS40" s="799"/>
      <c r="GJT40" s="799"/>
      <c r="GJU40" s="799"/>
      <c r="GJV40" s="799"/>
      <c r="GJW40" s="799"/>
      <c r="GJX40" s="513"/>
      <c r="GJY40" s="799"/>
      <c r="GJZ40" s="799"/>
      <c r="GKA40" s="799"/>
      <c r="GKB40" s="799"/>
      <c r="GKC40" s="799"/>
      <c r="GKD40" s="799"/>
      <c r="GKE40" s="799"/>
      <c r="GKF40" s="513"/>
      <c r="GKG40" s="799"/>
      <c r="GKH40" s="799"/>
      <c r="GKI40" s="799"/>
      <c r="GKJ40" s="799"/>
      <c r="GKK40" s="799"/>
      <c r="GKL40" s="799"/>
      <c r="GKM40" s="799"/>
      <c r="GKN40" s="513"/>
      <c r="GKO40" s="799"/>
      <c r="GKP40" s="799"/>
      <c r="GKQ40" s="799"/>
      <c r="GKR40" s="799"/>
      <c r="GKS40" s="799"/>
      <c r="GKT40" s="799"/>
      <c r="GKU40" s="799"/>
      <c r="GKV40" s="513"/>
      <c r="GKW40" s="799"/>
      <c r="GKX40" s="799"/>
      <c r="GKY40" s="799"/>
      <c r="GKZ40" s="799"/>
      <c r="GLA40" s="799"/>
      <c r="GLB40" s="799"/>
      <c r="GLC40" s="799"/>
      <c r="GLD40" s="513"/>
      <c r="GLE40" s="799"/>
      <c r="GLF40" s="799"/>
      <c r="GLG40" s="799"/>
      <c r="GLH40" s="799"/>
      <c r="GLI40" s="799"/>
      <c r="GLJ40" s="799"/>
      <c r="GLK40" s="799"/>
      <c r="GLL40" s="513"/>
      <c r="GLM40" s="799"/>
      <c r="GLN40" s="799"/>
      <c r="GLO40" s="799"/>
      <c r="GLP40" s="799"/>
      <c r="GLQ40" s="799"/>
      <c r="GLR40" s="799"/>
      <c r="GLS40" s="799"/>
      <c r="GLT40" s="513"/>
      <c r="GLU40" s="799"/>
      <c r="GLV40" s="799"/>
      <c r="GLW40" s="799"/>
      <c r="GLX40" s="799"/>
      <c r="GLY40" s="799"/>
      <c r="GLZ40" s="799"/>
      <c r="GMA40" s="799"/>
      <c r="GMB40" s="513"/>
      <c r="GMC40" s="799"/>
      <c r="GMD40" s="799"/>
      <c r="GME40" s="799"/>
      <c r="GMF40" s="799"/>
      <c r="GMG40" s="799"/>
      <c r="GMH40" s="799"/>
      <c r="GMI40" s="799"/>
      <c r="GMJ40" s="513"/>
      <c r="GMK40" s="799"/>
      <c r="GML40" s="799"/>
      <c r="GMM40" s="799"/>
      <c r="GMN40" s="799"/>
      <c r="GMO40" s="799"/>
      <c r="GMP40" s="799"/>
      <c r="GMQ40" s="799"/>
      <c r="GMR40" s="513"/>
      <c r="GMS40" s="799"/>
      <c r="GMT40" s="799"/>
      <c r="GMU40" s="799"/>
      <c r="GMV40" s="799"/>
      <c r="GMW40" s="799"/>
      <c r="GMX40" s="799"/>
      <c r="GMY40" s="799"/>
      <c r="GMZ40" s="513"/>
      <c r="GNA40" s="799"/>
      <c r="GNB40" s="799"/>
      <c r="GNC40" s="799"/>
      <c r="GND40" s="799"/>
      <c r="GNE40" s="799"/>
      <c r="GNF40" s="799"/>
      <c r="GNG40" s="799"/>
      <c r="GNH40" s="513"/>
      <c r="GNI40" s="799"/>
      <c r="GNJ40" s="799"/>
      <c r="GNK40" s="799"/>
      <c r="GNL40" s="799"/>
      <c r="GNM40" s="799"/>
      <c r="GNN40" s="799"/>
      <c r="GNO40" s="799"/>
      <c r="GNP40" s="513"/>
      <c r="GNQ40" s="799"/>
      <c r="GNR40" s="799"/>
      <c r="GNS40" s="799"/>
      <c r="GNT40" s="799"/>
      <c r="GNU40" s="799"/>
      <c r="GNV40" s="799"/>
      <c r="GNW40" s="799"/>
      <c r="GNX40" s="513"/>
      <c r="GNY40" s="799"/>
      <c r="GNZ40" s="799"/>
      <c r="GOA40" s="799"/>
      <c r="GOB40" s="799"/>
      <c r="GOC40" s="799"/>
      <c r="GOD40" s="799"/>
      <c r="GOE40" s="799"/>
      <c r="GOF40" s="513"/>
      <c r="GOG40" s="799"/>
      <c r="GOH40" s="799"/>
      <c r="GOI40" s="799"/>
      <c r="GOJ40" s="799"/>
      <c r="GOK40" s="799"/>
      <c r="GOL40" s="799"/>
      <c r="GOM40" s="799"/>
      <c r="GON40" s="513"/>
      <c r="GOO40" s="799"/>
      <c r="GOP40" s="799"/>
      <c r="GOQ40" s="799"/>
      <c r="GOR40" s="799"/>
      <c r="GOS40" s="799"/>
      <c r="GOT40" s="799"/>
      <c r="GOU40" s="799"/>
      <c r="GOV40" s="513"/>
      <c r="GOW40" s="799"/>
      <c r="GOX40" s="799"/>
      <c r="GOY40" s="799"/>
      <c r="GOZ40" s="799"/>
      <c r="GPA40" s="799"/>
      <c r="GPB40" s="799"/>
      <c r="GPC40" s="799"/>
      <c r="GPD40" s="513"/>
      <c r="GPE40" s="799"/>
      <c r="GPF40" s="799"/>
      <c r="GPG40" s="799"/>
      <c r="GPH40" s="799"/>
      <c r="GPI40" s="799"/>
      <c r="GPJ40" s="799"/>
      <c r="GPK40" s="799"/>
      <c r="GPL40" s="513"/>
      <c r="GPM40" s="799"/>
      <c r="GPN40" s="799"/>
      <c r="GPO40" s="799"/>
      <c r="GPP40" s="799"/>
      <c r="GPQ40" s="799"/>
      <c r="GPR40" s="799"/>
      <c r="GPS40" s="799"/>
      <c r="GPT40" s="513"/>
      <c r="GPU40" s="799"/>
      <c r="GPV40" s="799"/>
      <c r="GPW40" s="799"/>
      <c r="GPX40" s="799"/>
      <c r="GPY40" s="799"/>
      <c r="GPZ40" s="799"/>
      <c r="GQA40" s="799"/>
      <c r="GQB40" s="513"/>
      <c r="GQC40" s="799"/>
      <c r="GQD40" s="799"/>
      <c r="GQE40" s="799"/>
      <c r="GQF40" s="799"/>
      <c r="GQG40" s="799"/>
      <c r="GQH40" s="799"/>
      <c r="GQI40" s="799"/>
      <c r="GQJ40" s="513"/>
      <c r="GQK40" s="799"/>
      <c r="GQL40" s="799"/>
      <c r="GQM40" s="799"/>
      <c r="GQN40" s="799"/>
      <c r="GQO40" s="799"/>
      <c r="GQP40" s="799"/>
      <c r="GQQ40" s="799"/>
      <c r="GQR40" s="513"/>
      <c r="GQS40" s="799"/>
      <c r="GQT40" s="799"/>
      <c r="GQU40" s="799"/>
      <c r="GQV40" s="799"/>
      <c r="GQW40" s="799"/>
      <c r="GQX40" s="799"/>
      <c r="GQY40" s="799"/>
      <c r="GQZ40" s="513"/>
      <c r="GRA40" s="799"/>
      <c r="GRB40" s="799"/>
      <c r="GRC40" s="799"/>
      <c r="GRD40" s="799"/>
      <c r="GRE40" s="799"/>
      <c r="GRF40" s="799"/>
      <c r="GRG40" s="799"/>
      <c r="GRH40" s="513"/>
      <c r="GRI40" s="799"/>
      <c r="GRJ40" s="799"/>
      <c r="GRK40" s="799"/>
      <c r="GRL40" s="799"/>
      <c r="GRM40" s="799"/>
      <c r="GRN40" s="799"/>
      <c r="GRO40" s="799"/>
      <c r="GRP40" s="513"/>
      <c r="GRQ40" s="799"/>
      <c r="GRR40" s="799"/>
      <c r="GRS40" s="799"/>
      <c r="GRT40" s="799"/>
      <c r="GRU40" s="799"/>
      <c r="GRV40" s="799"/>
      <c r="GRW40" s="799"/>
      <c r="GRX40" s="513"/>
      <c r="GRY40" s="799"/>
      <c r="GRZ40" s="799"/>
      <c r="GSA40" s="799"/>
      <c r="GSB40" s="799"/>
      <c r="GSC40" s="799"/>
      <c r="GSD40" s="799"/>
      <c r="GSE40" s="799"/>
      <c r="GSF40" s="513"/>
      <c r="GSG40" s="799"/>
      <c r="GSH40" s="799"/>
      <c r="GSI40" s="799"/>
      <c r="GSJ40" s="799"/>
      <c r="GSK40" s="799"/>
      <c r="GSL40" s="799"/>
      <c r="GSM40" s="799"/>
      <c r="GSN40" s="513"/>
      <c r="GSO40" s="799"/>
      <c r="GSP40" s="799"/>
      <c r="GSQ40" s="799"/>
      <c r="GSR40" s="799"/>
      <c r="GSS40" s="799"/>
      <c r="GST40" s="799"/>
      <c r="GSU40" s="799"/>
      <c r="GSV40" s="513"/>
      <c r="GSW40" s="799"/>
      <c r="GSX40" s="799"/>
      <c r="GSY40" s="799"/>
      <c r="GSZ40" s="799"/>
      <c r="GTA40" s="799"/>
      <c r="GTB40" s="799"/>
      <c r="GTC40" s="799"/>
      <c r="GTD40" s="513"/>
      <c r="GTE40" s="799"/>
      <c r="GTF40" s="799"/>
      <c r="GTG40" s="799"/>
      <c r="GTH40" s="799"/>
      <c r="GTI40" s="799"/>
      <c r="GTJ40" s="799"/>
      <c r="GTK40" s="799"/>
      <c r="GTL40" s="513"/>
      <c r="GTM40" s="799"/>
      <c r="GTN40" s="799"/>
      <c r="GTO40" s="799"/>
      <c r="GTP40" s="799"/>
      <c r="GTQ40" s="799"/>
      <c r="GTR40" s="799"/>
      <c r="GTS40" s="799"/>
      <c r="GTT40" s="513"/>
      <c r="GTU40" s="799"/>
      <c r="GTV40" s="799"/>
      <c r="GTW40" s="799"/>
      <c r="GTX40" s="799"/>
      <c r="GTY40" s="799"/>
      <c r="GTZ40" s="799"/>
      <c r="GUA40" s="799"/>
      <c r="GUB40" s="513"/>
      <c r="GUC40" s="799"/>
      <c r="GUD40" s="799"/>
      <c r="GUE40" s="799"/>
      <c r="GUF40" s="799"/>
      <c r="GUG40" s="799"/>
      <c r="GUH40" s="799"/>
      <c r="GUI40" s="799"/>
      <c r="GUJ40" s="513"/>
      <c r="GUK40" s="799"/>
      <c r="GUL40" s="799"/>
      <c r="GUM40" s="799"/>
      <c r="GUN40" s="799"/>
      <c r="GUO40" s="799"/>
      <c r="GUP40" s="799"/>
      <c r="GUQ40" s="799"/>
      <c r="GUR40" s="513"/>
      <c r="GUS40" s="799"/>
      <c r="GUT40" s="799"/>
      <c r="GUU40" s="799"/>
      <c r="GUV40" s="799"/>
      <c r="GUW40" s="799"/>
      <c r="GUX40" s="799"/>
      <c r="GUY40" s="799"/>
      <c r="GUZ40" s="513"/>
      <c r="GVA40" s="799"/>
      <c r="GVB40" s="799"/>
      <c r="GVC40" s="799"/>
      <c r="GVD40" s="799"/>
      <c r="GVE40" s="799"/>
      <c r="GVF40" s="799"/>
      <c r="GVG40" s="799"/>
      <c r="GVH40" s="513"/>
      <c r="GVI40" s="799"/>
      <c r="GVJ40" s="799"/>
      <c r="GVK40" s="799"/>
      <c r="GVL40" s="799"/>
      <c r="GVM40" s="799"/>
      <c r="GVN40" s="799"/>
      <c r="GVO40" s="799"/>
      <c r="GVP40" s="513"/>
      <c r="GVQ40" s="799"/>
      <c r="GVR40" s="799"/>
      <c r="GVS40" s="799"/>
      <c r="GVT40" s="799"/>
      <c r="GVU40" s="799"/>
      <c r="GVV40" s="799"/>
      <c r="GVW40" s="799"/>
      <c r="GVX40" s="513"/>
      <c r="GVY40" s="799"/>
      <c r="GVZ40" s="799"/>
      <c r="GWA40" s="799"/>
      <c r="GWB40" s="799"/>
      <c r="GWC40" s="799"/>
      <c r="GWD40" s="799"/>
      <c r="GWE40" s="799"/>
      <c r="GWF40" s="513"/>
      <c r="GWG40" s="799"/>
      <c r="GWH40" s="799"/>
      <c r="GWI40" s="799"/>
      <c r="GWJ40" s="799"/>
      <c r="GWK40" s="799"/>
      <c r="GWL40" s="799"/>
      <c r="GWM40" s="799"/>
      <c r="GWN40" s="513"/>
      <c r="GWO40" s="799"/>
      <c r="GWP40" s="799"/>
      <c r="GWQ40" s="799"/>
      <c r="GWR40" s="799"/>
      <c r="GWS40" s="799"/>
      <c r="GWT40" s="799"/>
      <c r="GWU40" s="799"/>
      <c r="GWV40" s="513"/>
      <c r="GWW40" s="799"/>
      <c r="GWX40" s="799"/>
      <c r="GWY40" s="799"/>
      <c r="GWZ40" s="799"/>
      <c r="GXA40" s="799"/>
      <c r="GXB40" s="799"/>
      <c r="GXC40" s="799"/>
      <c r="GXD40" s="513"/>
      <c r="GXE40" s="799"/>
      <c r="GXF40" s="799"/>
      <c r="GXG40" s="799"/>
      <c r="GXH40" s="799"/>
      <c r="GXI40" s="799"/>
      <c r="GXJ40" s="799"/>
      <c r="GXK40" s="799"/>
      <c r="GXL40" s="513"/>
      <c r="GXM40" s="799"/>
      <c r="GXN40" s="799"/>
      <c r="GXO40" s="799"/>
      <c r="GXP40" s="799"/>
      <c r="GXQ40" s="799"/>
      <c r="GXR40" s="799"/>
      <c r="GXS40" s="799"/>
      <c r="GXT40" s="513"/>
      <c r="GXU40" s="799"/>
      <c r="GXV40" s="799"/>
      <c r="GXW40" s="799"/>
      <c r="GXX40" s="799"/>
      <c r="GXY40" s="799"/>
      <c r="GXZ40" s="799"/>
      <c r="GYA40" s="799"/>
      <c r="GYB40" s="513"/>
      <c r="GYC40" s="799"/>
      <c r="GYD40" s="799"/>
      <c r="GYE40" s="799"/>
      <c r="GYF40" s="799"/>
      <c r="GYG40" s="799"/>
      <c r="GYH40" s="799"/>
      <c r="GYI40" s="799"/>
      <c r="GYJ40" s="513"/>
      <c r="GYK40" s="799"/>
      <c r="GYL40" s="799"/>
      <c r="GYM40" s="799"/>
      <c r="GYN40" s="799"/>
      <c r="GYO40" s="799"/>
      <c r="GYP40" s="799"/>
      <c r="GYQ40" s="799"/>
      <c r="GYR40" s="513"/>
      <c r="GYS40" s="799"/>
      <c r="GYT40" s="799"/>
      <c r="GYU40" s="799"/>
      <c r="GYV40" s="799"/>
      <c r="GYW40" s="799"/>
      <c r="GYX40" s="799"/>
      <c r="GYY40" s="799"/>
      <c r="GYZ40" s="513"/>
      <c r="GZA40" s="799"/>
      <c r="GZB40" s="799"/>
      <c r="GZC40" s="799"/>
      <c r="GZD40" s="799"/>
      <c r="GZE40" s="799"/>
      <c r="GZF40" s="799"/>
      <c r="GZG40" s="799"/>
      <c r="GZH40" s="513"/>
      <c r="GZI40" s="799"/>
      <c r="GZJ40" s="799"/>
      <c r="GZK40" s="799"/>
      <c r="GZL40" s="799"/>
      <c r="GZM40" s="799"/>
      <c r="GZN40" s="799"/>
      <c r="GZO40" s="799"/>
      <c r="GZP40" s="513"/>
      <c r="GZQ40" s="799"/>
      <c r="GZR40" s="799"/>
      <c r="GZS40" s="799"/>
      <c r="GZT40" s="799"/>
      <c r="GZU40" s="799"/>
      <c r="GZV40" s="799"/>
      <c r="GZW40" s="799"/>
      <c r="GZX40" s="513"/>
      <c r="GZY40" s="799"/>
      <c r="GZZ40" s="799"/>
      <c r="HAA40" s="799"/>
      <c r="HAB40" s="799"/>
      <c r="HAC40" s="799"/>
      <c r="HAD40" s="799"/>
      <c r="HAE40" s="799"/>
      <c r="HAF40" s="513"/>
      <c r="HAG40" s="799"/>
      <c r="HAH40" s="799"/>
      <c r="HAI40" s="799"/>
      <c r="HAJ40" s="799"/>
      <c r="HAK40" s="799"/>
      <c r="HAL40" s="799"/>
      <c r="HAM40" s="799"/>
      <c r="HAN40" s="513"/>
      <c r="HAO40" s="799"/>
      <c r="HAP40" s="799"/>
      <c r="HAQ40" s="799"/>
      <c r="HAR40" s="799"/>
      <c r="HAS40" s="799"/>
      <c r="HAT40" s="799"/>
      <c r="HAU40" s="799"/>
      <c r="HAV40" s="513"/>
      <c r="HAW40" s="799"/>
      <c r="HAX40" s="799"/>
      <c r="HAY40" s="799"/>
      <c r="HAZ40" s="799"/>
      <c r="HBA40" s="799"/>
      <c r="HBB40" s="799"/>
      <c r="HBC40" s="799"/>
      <c r="HBD40" s="513"/>
      <c r="HBE40" s="799"/>
      <c r="HBF40" s="799"/>
      <c r="HBG40" s="799"/>
      <c r="HBH40" s="799"/>
      <c r="HBI40" s="799"/>
      <c r="HBJ40" s="799"/>
      <c r="HBK40" s="799"/>
      <c r="HBL40" s="513"/>
      <c r="HBM40" s="799"/>
      <c r="HBN40" s="799"/>
      <c r="HBO40" s="799"/>
      <c r="HBP40" s="799"/>
      <c r="HBQ40" s="799"/>
      <c r="HBR40" s="799"/>
      <c r="HBS40" s="799"/>
      <c r="HBT40" s="513"/>
      <c r="HBU40" s="799"/>
      <c r="HBV40" s="799"/>
      <c r="HBW40" s="799"/>
      <c r="HBX40" s="799"/>
      <c r="HBY40" s="799"/>
      <c r="HBZ40" s="799"/>
      <c r="HCA40" s="799"/>
      <c r="HCB40" s="513"/>
      <c r="HCC40" s="799"/>
      <c r="HCD40" s="799"/>
      <c r="HCE40" s="799"/>
      <c r="HCF40" s="799"/>
      <c r="HCG40" s="799"/>
      <c r="HCH40" s="799"/>
      <c r="HCI40" s="799"/>
      <c r="HCJ40" s="513"/>
      <c r="HCK40" s="799"/>
      <c r="HCL40" s="799"/>
      <c r="HCM40" s="799"/>
      <c r="HCN40" s="799"/>
      <c r="HCO40" s="799"/>
      <c r="HCP40" s="799"/>
      <c r="HCQ40" s="799"/>
      <c r="HCR40" s="513"/>
      <c r="HCS40" s="799"/>
      <c r="HCT40" s="799"/>
      <c r="HCU40" s="799"/>
      <c r="HCV40" s="799"/>
      <c r="HCW40" s="799"/>
      <c r="HCX40" s="799"/>
      <c r="HCY40" s="799"/>
      <c r="HCZ40" s="513"/>
      <c r="HDA40" s="799"/>
      <c r="HDB40" s="799"/>
      <c r="HDC40" s="799"/>
      <c r="HDD40" s="799"/>
      <c r="HDE40" s="799"/>
      <c r="HDF40" s="799"/>
      <c r="HDG40" s="799"/>
      <c r="HDH40" s="513"/>
      <c r="HDI40" s="799"/>
      <c r="HDJ40" s="799"/>
      <c r="HDK40" s="799"/>
      <c r="HDL40" s="799"/>
      <c r="HDM40" s="799"/>
      <c r="HDN40" s="799"/>
      <c r="HDO40" s="799"/>
      <c r="HDP40" s="513"/>
      <c r="HDQ40" s="799"/>
      <c r="HDR40" s="799"/>
      <c r="HDS40" s="799"/>
      <c r="HDT40" s="799"/>
      <c r="HDU40" s="799"/>
      <c r="HDV40" s="799"/>
      <c r="HDW40" s="799"/>
      <c r="HDX40" s="513"/>
      <c r="HDY40" s="799"/>
      <c r="HDZ40" s="799"/>
      <c r="HEA40" s="799"/>
      <c r="HEB40" s="799"/>
      <c r="HEC40" s="799"/>
      <c r="HED40" s="799"/>
      <c r="HEE40" s="799"/>
      <c r="HEF40" s="513"/>
      <c r="HEG40" s="799"/>
      <c r="HEH40" s="799"/>
      <c r="HEI40" s="799"/>
      <c r="HEJ40" s="799"/>
      <c r="HEK40" s="799"/>
      <c r="HEL40" s="799"/>
      <c r="HEM40" s="799"/>
      <c r="HEN40" s="513"/>
      <c r="HEO40" s="799"/>
      <c r="HEP40" s="799"/>
      <c r="HEQ40" s="799"/>
      <c r="HER40" s="799"/>
      <c r="HES40" s="799"/>
      <c r="HET40" s="799"/>
      <c r="HEU40" s="799"/>
      <c r="HEV40" s="513"/>
      <c r="HEW40" s="799"/>
      <c r="HEX40" s="799"/>
      <c r="HEY40" s="799"/>
      <c r="HEZ40" s="799"/>
      <c r="HFA40" s="799"/>
      <c r="HFB40" s="799"/>
      <c r="HFC40" s="799"/>
      <c r="HFD40" s="513"/>
      <c r="HFE40" s="799"/>
      <c r="HFF40" s="799"/>
      <c r="HFG40" s="799"/>
      <c r="HFH40" s="799"/>
      <c r="HFI40" s="799"/>
      <c r="HFJ40" s="799"/>
      <c r="HFK40" s="799"/>
      <c r="HFL40" s="513"/>
      <c r="HFM40" s="799"/>
      <c r="HFN40" s="799"/>
      <c r="HFO40" s="799"/>
      <c r="HFP40" s="799"/>
      <c r="HFQ40" s="799"/>
      <c r="HFR40" s="799"/>
      <c r="HFS40" s="799"/>
      <c r="HFT40" s="513"/>
      <c r="HFU40" s="799"/>
      <c r="HFV40" s="799"/>
      <c r="HFW40" s="799"/>
      <c r="HFX40" s="799"/>
      <c r="HFY40" s="799"/>
      <c r="HFZ40" s="799"/>
      <c r="HGA40" s="799"/>
      <c r="HGB40" s="513"/>
      <c r="HGC40" s="799"/>
      <c r="HGD40" s="799"/>
      <c r="HGE40" s="799"/>
      <c r="HGF40" s="799"/>
      <c r="HGG40" s="799"/>
      <c r="HGH40" s="799"/>
      <c r="HGI40" s="799"/>
      <c r="HGJ40" s="513"/>
      <c r="HGK40" s="799"/>
      <c r="HGL40" s="799"/>
      <c r="HGM40" s="799"/>
      <c r="HGN40" s="799"/>
      <c r="HGO40" s="799"/>
      <c r="HGP40" s="799"/>
      <c r="HGQ40" s="799"/>
      <c r="HGR40" s="513"/>
      <c r="HGS40" s="799"/>
      <c r="HGT40" s="799"/>
      <c r="HGU40" s="799"/>
      <c r="HGV40" s="799"/>
      <c r="HGW40" s="799"/>
      <c r="HGX40" s="799"/>
      <c r="HGY40" s="799"/>
      <c r="HGZ40" s="513"/>
      <c r="HHA40" s="799"/>
      <c r="HHB40" s="799"/>
      <c r="HHC40" s="799"/>
      <c r="HHD40" s="799"/>
      <c r="HHE40" s="799"/>
      <c r="HHF40" s="799"/>
      <c r="HHG40" s="799"/>
      <c r="HHH40" s="513"/>
      <c r="HHI40" s="799"/>
      <c r="HHJ40" s="799"/>
      <c r="HHK40" s="799"/>
      <c r="HHL40" s="799"/>
      <c r="HHM40" s="799"/>
      <c r="HHN40" s="799"/>
      <c r="HHO40" s="799"/>
      <c r="HHP40" s="513"/>
      <c r="HHQ40" s="799"/>
      <c r="HHR40" s="799"/>
      <c r="HHS40" s="799"/>
      <c r="HHT40" s="799"/>
      <c r="HHU40" s="799"/>
      <c r="HHV40" s="799"/>
      <c r="HHW40" s="799"/>
      <c r="HHX40" s="513"/>
      <c r="HHY40" s="799"/>
      <c r="HHZ40" s="799"/>
      <c r="HIA40" s="799"/>
      <c r="HIB40" s="799"/>
      <c r="HIC40" s="799"/>
      <c r="HID40" s="799"/>
      <c r="HIE40" s="799"/>
      <c r="HIF40" s="513"/>
      <c r="HIG40" s="799"/>
      <c r="HIH40" s="799"/>
      <c r="HII40" s="799"/>
      <c r="HIJ40" s="799"/>
      <c r="HIK40" s="799"/>
      <c r="HIL40" s="799"/>
      <c r="HIM40" s="799"/>
      <c r="HIN40" s="513"/>
      <c r="HIO40" s="799"/>
      <c r="HIP40" s="799"/>
      <c r="HIQ40" s="799"/>
      <c r="HIR40" s="799"/>
      <c r="HIS40" s="799"/>
      <c r="HIT40" s="799"/>
      <c r="HIU40" s="799"/>
      <c r="HIV40" s="513"/>
      <c r="HIW40" s="799"/>
      <c r="HIX40" s="799"/>
      <c r="HIY40" s="799"/>
      <c r="HIZ40" s="799"/>
      <c r="HJA40" s="799"/>
      <c r="HJB40" s="799"/>
      <c r="HJC40" s="799"/>
      <c r="HJD40" s="513"/>
      <c r="HJE40" s="799"/>
      <c r="HJF40" s="799"/>
      <c r="HJG40" s="799"/>
      <c r="HJH40" s="799"/>
      <c r="HJI40" s="799"/>
      <c r="HJJ40" s="799"/>
      <c r="HJK40" s="799"/>
      <c r="HJL40" s="513"/>
      <c r="HJM40" s="799"/>
      <c r="HJN40" s="799"/>
      <c r="HJO40" s="799"/>
      <c r="HJP40" s="799"/>
      <c r="HJQ40" s="799"/>
      <c r="HJR40" s="799"/>
      <c r="HJS40" s="799"/>
      <c r="HJT40" s="513"/>
      <c r="HJU40" s="799"/>
      <c r="HJV40" s="799"/>
      <c r="HJW40" s="799"/>
      <c r="HJX40" s="799"/>
      <c r="HJY40" s="799"/>
      <c r="HJZ40" s="799"/>
      <c r="HKA40" s="799"/>
      <c r="HKB40" s="513"/>
      <c r="HKC40" s="799"/>
      <c r="HKD40" s="799"/>
      <c r="HKE40" s="799"/>
      <c r="HKF40" s="799"/>
      <c r="HKG40" s="799"/>
      <c r="HKH40" s="799"/>
      <c r="HKI40" s="799"/>
      <c r="HKJ40" s="513"/>
      <c r="HKK40" s="799"/>
      <c r="HKL40" s="799"/>
      <c r="HKM40" s="799"/>
      <c r="HKN40" s="799"/>
      <c r="HKO40" s="799"/>
      <c r="HKP40" s="799"/>
      <c r="HKQ40" s="799"/>
      <c r="HKR40" s="513"/>
      <c r="HKS40" s="799"/>
      <c r="HKT40" s="799"/>
      <c r="HKU40" s="799"/>
      <c r="HKV40" s="799"/>
      <c r="HKW40" s="799"/>
      <c r="HKX40" s="799"/>
      <c r="HKY40" s="799"/>
      <c r="HKZ40" s="513"/>
      <c r="HLA40" s="799"/>
      <c r="HLB40" s="799"/>
      <c r="HLC40" s="799"/>
      <c r="HLD40" s="799"/>
      <c r="HLE40" s="799"/>
      <c r="HLF40" s="799"/>
      <c r="HLG40" s="799"/>
      <c r="HLH40" s="513"/>
      <c r="HLI40" s="799"/>
      <c r="HLJ40" s="799"/>
      <c r="HLK40" s="799"/>
      <c r="HLL40" s="799"/>
      <c r="HLM40" s="799"/>
      <c r="HLN40" s="799"/>
      <c r="HLO40" s="799"/>
      <c r="HLP40" s="513"/>
      <c r="HLQ40" s="799"/>
      <c r="HLR40" s="799"/>
      <c r="HLS40" s="799"/>
      <c r="HLT40" s="799"/>
      <c r="HLU40" s="799"/>
      <c r="HLV40" s="799"/>
      <c r="HLW40" s="799"/>
      <c r="HLX40" s="513"/>
      <c r="HLY40" s="799"/>
      <c r="HLZ40" s="799"/>
      <c r="HMA40" s="799"/>
      <c r="HMB40" s="799"/>
      <c r="HMC40" s="799"/>
      <c r="HMD40" s="799"/>
      <c r="HME40" s="799"/>
      <c r="HMF40" s="513"/>
      <c r="HMG40" s="799"/>
      <c r="HMH40" s="799"/>
      <c r="HMI40" s="799"/>
      <c r="HMJ40" s="799"/>
      <c r="HMK40" s="799"/>
      <c r="HML40" s="799"/>
      <c r="HMM40" s="799"/>
      <c r="HMN40" s="513"/>
      <c r="HMO40" s="799"/>
      <c r="HMP40" s="799"/>
      <c r="HMQ40" s="799"/>
      <c r="HMR40" s="799"/>
      <c r="HMS40" s="799"/>
      <c r="HMT40" s="799"/>
      <c r="HMU40" s="799"/>
      <c r="HMV40" s="513"/>
      <c r="HMW40" s="799"/>
      <c r="HMX40" s="799"/>
      <c r="HMY40" s="799"/>
      <c r="HMZ40" s="799"/>
      <c r="HNA40" s="799"/>
      <c r="HNB40" s="799"/>
      <c r="HNC40" s="799"/>
      <c r="HND40" s="513"/>
      <c r="HNE40" s="799"/>
      <c r="HNF40" s="799"/>
      <c r="HNG40" s="799"/>
      <c r="HNH40" s="799"/>
      <c r="HNI40" s="799"/>
      <c r="HNJ40" s="799"/>
      <c r="HNK40" s="799"/>
      <c r="HNL40" s="513"/>
      <c r="HNM40" s="799"/>
      <c r="HNN40" s="799"/>
      <c r="HNO40" s="799"/>
      <c r="HNP40" s="799"/>
      <c r="HNQ40" s="799"/>
      <c r="HNR40" s="799"/>
      <c r="HNS40" s="799"/>
      <c r="HNT40" s="513"/>
      <c r="HNU40" s="799"/>
      <c r="HNV40" s="799"/>
      <c r="HNW40" s="799"/>
      <c r="HNX40" s="799"/>
      <c r="HNY40" s="799"/>
      <c r="HNZ40" s="799"/>
      <c r="HOA40" s="799"/>
      <c r="HOB40" s="513"/>
      <c r="HOC40" s="799"/>
      <c r="HOD40" s="799"/>
      <c r="HOE40" s="799"/>
      <c r="HOF40" s="799"/>
      <c r="HOG40" s="799"/>
      <c r="HOH40" s="799"/>
      <c r="HOI40" s="799"/>
      <c r="HOJ40" s="513"/>
      <c r="HOK40" s="799"/>
      <c r="HOL40" s="799"/>
      <c r="HOM40" s="799"/>
      <c r="HON40" s="799"/>
      <c r="HOO40" s="799"/>
      <c r="HOP40" s="799"/>
      <c r="HOQ40" s="799"/>
      <c r="HOR40" s="513"/>
      <c r="HOS40" s="799"/>
      <c r="HOT40" s="799"/>
      <c r="HOU40" s="799"/>
      <c r="HOV40" s="799"/>
      <c r="HOW40" s="799"/>
      <c r="HOX40" s="799"/>
      <c r="HOY40" s="799"/>
      <c r="HOZ40" s="513"/>
      <c r="HPA40" s="799"/>
      <c r="HPB40" s="799"/>
      <c r="HPC40" s="799"/>
      <c r="HPD40" s="799"/>
      <c r="HPE40" s="799"/>
      <c r="HPF40" s="799"/>
      <c r="HPG40" s="799"/>
      <c r="HPH40" s="513"/>
      <c r="HPI40" s="799"/>
      <c r="HPJ40" s="799"/>
      <c r="HPK40" s="799"/>
      <c r="HPL40" s="799"/>
      <c r="HPM40" s="799"/>
      <c r="HPN40" s="799"/>
      <c r="HPO40" s="799"/>
      <c r="HPP40" s="513"/>
      <c r="HPQ40" s="799"/>
      <c r="HPR40" s="799"/>
      <c r="HPS40" s="799"/>
      <c r="HPT40" s="799"/>
      <c r="HPU40" s="799"/>
      <c r="HPV40" s="799"/>
      <c r="HPW40" s="799"/>
      <c r="HPX40" s="513"/>
      <c r="HPY40" s="799"/>
      <c r="HPZ40" s="799"/>
      <c r="HQA40" s="799"/>
      <c r="HQB40" s="799"/>
      <c r="HQC40" s="799"/>
      <c r="HQD40" s="799"/>
      <c r="HQE40" s="799"/>
      <c r="HQF40" s="513"/>
      <c r="HQG40" s="799"/>
      <c r="HQH40" s="799"/>
      <c r="HQI40" s="799"/>
      <c r="HQJ40" s="799"/>
      <c r="HQK40" s="799"/>
      <c r="HQL40" s="799"/>
      <c r="HQM40" s="799"/>
      <c r="HQN40" s="513"/>
      <c r="HQO40" s="799"/>
      <c r="HQP40" s="799"/>
      <c r="HQQ40" s="799"/>
      <c r="HQR40" s="799"/>
      <c r="HQS40" s="799"/>
      <c r="HQT40" s="799"/>
      <c r="HQU40" s="799"/>
      <c r="HQV40" s="513"/>
      <c r="HQW40" s="799"/>
      <c r="HQX40" s="799"/>
      <c r="HQY40" s="799"/>
      <c r="HQZ40" s="799"/>
      <c r="HRA40" s="799"/>
      <c r="HRB40" s="799"/>
      <c r="HRC40" s="799"/>
      <c r="HRD40" s="513"/>
      <c r="HRE40" s="799"/>
      <c r="HRF40" s="799"/>
      <c r="HRG40" s="799"/>
      <c r="HRH40" s="799"/>
      <c r="HRI40" s="799"/>
      <c r="HRJ40" s="799"/>
      <c r="HRK40" s="799"/>
      <c r="HRL40" s="513"/>
      <c r="HRM40" s="799"/>
      <c r="HRN40" s="799"/>
      <c r="HRO40" s="799"/>
      <c r="HRP40" s="799"/>
      <c r="HRQ40" s="799"/>
      <c r="HRR40" s="799"/>
      <c r="HRS40" s="799"/>
      <c r="HRT40" s="513"/>
      <c r="HRU40" s="799"/>
      <c r="HRV40" s="799"/>
      <c r="HRW40" s="799"/>
      <c r="HRX40" s="799"/>
      <c r="HRY40" s="799"/>
      <c r="HRZ40" s="799"/>
      <c r="HSA40" s="799"/>
      <c r="HSB40" s="513"/>
      <c r="HSC40" s="799"/>
      <c r="HSD40" s="799"/>
      <c r="HSE40" s="799"/>
      <c r="HSF40" s="799"/>
      <c r="HSG40" s="799"/>
      <c r="HSH40" s="799"/>
      <c r="HSI40" s="799"/>
      <c r="HSJ40" s="513"/>
      <c r="HSK40" s="799"/>
      <c r="HSL40" s="799"/>
      <c r="HSM40" s="799"/>
      <c r="HSN40" s="799"/>
      <c r="HSO40" s="799"/>
      <c r="HSP40" s="799"/>
      <c r="HSQ40" s="799"/>
      <c r="HSR40" s="513"/>
      <c r="HSS40" s="799"/>
      <c r="HST40" s="799"/>
      <c r="HSU40" s="799"/>
      <c r="HSV40" s="799"/>
      <c r="HSW40" s="799"/>
      <c r="HSX40" s="799"/>
      <c r="HSY40" s="799"/>
      <c r="HSZ40" s="513"/>
      <c r="HTA40" s="799"/>
      <c r="HTB40" s="799"/>
      <c r="HTC40" s="799"/>
      <c r="HTD40" s="799"/>
      <c r="HTE40" s="799"/>
      <c r="HTF40" s="799"/>
      <c r="HTG40" s="799"/>
      <c r="HTH40" s="513"/>
      <c r="HTI40" s="799"/>
      <c r="HTJ40" s="799"/>
      <c r="HTK40" s="799"/>
      <c r="HTL40" s="799"/>
      <c r="HTM40" s="799"/>
      <c r="HTN40" s="799"/>
      <c r="HTO40" s="799"/>
      <c r="HTP40" s="513"/>
      <c r="HTQ40" s="799"/>
      <c r="HTR40" s="799"/>
      <c r="HTS40" s="799"/>
      <c r="HTT40" s="799"/>
      <c r="HTU40" s="799"/>
      <c r="HTV40" s="799"/>
      <c r="HTW40" s="799"/>
      <c r="HTX40" s="513"/>
      <c r="HTY40" s="799"/>
      <c r="HTZ40" s="799"/>
      <c r="HUA40" s="799"/>
      <c r="HUB40" s="799"/>
      <c r="HUC40" s="799"/>
      <c r="HUD40" s="799"/>
      <c r="HUE40" s="799"/>
      <c r="HUF40" s="513"/>
      <c r="HUG40" s="799"/>
      <c r="HUH40" s="799"/>
      <c r="HUI40" s="799"/>
      <c r="HUJ40" s="799"/>
      <c r="HUK40" s="799"/>
      <c r="HUL40" s="799"/>
      <c r="HUM40" s="799"/>
      <c r="HUN40" s="513"/>
      <c r="HUO40" s="799"/>
      <c r="HUP40" s="799"/>
      <c r="HUQ40" s="799"/>
      <c r="HUR40" s="799"/>
      <c r="HUS40" s="799"/>
      <c r="HUT40" s="799"/>
      <c r="HUU40" s="799"/>
      <c r="HUV40" s="513"/>
      <c r="HUW40" s="799"/>
      <c r="HUX40" s="799"/>
      <c r="HUY40" s="799"/>
      <c r="HUZ40" s="799"/>
      <c r="HVA40" s="799"/>
      <c r="HVB40" s="799"/>
      <c r="HVC40" s="799"/>
      <c r="HVD40" s="513"/>
      <c r="HVE40" s="799"/>
      <c r="HVF40" s="799"/>
      <c r="HVG40" s="799"/>
      <c r="HVH40" s="799"/>
      <c r="HVI40" s="799"/>
      <c r="HVJ40" s="799"/>
      <c r="HVK40" s="799"/>
      <c r="HVL40" s="513"/>
      <c r="HVM40" s="799"/>
      <c r="HVN40" s="799"/>
      <c r="HVO40" s="799"/>
      <c r="HVP40" s="799"/>
      <c r="HVQ40" s="799"/>
      <c r="HVR40" s="799"/>
      <c r="HVS40" s="799"/>
      <c r="HVT40" s="513"/>
      <c r="HVU40" s="799"/>
      <c r="HVV40" s="799"/>
      <c r="HVW40" s="799"/>
      <c r="HVX40" s="799"/>
      <c r="HVY40" s="799"/>
      <c r="HVZ40" s="799"/>
      <c r="HWA40" s="799"/>
      <c r="HWB40" s="513"/>
      <c r="HWC40" s="799"/>
      <c r="HWD40" s="799"/>
      <c r="HWE40" s="799"/>
      <c r="HWF40" s="799"/>
      <c r="HWG40" s="799"/>
      <c r="HWH40" s="799"/>
      <c r="HWI40" s="799"/>
      <c r="HWJ40" s="513"/>
      <c r="HWK40" s="799"/>
      <c r="HWL40" s="799"/>
      <c r="HWM40" s="799"/>
      <c r="HWN40" s="799"/>
      <c r="HWO40" s="799"/>
      <c r="HWP40" s="799"/>
      <c r="HWQ40" s="799"/>
      <c r="HWR40" s="513"/>
      <c r="HWS40" s="799"/>
      <c r="HWT40" s="799"/>
      <c r="HWU40" s="799"/>
      <c r="HWV40" s="799"/>
      <c r="HWW40" s="799"/>
      <c r="HWX40" s="799"/>
      <c r="HWY40" s="799"/>
      <c r="HWZ40" s="513"/>
      <c r="HXA40" s="799"/>
      <c r="HXB40" s="799"/>
      <c r="HXC40" s="799"/>
      <c r="HXD40" s="799"/>
      <c r="HXE40" s="799"/>
      <c r="HXF40" s="799"/>
      <c r="HXG40" s="799"/>
      <c r="HXH40" s="513"/>
      <c r="HXI40" s="799"/>
      <c r="HXJ40" s="799"/>
      <c r="HXK40" s="799"/>
      <c r="HXL40" s="799"/>
      <c r="HXM40" s="799"/>
      <c r="HXN40" s="799"/>
      <c r="HXO40" s="799"/>
      <c r="HXP40" s="513"/>
      <c r="HXQ40" s="799"/>
      <c r="HXR40" s="799"/>
      <c r="HXS40" s="799"/>
      <c r="HXT40" s="799"/>
      <c r="HXU40" s="799"/>
      <c r="HXV40" s="799"/>
      <c r="HXW40" s="799"/>
      <c r="HXX40" s="513"/>
      <c r="HXY40" s="799"/>
      <c r="HXZ40" s="799"/>
      <c r="HYA40" s="799"/>
      <c r="HYB40" s="799"/>
      <c r="HYC40" s="799"/>
      <c r="HYD40" s="799"/>
      <c r="HYE40" s="799"/>
      <c r="HYF40" s="513"/>
      <c r="HYG40" s="799"/>
      <c r="HYH40" s="799"/>
      <c r="HYI40" s="799"/>
      <c r="HYJ40" s="799"/>
      <c r="HYK40" s="799"/>
      <c r="HYL40" s="799"/>
      <c r="HYM40" s="799"/>
      <c r="HYN40" s="513"/>
      <c r="HYO40" s="799"/>
      <c r="HYP40" s="799"/>
      <c r="HYQ40" s="799"/>
      <c r="HYR40" s="799"/>
      <c r="HYS40" s="799"/>
      <c r="HYT40" s="799"/>
      <c r="HYU40" s="799"/>
      <c r="HYV40" s="513"/>
      <c r="HYW40" s="799"/>
      <c r="HYX40" s="799"/>
      <c r="HYY40" s="799"/>
      <c r="HYZ40" s="799"/>
      <c r="HZA40" s="799"/>
      <c r="HZB40" s="799"/>
      <c r="HZC40" s="799"/>
      <c r="HZD40" s="513"/>
      <c r="HZE40" s="799"/>
      <c r="HZF40" s="799"/>
      <c r="HZG40" s="799"/>
      <c r="HZH40" s="799"/>
      <c r="HZI40" s="799"/>
      <c r="HZJ40" s="799"/>
      <c r="HZK40" s="799"/>
      <c r="HZL40" s="513"/>
      <c r="HZM40" s="799"/>
      <c r="HZN40" s="799"/>
      <c r="HZO40" s="799"/>
      <c r="HZP40" s="799"/>
      <c r="HZQ40" s="799"/>
      <c r="HZR40" s="799"/>
      <c r="HZS40" s="799"/>
      <c r="HZT40" s="513"/>
      <c r="HZU40" s="799"/>
      <c r="HZV40" s="799"/>
      <c r="HZW40" s="799"/>
      <c r="HZX40" s="799"/>
      <c r="HZY40" s="799"/>
      <c r="HZZ40" s="799"/>
      <c r="IAA40" s="799"/>
      <c r="IAB40" s="513"/>
      <c r="IAC40" s="799"/>
      <c r="IAD40" s="799"/>
      <c r="IAE40" s="799"/>
      <c r="IAF40" s="799"/>
      <c r="IAG40" s="799"/>
      <c r="IAH40" s="799"/>
      <c r="IAI40" s="799"/>
      <c r="IAJ40" s="513"/>
      <c r="IAK40" s="799"/>
      <c r="IAL40" s="799"/>
      <c r="IAM40" s="799"/>
      <c r="IAN40" s="799"/>
      <c r="IAO40" s="799"/>
      <c r="IAP40" s="799"/>
      <c r="IAQ40" s="799"/>
      <c r="IAR40" s="513"/>
      <c r="IAS40" s="799"/>
      <c r="IAT40" s="799"/>
      <c r="IAU40" s="799"/>
      <c r="IAV40" s="799"/>
      <c r="IAW40" s="799"/>
      <c r="IAX40" s="799"/>
      <c r="IAY40" s="799"/>
      <c r="IAZ40" s="513"/>
      <c r="IBA40" s="799"/>
      <c r="IBB40" s="799"/>
      <c r="IBC40" s="799"/>
      <c r="IBD40" s="799"/>
      <c r="IBE40" s="799"/>
      <c r="IBF40" s="799"/>
      <c r="IBG40" s="799"/>
      <c r="IBH40" s="513"/>
      <c r="IBI40" s="799"/>
      <c r="IBJ40" s="799"/>
      <c r="IBK40" s="799"/>
      <c r="IBL40" s="799"/>
      <c r="IBM40" s="799"/>
      <c r="IBN40" s="799"/>
      <c r="IBO40" s="799"/>
      <c r="IBP40" s="513"/>
      <c r="IBQ40" s="799"/>
      <c r="IBR40" s="799"/>
      <c r="IBS40" s="799"/>
      <c r="IBT40" s="799"/>
      <c r="IBU40" s="799"/>
      <c r="IBV40" s="799"/>
      <c r="IBW40" s="799"/>
      <c r="IBX40" s="513"/>
      <c r="IBY40" s="799"/>
      <c r="IBZ40" s="799"/>
      <c r="ICA40" s="799"/>
      <c r="ICB40" s="799"/>
      <c r="ICC40" s="799"/>
      <c r="ICD40" s="799"/>
      <c r="ICE40" s="799"/>
      <c r="ICF40" s="513"/>
      <c r="ICG40" s="799"/>
      <c r="ICH40" s="799"/>
      <c r="ICI40" s="799"/>
      <c r="ICJ40" s="799"/>
      <c r="ICK40" s="799"/>
      <c r="ICL40" s="799"/>
      <c r="ICM40" s="799"/>
      <c r="ICN40" s="513"/>
      <c r="ICO40" s="799"/>
      <c r="ICP40" s="799"/>
      <c r="ICQ40" s="799"/>
      <c r="ICR40" s="799"/>
      <c r="ICS40" s="799"/>
      <c r="ICT40" s="799"/>
      <c r="ICU40" s="799"/>
      <c r="ICV40" s="513"/>
      <c r="ICW40" s="799"/>
      <c r="ICX40" s="799"/>
      <c r="ICY40" s="799"/>
      <c r="ICZ40" s="799"/>
      <c r="IDA40" s="799"/>
      <c r="IDB40" s="799"/>
      <c r="IDC40" s="799"/>
      <c r="IDD40" s="513"/>
      <c r="IDE40" s="799"/>
      <c r="IDF40" s="799"/>
      <c r="IDG40" s="799"/>
      <c r="IDH40" s="799"/>
      <c r="IDI40" s="799"/>
      <c r="IDJ40" s="799"/>
      <c r="IDK40" s="799"/>
      <c r="IDL40" s="513"/>
      <c r="IDM40" s="799"/>
      <c r="IDN40" s="799"/>
      <c r="IDO40" s="799"/>
      <c r="IDP40" s="799"/>
      <c r="IDQ40" s="799"/>
      <c r="IDR40" s="799"/>
      <c r="IDS40" s="799"/>
      <c r="IDT40" s="513"/>
      <c r="IDU40" s="799"/>
      <c r="IDV40" s="799"/>
      <c r="IDW40" s="799"/>
      <c r="IDX40" s="799"/>
      <c r="IDY40" s="799"/>
      <c r="IDZ40" s="799"/>
      <c r="IEA40" s="799"/>
      <c r="IEB40" s="513"/>
      <c r="IEC40" s="799"/>
      <c r="IED40" s="799"/>
      <c r="IEE40" s="799"/>
      <c r="IEF40" s="799"/>
      <c r="IEG40" s="799"/>
      <c r="IEH40" s="799"/>
      <c r="IEI40" s="799"/>
      <c r="IEJ40" s="513"/>
      <c r="IEK40" s="799"/>
      <c r="IEL40" s="799"/>
      <c r="IEM40" s="799"/>
      <c r="IEN40" s="799"/>
      <c r="IEO40" s="799"/>
      <c r="IEP40" s="799"/>
      <c r="IEQ40" s="799"/>
      <c r="IER40" s="513"/>
      <c r="IES40" s="799"/>
      <c r="IET40" s="799"/>
      <c r="IEU40" s="799"/>
      <c r="IEV40" s="799"/>
      <c r="IEW40" s="799"/>
      <c r="IEX40" s="799"/>
      <c r="IEY40" s="799"/>
      <c r="IEZ40" s="513"/>
      <c r="IFA40" s="799"/>
      <c r="IFB40" s="799"/>
      <c r="IFC40" s="799"/>
      <c r="IFD40" s="799"/>
      <c r="IFE40" s="799"/>
      <c r="IFF40" s="799"/>
      <c r="IFG40" s="799"/>
      <c r="IFH40" s="513"/>
      <c r="IFI40" s="799"/>
      <c r="IFJ40" s="799"/>
      <c r="IFK40" s="799"/>
      <c r="IFL40" s="799"/>
      <c r="IFM40" s="799"/>
      <c r="IFN40" s="799"/>
      <c r="IFO40" s="799"/>
      <c r="IFP40" s="513"/>
      <c r="IFQ40" s="799"/>
      <c r="IFR40" s="799"/>
      <c r="IFS40" s="799"/>
      <c r="IFT40" s="799"/>
      <c r="IFU40" s="799"/>
      <c r="IFV40" s="799"/>
      <c r="IFW40" s="799"/>
      <c r="IFX40" s="513"/>
      <c r="IFY40" s="799"/>
      <c r="IFZ40" s="799"/>
      <c r="IGA40" s="799"/>
      <c r="IGB40" s="799"/>
      <c r="IGC40" s="799"/>
      <c r="IGD40" s="799"/>
      <c r="IGE40" s="799"/>
      <c r="IGF40" s="513"/>
      <c r="IGG40" s="799"/>
      <c r="IGH40" s="799"/>
      <c r="IGI40" s="799"/>
      <c r="IGJ40" s="799"/>
      <c r="IGK40" s="799"/>
      <c r="IGL40" s="799"/>
      <c r="IGM40" s="799"/>
      <c r="IGN40" s="513"/>
      <c r="IGO40" s="799"/>
      <c r="IGP40" s="799"/>
      <c r="IGQ40" s="799"/>
      <c r="IGR40" s="799"/>
      <c r="IGS40" s="799"/>
      <c r="IGT40" s="799"/>
      <c r="IGU40" s="799"/>
      <c r="IGV40" s="513"/>
      <c r="IGW40" s="799"/>
      <c r="IGX40" s="799"/>
      <c r="IGY40" s="799"/>
      <c r="IGZ40" s="799"/>
      <c r="IHA40" s="799"/>
      <c r="IHB40" s="799"/>
      <c r="IHC40" s="799"/>
      <c r="IHD40" s="513"/>
      <c r="IHE40" s="799"/>
      <c r="IHF40" s="799"/>
      <c r="IHG40" s="799"/>
      <c r="IHH40" s="799"/>
      <c r="IHI40" s="799"/>
      <c r="IHJ40" s="799"/>
      <c r="IHK40" s="799"/>
      <c r="IHL40" s="513"/>
      <c r="IHM40" s="799"/>
      <c r="IHN40" s="799"/>
      <c r="IHO40" s="799"/>
      <c r="IHP40" s="799"/>
      <c r="IHQ40" s="799"/>
      <c r="IHR40" s="799"/>
      <c r="IHS40" s="799"/>
      <c r="IHT40" s="513"/>
      <c r="IHU40" s="799"/>
      <c r="IHV40" s="799"/>
      <c r="IHW40" s="799"/>
      <c r="IHX40" s="799"/>
      <c r="IHY40" s="799"/>
      <c r="IHZ40" s="799"/>
      <c r="IIA40" s="799"/>
      <c r="IIB40" s="513"/>
      <c r="IIC40" s="799"/>
      <c r="IID40" s="799"/>
      <c r="IIE40" s="799"/>
      <c r="IIF40" s="799"/>
      <c r="IIG40" s="799"/>
      <c r="IIH40" s="799"/>
      <c r="III40" s="799"/>
      <c r="IIJ40" s="513"/>
      <c r="IIK40" s="799"/>
      <c r="IIL40" s="799"/>
      <c r="IIM40" s="799"/>
      <c r="IIN40" s="799"/>
      <c r="IIO40" s="799"/>
      <c r="IIP40" s="799"/>
      <c r="IIQ40" s="799"/>
      <c r="IIR40" s="513"/>
      <c r="IIS40" s="799"/>
      <c r="IIT40" s="799"/>
      <c r="IIU40" s="799"/>
      <c r="IIV40" s="799"/>
      <c r="IIW40" s="799"/>
      <c r="IIX40" s="799"/>
      <c r="IIY40" s="799"/>
      <c r="IIZ40" s="513"/>
      <c r="IJA40" s="799"/>
      <c r="IJB40" s="799"/>
      <c r="IJC40" s="799"/>
      <c r="IJD40" s="799"/>
      <c r="IJE40" s="799"/>
      <c r="IJF40" s="799"/>
      <c r="IJG40" s="799"/>
      <c r="IJH40" s="513"/>
      <c r="IJI40" s="799"/>
      <c r="IJJ40" s="799"/>
      <c r="IJK40" s="799"/>
      <c r="IJL40" s="799"/>
      <c r="IJM40" s="799"/>
      <c r="IJN40" s="799"/>
      <c r="IJO40" s="799"/>
      <c r="IJP40" s="513"/>
      <c r="IJQ40" s="799"/>
      <c r="IJR40" s="799"/>
      <c r="IJS40" s="799"/>
      <c r="IJT40" s="799"/>
      <c r="IJU40" s="799"/>
      <c r="IJV40" s="799"/>
      <c r="IJW40" s="799"/>
      <c r="IJX40" s="513"/>
      <c r="IJY40" s="799"/>
      <c r="IJZ40" s="799"/>
      <c r="IKA40" s="799"/>
      <c r="IKB40" s="799"/>
      <c r="IKC40" s="799"/>
      <c r="IKD40" s="799"/>
      <c r="IKE40" s="799"/>
      <c r="IKF40" s="513"/>
      <c r="IKG40" s="799"/>
      <c r="IKH40" s="799"/>
      <c r="IKI40" s="799"/>
      <c r="IKJ40" s="799"/>
      <c r="IKK40" s="799"/>
      <c r="IKL40" s="799"/>
      <c r="IKM40" s="799"/>
      <c r="IKN40" s="513"/>
      <c r="IKO40" s="799"/>
      <c r="IKP40" s="799"/>
      <c r="IKQ40" s="799"/>
      <c r="IKR40" s="799"/>
      <c r="IKS40" s="799"/>
      <c r="IKT40" s="799"/>
      <c r="IKU40" s="799"/>
      <c r="IKV40" s="513"/>
      <c r="IKW40" s="799"/>
      <c r="IKX40" s="799"/>
      <c r="IKY40" s="799"/>
      <c r="IKZ40" s="799"/>
      <c r="ILA40" s="799"/>
      <c r="ILB40" s="799"/>
      <c r="ILC40" s="799"/>
      <c r="ILD40" s="513"/>
      <c r="ILE40" s="799"/>
      <c r="ILF40" s="799"/>
      <c r="ILG40" s="799"/>
      <c r="ILH40" s="799"/>
      <c r="ILI40" s="799"/>
      <c r="ILJ40" s="799"/>
      <c r="ILK40" s="799"/>
      <c r="ILL40" s="513"/>
      <c r="ILM40" s="799"/>
      <c r="ILN40" s="799"/>
      <c r="ILO40" s="799"/>
      <c r="ILP40" s="799"/>
      <c r="ILQ40" s="799"/>
      <c r="ILR40" s="799"/>
      <c r="ILS40" s="799"/>
      <c r="ILT40" s="513"/>
      <c r="ILU40" s="799"/>
      <c r="ILV40" s="799"/>
      <c r="ILW40" s="799"/>
      <c r="ILX40" s="799"/>
      <c r="ILY40" s="799"/>
      <c r="ILZ40" s="799"/>
      <c r="IMA40" s="799"/>
      <c r="IMB40" s="513"/>
      <c r="IMC40" s="799"/>
      <c r="IMD40" s="799"/>
      <c r="IME40" s="799"/>
      <c r="IMF40" s="799"/>
      <c r="IMG40" s="799"/>
      <c r="IMH40" s="799"/>
      <c r="IMI40" s="799"/>
      <c r="IMJ40" s="513"/>
      <c r="IMK40" s="799"/>
      <c r="IML40" s="799"/>
      <c r="IMM40" s="799"/>
      <c r="IMN40" s="799"/>
      <c r="IMO40" s="799"/>
      <c r="IMP40" s="799"/>
      <c r="IMQ40" s="799"/>
      <c r="IMR40" s="513"/>
      <c r="IMS40" s="799"/>
      <c r="IMT40" s="799"/>
      <c r="IMU40" s="799"/>
      <c r="IMV40" s="799"/>
      <c r="IMW40" s="799"/>
      <c r="IMX40" s="799"/>
      <c r="IMY40" s="799"/>
      <c r="IMZ40" s="513"/>
      <c r="INA40" s="799"/>
      <c r="INB40" s="799"/>
      <c r="INC40" s="799"/>
      <c r="IND40" s="799"/>
      <c r="INE40" s="799"/>
      <c r="INF40" s="799"/>
      <c r="ING40" s="799"/>
      <c r="INH40" s="513"/>
      <c r="INI40" s="799"/>
      <c r="INJ40" s="799"/>
      <c r="INK40" s="799"/>
      <c r="INL40" s="799"/>
      <c r="INM40" s="799"/>
      <c r="INN40" s="799"/>
      <c r="INO40" s="799"/>
      <c r="INP40" s="513"/>
      <c r="INQ40" s="799"/>
      <c r="INR40" s="799"/>
      <c r="INS40" s="799"/>
      <c r="INT40" s="799"/>
      <c r="INU40" s="799"/>
      <c r="INV40" s="799"/>
      <c r="INW40" s="799"/>
      <c r="INX40" s="513"/>
      <c r="INY40" s="799"/>
      <c r="INZ40" s="799"/>
      <c r="IOA40" s="799"/>
      <c r="IOB40" s="799"/>
      <c r="IOC40" s="799"/>
      <c r="IOD40" s="799"/>
      <c r="IOE40" s="799"/>
      <c r="IOF40" s="513"/>
      <c r="IOG40" s="799"/>
      <c r="IOH40" s="799"/>
      <c r="IOI40" s="799"/>
      <c r="IOJ40" s="799"/>
      <c r="IOK40" s="799"/>
      <c r="IOL40" s="799"/>
      <c r="IOM40" s="799"/>
      <c r="ION40" s="513"/>
      <c r="IOO40" s="799"/>
      <c r="IOP40" s="799"/>
      <c r="IOQ40" s="799"/>
      <c r="IOR40" s="799"/>
      <c r="IOS40" s="799"/>
      <c r="IOT40" s="799"/>
      <c r="IOU40" s="799"/>
      <c r="IOV40" s="513"/>
      <c r="IOW40" s="799"/>
      <c r="IOX40" s="799"/>
      <c r="IOY40" s="799"/>
      <c r="IOZ40" s="799"/>
      <c r="IPA40" s="799"/>
      <c r="IPB40" s="799"/>
      <c r="IPC40" s="799"/>
      <c r="IPD40" s="513"/>
      <c r="IPE40" s="799"/>
      <c r="IPF40" s="799"/>
      <c r="IPG40" s="799"/>
      <c r="IPH40" s="799"/>
      <c r="IPI40" s="799"/>
      <c r="IPJ40" s="799"/>
      <c r="IPK40" s="799"/>
      <c r="IPL40" s="513"/>
      <c r="IPM40" s="799"/>
      <c r="IPN40" s="799"/>
      <c r="IPO40" s="799"/>
      <c r="IPP40" s="799"/>
      <c r="IPQ40" s="799"/>
      <c r="IPR40" s="799"/>
      <c r="IPS40" s="799"/>
      <c r="IPT40" s="513"/>
      <c r="IPU40" s="799"/>
      <c r="IPV40" s="799"/>
      <c r="IPW40" s="799"/>
      <c r="IPX40" s="799"/>
      <c r="IPY40" s="799"/>
      <c r="IPZ40" s="799"/>
      <c r="IQA40" s="799"/>
      <c r="IQB40" s="513"/>
      <c r="IQC40" s="799"/>
      <c r="IQD40" s="799"/>
      <c r="IQE40" s="799"/>
      <c r="IQF40" s="799"/>
      <c r="IQG40" s="799"/>
      <c r="IQH40" s="799"/>
      <c r="IQI40" s="799"/>
      <c r="IQJ40" s="513"/>
      <c r="IQK40" s="799"/>
      <c r="IQL40" s="799"/>
      <c r="IQM40" s="799"/>
      <c r="IQN40" s="799"/>
      <c r="IQO40" s="799"/>
      <c r="IQP40" s="799"/>
      <c r="IQQ40" s="799"/>
      <c r="IQR40" s="513"/>
      <c r="IQS40" s="799"/>
      <c r="IQT40" s="799"/>
      <c r="IQU40" s="799"/>
      <c r="IQV40" s="799"/>
      <c r="IQW40" s="799"/>
      <c r="IQX40" s="799"/>
      <c r="IQY40" s="799"/>
      <c r="IQZ40" s="513"/>
      <c r="IRA40" s="799"/>
      <c r="IRB40" s="799"/>
      <c r="IRC40" s="799"/>
      <c r="IRD40" s="799"/>
      <c r="IRE40" s="799"/>
      <c r="IRF40" s="799"/>
      <c r="IRG40" s="799"/>
      <c r="IRH40" s="513"/>
      <c r="IRI40" s="799"/>
      <c r="IRJ40" s="799"/>
      <c r="IRK40" s="799"/>
      <c r="IRL40" s="799"/>
      <c r="IRM40" s="799"/>
      <c r="IRN40" s="799"/>
      <c r="IRO40" s="799"/>
      <c r="IRP40" s="513"/>
      <c r="IRQ40" s="799"/>
      <c r="IRR40" s="799"/>
      <c r="IRS40" s="799"/>
      <c r="IRT40" s="799"/>
      <c r="IRU40" s="799"/>
      <c r="IRV40" s="799"/>
      <c r="IRW40" s="799"/>
      <c r="IRX40" s="513"/>
      <c r="IRY40" s="799"/>
      <c r="IRZ40" s="799"/>
      <c r="ISA40" s="799"/>
      <c r="ISB40" s="799"/>
      <c r="ISC40" s="799"/>
      <c r="ISD40" s="799"/>
      <c r="ISE40" s="799"/>
      <c r="ISF40" s="513"/>
      <c r="ISG40" s="799"/>
      <c r="ISH40" s="799"/>
      <c r="ISI40" s="799"/>
      <c r="ISJ40" s="799"/>
      <c r="ISK40" s="799"/>
      <c r="ISL40" s="799"/>
      <c r="ISM40" s="799"/>
      <c r="ISN40" s="513"/>
      <c r="ISO40" s="799"/>
      <c r="ISP40" s="799"/>
      <c r="ISQ40" s="799"/>
      <c r="ISR40" s="799"/>
      <c r="ISS40" s="799"/>
      <c r="IST40" s="799"/>
      <c r="ISU40" s="799"/>
      <c r="ISV40" s="513"/>
      <c r="ISW40" s="799"/>
      <c r="ISX40" s="799"/>
      <c r="ISY40" s="799"/>
      <c r="ISZ40" s="799"/>
      <c r="ITA40" s="799"/>
      <c r="ITB40" s="799"/>
      <c r="ITC40" s="799"/>
      <c r="ITD40" s="513"/>
      <c r="ITE40" s="799"/>
      <c r="ITF40" s="799"/>
      <c r="ITG40" s="799"/>
      <c r="ITH40" s="799"/>
      <c r="ITI40" s="799"/>
      <c r="ITJ40" s="799"/>
      <c r="ITK40" s="799"/>
      <c r="ITL40" s="513"/>
      <c r="ITM40" s="799"/>
      <c r="ITN40" s="799"/>
      <c r="ITO40" s="799"/>
      <c r="ITP40" s="799"/>
      <c r="ITQ40" s="799"/>
      <c r="ITR40" s="799"/>
      <c r="ITS40" s="799"/>
      <c r="ITT40" s="513"/>
      <c r="ITU40" s="799"/>
      <c r="ITV40" s="799"/>
      <c r="ITW40" s="799"/>
      <c r="ITX40" s="799"/>
      <c r="ITY40" s="799"/>
      <c r="ITZ40" s="799"/>
      <c r="IUA40" s="799"/>
      <c r="IUB40" s="513"/>
      <c r="IUC40" s="799"/>
      <c r="IUD40" s="799"/>
      <c r="IUE40" s="799"/>
      <c r="IUF40" s="799"/>
      <c r="IUG40" s="799"/>
      <c r="IUH40" s="799"/>
      <c r="IUI40" s="799"/>
      <c r="IUJ40" s="513"/>
      <c r="IUK40" s="799"/>
      <c r="IUL40" s="799"/>
      <c r="IUM40" s="799"/>
      <c r="IUN40" s="799"/>
      <c r="IUO40" s="799"/>
      <c r="IUP40" s="799"/>
      <c r="IUQ40" s="799"/>
      <c r="IUR40" s="513"/>
      <c r="IUS40" s="799"/>
      <c r="IUT40" s="799"/>
      <c r="IUU40" s="799"/>
      <c r="IUV40" s="799"/>
      <c r="IUW40" s="799"/>
      <c r="IUX40" s="799"/>
      <c r="IUY40" s="799"/>
      <c r="IUZ40" s="513"/>
      <c r="IVA40" s="799"/>
      <c r="IVB40" s="799"/>
      <c r="IVC40" s="799"/>
      <c r="IVD40" s="799"/>
      <c r="IVE40" s="799"/>
      <c r="IVF40" s="799"/>
      <c r="IVG40" s="799"/>
      <c r="IVH40" s="513"/>
      <c r="IVI40" s="799"/>
      <c r="IVJ40" s="799"/>
      <c r="IVK40" s="799"/>
      <c r="IVL40" s="799"/>
      <c r="IVM40" s="799"/>
      <c r="IVN40" s="799"/>
      <c r="IVO40" s="799"/>
      <c r="IVP40" s="513"/>
      <c r="IVQ40" s="799"/>
      <c r="IVR40" s="799"/>
      <c r="IVS40" s="799"/>
      <c r="IVT40" s="799"/>
      <c r="IVU40" s="799"/>
      <c r="IVV40" s="799"/>
      <c r="IVW40" s="799"/>
      <c r="IVX40" s="513"/>
      <c r="IVY40" s="799"/>
      <c r="IVZ40" s="799"/>
      <c r="IWA40" s="799"/>
      <c r="IWB40" s="799"/>
      <c r="IWC40" s="799"/>
      <c r="IWD40" s="799"/>
      <c r="IWE40" s="799"/>
      <c r="IWF40" s="513"/>
      <c r="IWG40" s="799"/>
      <c r="IWH40" s="799"/>
      <c r="IWI40" s="799"/>
      <c r="IWJ40" s="799"/>
      <c r="IWK40" s="799"/>
      <c r="IWL40" s="799"/>
      <c r="IWM40" s="799"/>
      <c r="IWN40" s="513"/>
      <c r="IWO40" s="799"/>
      <c r="IWP40" s="799"/>
      <c r="IWQ40" s="799"/>
      <c r="IWR40" s="799"/>
      <c r="IWS40" s="799"/>
      <c r="IWT40" s="799"/>
      <c r="IWU40" s="799"/>
      <c r="IWV40" s="513"/>
      <c r="IWW40" s="799"/>
      <c r="IWX40" s="799"/>
      <c r="IWY40" s="799"/>
      <c r="IWZ40" s="799"/>
      <c r="IXA40" s="799"/>
      <c r="IXB40" s="799"/>
      <c r="IXC40" s="799"/>
      <c r="IXD40" s="513"/>
      <c r="IXE40" s="799"/>
      <c r="IXF40" s="799"/>
      <c r="IXG40" s="799"/>
      <c r="IXH40" s="799"/>
      <c r="IXI40" s="799"/>
      <c r="IXJ40" s="799"/>
      <c r="IXK40" s="799"/>
      <c r="IXL40" s="513"/>
      <c r="IXM40" s="799"/>
      <c r="IXN40" s="799"/>
      <c r="IXO40" s="799"/>
      <c r="IXP40" s="799"/>
      <c r="IXQ40" s="799"/>
      <c r="IXR40" s="799"/>
      <c r="IXS40" s="799"/>
      <c r="IXT40" s="513"/>
      <c r="IXU40" s="799"/>
      <c r="IXV40" s="799"/>
      <c r="IXW40" s="799"/>
      <c r="IXX40" s="799"/>
      <c r="IXY40" s="799"/>
      <c r="IXZ40" s="799"/>
      <c r="IYA40" s="799"/>
      <c r="IYB40" s="513"/>
      <c r="IYC40" s="799"/>
      <c r="IYD40" s="799"/>
      <c r="IYE40" s="799"/>
      <c r="IYF40" s="799"/>
      <c r="IYG40" s="799"/>
      <c r="IYH40" s="799"/>
      <c r="IYI40" s="799"/>
      <c r="IYJ40" s="513"/>
      <c r="IYK40" s="799"/>
      <c r="IYL40" s="799"/>
      <c r="IYM40" s="799"/>
      <c r="IYN40" s="799"/>
      <c r="IYO40" s="799"/>
      <c r="IYP40" s="799"/>
      <c r="IYQ40" s="799"/>
      <c r="IYR40" s="513"/>
      <c r="IYS40" s="799"/>
      <c r="IYT40" s="799"/>
      <c r="IYU40" s="799"/>
      <c r="IYV40" s="799"/>
      <c r="IYW40" s="799"/>
      <c r="IYX40" s="799"/>
      <c r="IYY40" s="799"/>
      <c r="IYZ40" s="513"/>
      <c r="IZA40" s="799"/>
      <c r="IZB40" s="799"/>
      <c r="IZC40" s="799"/>
      <c r="IZD40" s="799"/>
      <c r="IZE40" s="799"/>
      <c r="IZF40" s="799"/>
      <c r="IZG40" s="799"/>
      <c r="IZH40" s="513"/>
      <c r="IZI40" s="799"/>
      <c r="IZJ40" s="799"/>
      <c r="IZK40" s="799"/>
      <c r="IZL40" s="799"/>
      <c r="IZM40" s="799"/>
      <c r="IZN40" s="799"/>
      <c r="IZO40" s="799"/>
      <c r="IZP40" s="513"/>
      <c r="IZQ40" s="799"/>
      <c r="IZR40" s="799"/>
      <c r="IZS40" s="799"/>
      <c r="IZT40" s="799"/>
      <c r="IZU40" s="799"/>
      <c r="IZV40" s="799"/>
      <c r="IZW40" s="799"/>
      <c r="IZX40" s="513"/>
      <c r="IZY40" s="799"/>
      <c r="IZZ40" s="799"/>
      <c r="JAA40" s="799"/>
      <c r="JAB40" s="799"/>
      <c r="JAC40" s="799"/>
      <c r="JAD40" s="799"/>
      <c r="JAE40" s="799"/>
      <c r="JAF40" s="513"/>
      <c r="JAG40" s="799"/>
      <c r="JAH40" s="799"/>
      <c r="JAI40" s="799"/>
      <c r="JAJ40" s="799"/>
      <c r="JAK40" s="799"/>
      <c r="JAL40" s="799"/>
      <c r="JAM40" s="799"/>
      <c r="JAN40" s="513"/>
      <c r="JAO40" s="799"/>
      <c r="JAP40" s="799"/>
      <c r="JAQ40" s="799"/>
      <c r="JAR40" s="799"/>
      <c r="JAS40" s="799"/>
      <c r="JAT40" s="799"/>
      <c r="JAU40" s="799"/>
      <c r="JAV40" s="513"/>
      <c r="JAW40" s="799"/>
      <c r="JAX40" s="799"/>
      <c r="JAY40" s="799"/>
      <c r="JAZ40" s="799"/>
      <c r="JBA40" s="799"/>
      <c r="JBB40" s="799"/>
      <c r="JBC40" s="799"/>
      <c r="JBD40" s="513"/>
      <c r="JBE40" s="799"/>
      <c r="JBF40" s="799"/>
      <c r="JBG40" s="799"/>
      <c r="JBH40" s="799"/>
      <c r="JBI40" s="799"/>
      <c r="JBJ40" s="799"/>
      <c r="JBK40" s="799"/>
      <c r="JBL40" s="513"/>
      <c r="JBM40" s="799"/>
      <c r="JBN40" s="799"/>
      <c r="JBO40" s="799"/>
      <c r="JBP40" s="799"/>
      <c r="JBQ40" s="799"/>
      <c r="JBR40" s="799"/>
      <c r="JBS40" s="799"/>
      <c r="JBT40" s="513"/>
      <c r="JBU40" s="799"/>
      <c r="JBV40" s="799"/>
      <c r="JBW40" s="799"/>
      <c r="JBX40" s="799"/>
      <c r="JBY40" s="799"/>
      <c r="JBZ40" s="799"/>
      <c r="JCA40" s="799"/>
      <c r="JCB40" s="513"/>
      <c r="JCC40" s="799"/>
      <c r="JCD40" s="799"/>
      <c r="JCE40" s="799"/>
      <c r="JCF40" s="799"/>
      <c r="JCG40" s="799"/>
      <c r="JCH40" s="799"/>
      <c r="JCI40" s="799"/>
      <c r="JCJ40" s="513"/>
      <c r="JCK40" s="799"/>
      <c r="JCL40" s="799"/>
      <c r="JCM40" s="799"/>
      <c r="JCN40" s="799"/>
      <c r="JCO40" s="799"/>
      <c r="JCP40" s="799"/>
      <c r="JCQ40" s="799"/>
      <c r="JCR40" s="513"/>
      <c r="JCS40" s="799"/>
      <c r="JCT40" s="799"/>
      <c r="JCU40" s="799"/>
      <c r="JCV40" s="799"/>
      <c r="JCW40" s="799"/>
      <c r="JCX40" s="799"/>
      <c r="JCY40" s="799"/>
      <c r="JCZ40" s="513"/>
      <c r="JDA40" s="799"/>
      <c r="JDB40" s="799"/>
      <c r="JDC40" s="799"/>
      <c r="JDD40" s="799"/>
      <c r="JDE40" s="799"/>
      <c r="JDF40" s="799"/>
      <c r="JDG40" s="799"/>
      <c r="JDH40" s="513"/>
      <c r="JDI40" s="799"/>
      <c r="JDJ40" s="799"/>
      <c r="JDK40" s="799"/>
      <c r="JDL40" s="799"/>
      <c r="JDM40" s="799"/>
      <c r="JDN40" s="799"/>
      <c r="JDO40" s="799"/>
      <c r="JDP40" s="513"/>
      <c r="JDQ40" s="799"/>
      <c r="JDR40" s="799"/>
      <c r="JDS40" s="799"/>
      <c r="JDT40" s="799"/>
      <c r="JDU40" s="799"/>
      <c r="JDV40" s="799"/>
      <c r="JDW40" s="799"/>
      <c r="JDX40" s="513"/>
      <c r="JDY40" s="799"/>
      <c r="JDZ40" s="799"/>
      <c r="JEA40" s="799"/>
      <c r="JEB40" s="799"/>
      <c r="JEC40" s="799"/>
      <c r="JED40" s="799"/>
      <c r="JEE40" s="799"/>
      <c r="JEF40" s="513"/>
      <c r="JEG40" s="799"/>
      <c r="JEH40" s="799"/>
      <c r="JEI40" s="799"/>
      <c r="JEJ40" s="799"/>
      <c r="JEK40" s="799"/>
      <c r="JEL40" s="799"/>
      <c r="JEM40" s="799"/>
      <c r="JEN40" s="513"/>
      <c r="JEO40" s="799"/>
      <c r="JEP40" s="799"/>
      <c r="JEQ40" s="799"/>
      <c r="JER40" s="799"/>
      <c r="JES40" s="799"/>
      <c r="JET40" s="799"/>
      <c r="JEU40" s="799"/>
      <c r="JEV40" s="513"/>
      <c r="JEW40" s="799"/>
      <c r="JEX40" s="799"/>
      <c r="JEY40" s="799"/>
      <c r="JEZ40" s="799"/>
      <c r="JFA40" s="799"/>
      <c r="JFB40" s="799"/>
      <c r="JFC40" s="799"/>
      <c r="JFD40" s="513"/>
      <c r="JFE40" s="799"/>
      <c r="JFF40" s="799"/>
      <c r="JFG40" s="799"/>
      <c r="JFH40" s="799"/>
      <c r="JFI40" s="799"/>
      <c r="JFJ40" s="799"/>
      <c r="JFK40" s="799"/>
      <c r="JFL40" s="513"/>
      <c r="JFM40" s="799"/>
      <c r="JFN40" s="799"/>
      <c r="JFO40" s="799"/>
      <c r="JFP40" s="799"/>
      <c r="JFQ40" s="799"/>
      <c r="JFR40" s="799"/>
      <c r="JFS40" s="799"/>
      <c r="JFT40" s="513"/>
      <c r="JFU40" s="799"/>
      <c r="JFV40" s="799"/>
      <c r="JFW40" s="799"/>
      <c r="JFX40" s="799"/>
      <c r="JFY40" s="799"/>
      <c r="JFZ40" s="799"/>
      <c r="JGA40" s="799"/>
      <c r="JGB40" s="513"/>
      <c r="JGC40" s="799"/>
      <c r="JGD40" s="799"/>
      <c r="JGE40" s="799"/>
      <c r="JGF40" s="799"/>
      <c r="JGG40" s="799"/>
      <c r="JGH40" s="799"/>
      <c r="JGI40" s="799"/>
      <c r="JGJ40" s="513"/>
      <c r="JGK40" s="799"/>
      <c r="JGL40" s="799"/>
      <c r="JGM40" s="799"/>
      <c r="JGN40" s="799"/>
      <c r="JGO40" s="799"/>
      <c r="JGP40" s="799"/>
      <c r="JGQ40" s="799"/>
      <c r="JGR40" s="513"/>
      <c r="JGS40" s="799"/>
      <c r="JGT40" s="799"/>
      <c r="JGU40" s="799"/>
      <c r="JGV40" s="799"/>
      <c r="JGW40" s="799"/>
      <c r="JGX40" s="799"/>
      <c r="JGY40" s="799"/>
      <c r="JGZ40" s="513"/>
      <c r="JHA40" s="799"/>
      <c r="JHB40" s="799"/>
      <c r="JHC40" s="799"/>
      <c r="JHD40" s="799"/>
      <c r="JHE40" s="799"/>
      <c r="JHF40" s="799"/>
      <c r="JHG40" s="799"/>
      <c r="JHH40" s="513"/>
      <c r="JHI40" s="799"/>
      <c r="JHJ40" s="799"/>
      <c r="JHK40" s="799"/>
      <c r="JHL40" s="799"/>
      <c r="JHM40" s="799"/>
      <c r="JHN40" s="799"/>
      <c r="JHO40" s="799"/>
      <c r="JHP40" s="513"/>
      <c r="JHQ40" s="799"/>
      <c r="JHR40" s="799"/>
      <c r="JHS40" s="799"/>
      <c r="JHT40" s="799"/>
      <c r="JHU40" s="799"/>
      <c r="JHV40" s="799"/>
      <c r="JHW40" s="799"/>
      <c r="JHX40" s="513"/>
      <c r="JHY40" s="799"/>
      <c r="JHZ40" s="799"/>
      <c r="JIA40" s="799"/>
      <c r="JIB40" s="799"/>
      <c r="JIC40" s="799"/>
      <c r="JID40" s="799"/>
      <c r="JIE40" s="799"/>
      <c r="JIF40" s="513"/>
      <c r="JIG40" s="799"/>
      <c r="JIH40" s="799"/>
      <c r="JII40" s="799"/>
      <c r="JIJ40" s="799"/>
      <c r="JIK40" s="799"/>
      <c r="JIL40" s="799"/>
      <c r="JIM40" s="799"/>
      <c r="JIN40" s="513"/>
      <c r="JIO40" s="799"/>
      <c r="JIP40" s="799"/>
      <c r="JIQ40" s="799"/>
      <c r="JIR40" s="799"/>
      <c r="JIS40" s="799"/>
      <c r="JIT40" s="799"/>
      <c r="JIU40" s="799"/>
      <c r="JIV40" s="513"/>
      <c r="JIW40" s="799"/>
      <c r="JIX40" s="799"/>
      <c r="JIY40" s="799"/>
      <c r="JIZ40" s="799"/>
      <c r="JJA40" s="799"/>
      <c r="JJB40" s="799"/>
      <c r="JJC40" s="799"/>
      <c r="JJD40" s="513"/>
      <c r="JJE40" s="799"/>
      <c r="JJF40" s="799"/>
      <c r="JJG40" s="799"/>
      <c r="JJH40" s="799"/>
      <c r="JJI40" s="799"/>
      <c r="JJJ40" s="799"/>
      <c r="JJK40" s="799"/>
      <c r="JJL40" s="513"/>
      <c r="JJM40" s="799"/>
      <c r="JJN40" s="799"/>
      <c r="JJO40" s="799"/>
      <c r="JJP40" s="799"/>
      <c r="JJQ40" s="799"/>
      <c r="JJR40" s="799"/>
      <c r="JJS40" s="799"/>
      <c r="JJT40" s="513"/>
      <c r="JJU40" s="799"/>
      <c r="JJV40" s="799"/>
      <c r="JJW40" s="799"/>
      <c r="JJX40" s="799"/>
      <c r="JJY40" s="799"/>
      <c r="JJZ40" s="799"/>
      <c r="JKA40" s="799"/>
      <c r="JKB40" s="513"/>
      <c r="JKC40" s="799"/>
      <c r="JKD40" s="799"/>
      <c r="JKE40" s="799"/>
      <c r="JKF40" s="799"/>
      <c r="JKG40" s="799"/>
      <c r="JKH40" s="799"/>
      <c r="JKI40" s="799"/>
      <c r="JKJ40" s="513"/>
      <c r="JKK40" s="799"/>
      <c r="JKL40" s="799"/>
      <c r="JKM40" s="799"/>
      <c r="JKN40" s="799"/>
      <c r="JKO40" s="799"/>
      <c r="JKP40" s="799"/>
      <c r="JKQ40" s="799"/>
      <c r="JKR40" s="513"/>
      <c r="JKS40" s="799"/>
      <c r="JKT40" s="799"/>
      <c r="JKU40" s="799"/>
      <c r="JKV40" s="799"/>
      <c r="JKW40" s="799"/>
      <c r="JKX40" s="799"/>
      <c r="JKY40" s="799"/>
      <c r="JKZ40" s="513"/>
      <c r="JLA40" s="799"/>
      <c r="JLB40" s="799"/>
      <c r="JLC40" s="799"/>
      <c r="JLD40" s="799"/>
      <c r="JLE40" s="799"/>
      <c r="JLF40" s="799"/>
      <c r="JLG40" s="799"/>
      <c r="JLH40" s="513"/>
      <c r="JLI40" s="799"/>
      <c r="JLJ40" s="799"/>
      <c r="JLK40" s="799"/>
      <c r="JLL40" s="799"/>
      <c r="JLM40" s="799"/>
      <c r="JLN40" s="799"/>
      <c r="JLO40" s="799"/>
      <c r="JLP40" s="513"/>
      <c r="JLQ40" s="799"/>
      <c r="JLR40" s="799"/>
      <c r="JLS40" s="799"/>
      <c r="JLT40" s="799"/>
      <c r="JLU40" s="799"/>
      <c r="JLV40" s="799"/>
      <c r="JLW40" s="799"/>
      <c r="JLX40" s="513"/>
      <c r="JLY40" s="799"/>
      <c r="JLZ40" s="799"/>
      <c r="JMA40" s="799"/>
      <c r="JMB40" s="799"/>
      <c r="JMC40" s="799"/>
      <c r="JMD40" s="799"/>
      <c r="JME40" s="799"/>
      <c r="JMF40" s="513"/>
      <c r="JMG40" s="799"/>
      <c r="JMH40" s="799"/>
      <c r="JMI40" s="799"/>
      <c r="JMJ40" s="799"/>
      <c r="JMK40" s="799"/>
      <c r="JML40" s="799"/>
      <c r="JMM40" s="799"/>
      <c r="JMN40" s="513"/>
      <c r="JMO40" s="799"/>
      <c r="JMP40" s="799"/>
      <c r="JMQ40" s="799"/>
      <c r="JMR40" s="799"/>
      <c r="JMS40" s="799"/>
      <c r="JMT40" s="799"/>
      <c r="JMU40" s="799"/>
      <c r="JMV40" s="513"/>
      <c r="JMW40" s="799"/>
      <c r="JMX40" s="799"/>
      <c r="JMY40" s="799"/>
      <c r="JMZ40" s="799"/>
      <c r="JNA40" s="799"/>
      <c r="JNB40" s="799"/>
      <c r="JNC40" s="799"/>
      <c r="JND40" s="513"/>
      <c r="JNE40" s="799"/>
      <c r="JNF40" s="799"/>
      <c r="JNG40" s="799"/>
      <c r="JNH40" s="799"/>
      <c r="JNI40" s="799"/>
      <c r="JNJ40" s="799"/>
      <c r="JNK40" s="799"/>
      <c r="JNL40" s="513"/>
      <c r="JNM40" s="799"/>
      <c r="JNN40" s="799"/>
      <c r="JNO40" s="799"/>
      <c r="JNP40" s="799"/>
      <c r="JNQ40" s="799"/>
      <c r="JNR40" s="799"/>
      <c r="JNS40" s="799"/>
      <c r="JNT40" s="513"/>
      <c r="JNU40" s="799"/>
      <c r="JNV40" s="799"/>
      <c r="JNW40" s="799"/>
      <c r="JNX40" s="799"/>
      <c r="JNY40" s="799"/>
      <c r="JNZ40" s="799"/>
      <c r="JOA40" s="799"/>
      <c r="JOB40" s="513"/>
      <c r="JOC40" s="799"/>
      <c r="JOD40" s="799"/>
      <c r="JOE40" s="799"/>
      <c r="JOF40" s="799"/>
      <c r="JOG40" s="799"/>
      <c r="JOH40" s="799"/>
      <c r="JOI40" s="799"/>
      <c r="JOJ40" s="513"/>
      <c r="JOK40" s="799"/>
      <c r="JOL40" s="799"/>
      <c r="JOM40" s="799"/>
      <c r="JON40" s="799"/>
      <c r="JOO40" s="799"/>
      <c r="JOP40" s="799"/>
      <c r="JOQ40" s="799"/>
      <c r="JOR40" s="513"/>
      <c r="JOS40" s="799"/>
      <c r="JOT40" s="799"/>
      <c r="JOU40" s="799"/>
      <c r="JOV40" s="799"/>
      <c r="JOW40" s="799"/>
      <c r="JOX40" s="799"/>
      <c r="JOY40" s="799"/>
      <c r="JOZ40" s="513"/>
      <c r="JPA40" s="799"/>
      <c r="JPB40" s="799"/>
      <c r="JPC40" s="799"/>
      <c r="JPD40" s="799"/>
      <c r="JPE40" s="799"/>
      <c r="JPF40" s="799"/>
      <c r="JPG40" s="799"/>
      <c r="JPH40" s="513"/>
      <c r="JPI40" s="799"/>
      <c r="JPJ40" s="799"/>
      <c r="JPK40" s="799"/>
      <c r="JPL40" s="799"/>
      <c r="JPM40" s="799"/>
      <c r="JPN40" s="799"/>
      <c r="JPO40" s="799"/>
      <c r="JPP40" s="513"/>
      <c r="JPQ40" s="799"/>
      <c r="JPR40" s="799"/>
      <c r="JPS40" s="799"/>
      <c r="JPT40" s="799"/>
      <c r="JPU40" s="799"/>
      <c r="JPV40" s="799"/>
      <c r="JPW40" s="799"/>
      <c r="JPX40" s="513"/>
      <c r="JPY40" s="799"/>
      <c r="JPZ40" s="799"/>
      <c r="JQA40" s="799"/>
      <c r="JQB40" s="799"/>
      <c r="JQC40" s="799"/>
      <c r="JQD40" s="799"/>
      <c r="JQE40" s="799"/>
      <c r="JQF40" s="513"/>
      <c r="JQG40" s="799"/>
      <c r="JQH40" s="799"/>
      <c r="JQI40" s="799"/>
      <c r="JQJ40" s="799"/>
      <c r="JQK40" s="799"/>
      <c r="JQL40" s="799"/>
      <c r="JQM40" s="799"/>
      <c r="JQN40" s="513"/>
      <c r="JQO40" s="799"/>
      <c r="JQP40" s="799"/>
      <c r="JQQ40" s="799"/>
      <c r="JQR40" s="799"/>
      <c r="JQS40" s="799"/>
      <c r="JQT40" s="799"/>
      <c r="JQU40" s="799"/>
      <c r="JQV40" s="513"/>
      <c r="JQW40" s="799"/>
      <c r="JQX40" s="799"/>
      <c r="JQY40" s="799"/>
      <c r="JQZ40" s="799"/>
      <c r="JRA40" s="799"/>
      <c r="JRB40" s="799"/>
      <c r="JRC40" s="799"/>
      <c r="JRD40" s="513"/>
      <c r="JRE40" s="799"/>
      <c r="JRF40" s="799"/>
      <c r="JRG40" s="799"/>
      <c r="JRH40" s="799"/>
      <c r="JRI40" s="799"/>
      <c r="JRJ40" s="799"/>
      <c r="JRK40" s="799"/>
      <c r="JRL40" s="513"/>
      <c r="JRM40" s="799"/>
      <c r="JRN40" s="799"/>
      <c r="JRO40" s="799"/>
      <c r="JRP40" s="799"/>
      <c r="JRQ40" s="799"/>
      <c r="JRR40" s="799"/>
      <c r="JRS40" s="799"/>
      <c r="JRT40" s="513"/>
      <c r="JRU40" s="799"/>
      <c r="JRV40" s="799"/>
      <c r="JRW40" s="799"/>
      <c r="JRX40" s="799"/>
      <c r="JRY40" s="799"/>
      <c r="JRZ40" s="799"/>
      <c r="JSA40" s="799"/>
      <c r="JSB40" s="513"/>
      <c r="JSC40" s="799"/>
      <c r="JSD40" s="799"/>
      <c r="JSE40" s="799"/>
      <c r="JSF40" s="799"/>
      <c r="JSG40" s="799"/>
      <c r="JSH40" s="799"/>
      <c r="JSI40" s="799"/>
      <c r="JSJ40" s="513"/>
      <c r="JSK40" s="799"/>
      <c r="JSL40" s="799"/>
      <c r="JSM40" s="799"/>
      <c r="JSN40" s="799"/>
      <c r="JSO40" s="799"/>
      <c r="JSP40" s="799"/>
      <c r="JSQ40" s="799"/>
      <c r="JSR40" s="513"/>
      <c r="JSS40" s="799"/>
      <c r="JST40" s="799"/>
      <c r="JSU40" s="799"/>
      <c r="JSV40" s="799"/>
      <c r="JSW40" s="799"/>
      <c r="JSX40" s="799"/>
      <c r="JSY40" s="799"/>
      <c r="JSZ40" s="513"/>
      <c r="JTA40" s="799"/>
      <c r="JTB40" s="799"/>
      <c r="JTC40" s="799"/>
      <c r="JTD40" s="799"/>
      <c r="JTE40" s="799"/>
      <c r="JTF40" s="799"/>
      <c r="JTG40" s="799"/>
      <c r="JTH40" s="513"/>
      <c r="JTI40" s="799"/>
      <c r="JTJ40" s="799"/>
      <c r="JTK40" s="799"/>
      <c r="JTL40" s="799"/>
      <c r="JTM40" s="799"/>
      <c r="JTN40" s="799"/>
      <c r="JTO40" s="799"/>
      <c r="JTP40" s="513"/>
      <c r="JTQ40" s="799"/>
      <c r="JTR40" s="799"/>
      <c r="JTS40" s="799"/>
      <c r="JTT40" s="799"/>
      <c r="JTU40" s="799"/>
      <c r="JTV40" s="799"/>
      <c r="JTW40" s="799"/>
      <c r="JTX40" s="513"/>
      <c r="JTY40" s="799"/>
      <c r="JTZ40" s="799"/>
      <c r="JUA40" s="799"/>
      <c r="JUB40" s="799"/>
      <c r="JUC40" s="799"/>
      <c r="JUD40" s="799"/>
      <c r="JUE40" s="799"/>
      <c r="JUF40" s="513"/>
      <c r="JUG40" s="799"/>
      <c r="JUH40" s="799"/>
      <c r="JUI40" s="799"/>
      <c r="JUJ40" s="799"/>
      <c r="JUK40" s="799"/>
      <c r="JUL40" s="799"/>
      <c r="JUM40" s="799"/>
      <c r="JUN40" s="513"/>
      <c r="JUO40" s="799"/>
      <c r="JUP40" s="799"/>
      <c r="JUQ40" s="799"/>
      <c r="JUR40" s="799"/>
      <c r="JUS40" s="799"/>
      <c r="JUT40" s="799"/>
      <c r="JUU40" s="799"/>
      <c r="JUV40" s="513"/>
      <c r="JUW40" s="799"/>
      <c r="JUX40" s="799"/>
      <c r="JUY40" s="799"/>
      <c r="JUZ40" s="799"/>
      <c r="JVA40" s="799"/>
      <c r="JVB40" s="799"/>
      <c r="JVC40" s="799"/>
      <c r="JVD40" s="513"/>
      <c r="JVE40" s="799"/>
      <c r="JVF40" s="799"/>
      <c r="JVG40" s="799"/>
      <c r="JVH40" s="799"/>
      <c r="JVI40" s="799"/>
      <c r="JVJ40" s="799"/>
      <c r="JVK40" s="799"/>
      <c r="JVL40" s="513"/>
      <c r="JVM40" s="799"/>
      <c r="JVN40" s="799"/>
      <c r="JVO40" s="799"/>
      <c r="JVP40" s="799"/>
      <c r="JVQ40" s="799"/>
      <c r="JVR40" s="799"/>
      <c r="JVS40" s="799"/>
      <c r="JVT40" s="513"/>
      <c r="JVU40" s="799"/>
      <c r="JVV40" s="799"/>
      <c r="JVW40" s="799"/>
      <c r="JVX40" s="799"/>
      <c r="JVY40" s="799"/>
      <c r="JVZ40" s="799"/>
      <c r="JWA40" s="799"/>
      <c r="JWB40" s="513"/>
      <c r="JWC40" s="799"/>
      <c r="JWD40" s="799"/>
      <c r="JWE40" s="799"/>
      <c r="JWF40" s="799"/>
      <c r="JWG40" s="799"/>
      <c r="JWH40" s="799"/>
      <c r="JWI40" s="799"/>
      <c r="JWJ40" s="513"/>
      <c r="JWK40" s="799"/>
      <c r="JWL40" s="799"/>
      <c r="JWM40" s="799"/>
      <c r="JWN40" s="799"/>
      <c r="JWO40" s="799"/>
      <c r="JWP40" s="799"/>
      <c r="JWQ40" s="799"/>
      <c r="JWR40" s="513"/>
      <c r="JWS40" s="799"/>
      <c r="JWT40" s="799"/>
      <c r="JWU40" s="799"/>
      <c r="JWV40" s="799"/>
      <c r="JWW40" s="799"/>
      <c r="JWX40" s="799"/>
      <c r="JWY40" s="799"/>
      <c r="JWZ40" s="513"/>
      <c r="JXA40" s="799"/>
      <c r="JXB40" s="799"/>
      <c r="JXC40" s="799"/>
      <c r="JXD40" s="799"/>
      <c r="JXE40" s="799"/>
      <c r="JXF40" s="799"/>
      <c r="JXG40" s="799"/>
      <c r="JXH40" s="513"/>
      <c r="JXI40" s="799"/>
      <c r="JXJ40" s="799"/>
      <c r="JXK40" s="799"/>
      <c r="JXL40" s="799"/>
      <c r="JXM40" s="799"/>
      <c r="JXN40" s="799"/>
      <c r="JXO40" s="799"/>
      <c r="JXP40" s="513"/>
      <c r="JXQ40" s="799"/>
      <c r="JXR40" s="799"/>
      <c r="JXS40" s="799"/>
      <c r="JXT40" s="799"/>
      <c r="JXU40" s="799"/>
      <c r="JXV40" s="799"/>
      <c r="JXW40" s="799"/>
      <c r="JXX40" s="513"/>
      <c r="JXY40" s="799"/>
      <c r="JXZ40" s="799"/>
      <c r="JYA40" s="799"/>
      <c r="JYB40" s="799"/>
      <c r="JYC40" s="799"/>
      <c r="JYD40" s="799"/>
      <c r="JYE40" s="799"/>
      <c r="JYF40" s="513"/>
      <c r="JYG40" s="799"/>
      <c r="JYH40" s="799"/>
      <c r="JYI40" s="799"/>
      <c r="JYJ40" s="799"/>
      <c r="JYK40" s="799"/>
      <c r="JYL40" s="799"/>
      <c r="JYM40" s="799"/>
      <c r="JYN40" s="513"/>
      <c r="JYO40" s="799"/>
      <c r="JYP40" s="799"/>
      <c r="JYQ40" s="799"/>
      <c r="JYR40" s="799"/>
      <c r="JYS40" s="799"/>
      <c r="JYT40" s="799"/>
      <c r="JYU40" s="799"/>
      <c r="JYV40" s="513"/>
      <c r="JYW40" s="799"/>
      <c r="JYX40" s="799"/>
      <c r="JYY40" s="799"/>
      <c r="JYZ40" s="799"/>
      <c r="JZA40" s="799"/>
      <c r="JZB40" s="799"/>
      <c r="JZC40" s="799"/>
      <c r="JZD40" s="513"/>
      <c r="JZE40" s="799"/>
      <c r="JZF40" s="799"/>
      <c r="JZG40" s="799"/>
      <c r="JZH40" s="799"/>
      <c r="JZI40" s="799"/>
      <c r="JZJ40" s="799"/>
      <c r="JZK40" s="799"/>
      <c r="JZL40" s="513"/>
      <c r="JZM40" s="799"/>
      <c r="JZN40" s="799"/>
      <c r="JZO40" s="799"/>
      <c r="JZP40" s="799"/>
      <c r="JZQ40" s="799"/>
      <c r="JZR40" s="799"/>
      <c r="JZS40" s="799"/>
      <c r="JZT40" s="513"/>
      <c r="JZU40" s="799"/>
      <c r="JZV40" s="799"/>
      <c r="JZW40" s="799"/>
      <c r="JZX40" s="799"/>
      <c r="JZY40" s="799"/>
      <c r="JZZ40" s="799"/>
      <c r="KAA40" s="799"/>
      <c r="KAB40" s="513"/>
      <c r="KAC40" s="799"/>
      <c r="KAD40" s="799"/>
      <c r="KAE40" s="799"/>
      <c r="KAF40" s="799"/>
      <c r="KAG40" s="799"/>
      <c r="KAH40" s="799"/>
      <c r="KAI40" s="799"/>
      <c r="KAJ40" s="513"/>
      <c r="KAK40" s="799"/>
      <c r="KAL40" s="799"/>
      <c r="KAM40" s="799"/>
      <c r="KAN40" s="799"/>
      <c r="KAO40" s="799"/>
      <c r="KAP40" s="799"/>
      <c r="KAQ40" s="799"/>
      <c r="KAR40" s="513"/>
      <c r="KAS40" s="799"/>
      <c r="KAT40" s="799"/>
      <c r="KAU40" s="799"/>
      <c r="KAV40" s="799"/>
      <c r="KAW40" s="799"/>
      <c r="KAX40" s="799"/>
      <c r="KAY40" s="799"/>
      <c r="KAZ40" s="513"/>
      <c r="KBA40" s="799"/>
      <c r="KBB40" s="799"/>
      <c r="KBC40" s="799"/>
      <c r="KBD40" s="799"/>
      <c r="KBE40" s="799"/>
      <c r="KBF40" s="799"/>
      <c r="KBG40" s="799"/>
      <c r="KBH40" s="513"/>
      <c r="KBI40" s="799"/>
      <c r="KBJ40" s="799"/>
      <c r="KBK40" s="799"/>
      <c r="KBL40" s="799"/>
      <c r="KBM40" s="799"/>
      <c r="KBN40" s="799"/>
      <c r="KBO40" s="799"/>
      <c r="KBP40" s="513"/>
      <c r="KBQ40" s="799"/>
      <c r="KBR40" s="799"/>
      <c r="KBS40" s="799"/>
      <c r="KBT40" s="799"/>
      <c r="KBU40" s="799"/>
      <c r="KBV40" s="799"/>
      <c r="KBW40" s="799"/>
      <c r="KBX40" s="513"/>
      <c r="KBY40" s="799"/>
      <c r="KBZ40" s="799"/>
      <c r="KCA40" s="799"/>
      <c r="KCB40" s="799"/>
      <c r="KCC40" s="799"/>
      <c r="KCD40" s="799"/>
      <c r="KCE40" s="799"/>
      <c r="KCF40" s="513"/>
      <c r="KCG40" s="799"/>
      <c r="KCH40" s="799"/>
      <c r="KCI40" s="799"/>
      <c r="KCJ40" s="799"/>
      <c r="KCK40" s="799"/>
      <c r="KCL40" s="799"/>
      <c r="KCM40" s="799"/>
      <c r="KCN40" s="513"/>
      <c r="KCO40" s="799"/>
      <c r="KCP40" s="799"/>
      <c r="KCQ40" s="799"/>
      <c r="KCR40" s="799"/>
      <c r="KCS40" s="799"/>
      <c r="KCT40" s="799"/>
      <c r="KCU40" s="799"/>
      <c r="KCV40" s="513"/>
      <c r="KCW40" s="799"/>
      <c r="KCX40" s="799"/>
      <c r="KCY40" s="799"/>
      <c r="KCZ40" s="799"/>
      <c r="KDA40" s="799"/>
      <c r="KDB40" s="799"/>
      <c r="KDC40" s="799"/>
      <c r="KDD40" s="513"/>
      <c r="KDE40" s="799"/>
      <c r="KDF40" s="799"/>
      <c r="KDG40" s="799"/>
      <c r="KDH40" s="799"/>
      <c r="KDI40" s="799"/>
      <c r="KDJ40" s="799"/>
      <c r="KDK40" s="799"/>
      <c r="KDL40" s="513"/>
      <c r="KDM40" s="799"/>
      <c r="KDN40" s="799"/>
      <c r="KDO40" s="799"/>
      <c r="KDP40" s="799"/>
      <c r="KDQ40" s="799"/>
      <c r="KDR40" s="799"/>
      <c r="KDS40" s="799"/>
      <c r="KDT40" s="513"/>
      <c r="KDU40" s="799"/>
      <c r="KDV40" s="799"/>
      <c r="KDW40" s="799"/>
      <c r="KDX40" s="799"/>
      <c r="KDY40" s="799"/>
      <c r="KDZ40" s="799"/>
      <c r="KEA40" s="799"/>
      <c r="KEB40" s="513"/>
      <c r="KEC40" s="799"/>
      <c r="KED40" s="799"/>
      <c r="KEE40" s="799"/>
      <c r="KEF40" s="799"/>
      <c r="KEG40" s="799"/>
      <c r="KEH40" s="799"/>
      <c r="KEI40" s="799"/>
      <c r="KEJ40" s="513"/>
      <c r="KEK40" s="799"/>
      <c r="KEL40" s="799"/>
      <c r="KEM40" s="799"/>
      <c r="KEN40" s="799"/>
      <c r="KEO40" s="799"/>
      <c r="KEP40" s="799"/>
      <c r="KEQ40" s="799"/>
      <c r="KER40" s="513"/>
      <c r="KES40" s="799"/>
      <c r="KET40" s="799"/>
      <c r="KEU40" s="799"/>
      <c r="KEV40" s="799"/>
      <c r="KEW40" s="799"/>
      <c r="KEX40" s="799"/>
      <c r="KEY40" s="799"/>
      <c r="KEZ40" s="513"/>
      <c r="KFA40" s="799"/>
      <c r="KFB40" s="799"/>
      <c r="KFC40" s="799"/>
      <c r="KFD40" s="799"/>
      <c r="KFE40" s="799"/>
      <c r="KFF40" s="799"/>
      <c r="KFG40" s="799"/>
      <c r="KFH40" s="513"/>
      <c r="KFI40" s="799"/>
      <c r="KFJ40" s="799"/>
      <c r="KFK40" s="799"/>
      <c r="KFL40" s="799"/>
      <c r="KFM40" s="799"/>
      <c r="KFN40" s="799"/>
      <c r="KFO40" s="799"/>
      <c r="KFP40" s="513"/>
      <c r="KFQ40" s="799"/>
      <c r="KFR40" s="799"/>
      <c r="KFS40" s="799"/>
      <c r="KFT40" s="799"/>
      <c r="KFU40" s="799"/>
      <c r="KFV40" s="799"/>
      <c r="KFW40" s="799"/>
      <c r="KFX40" s="513"/>
      <c r="KFY40" s="799"/>
      <c r="KFZ40" s="799"/>
      <c r="KGA40" s="799"/>
      <c r="KGB40" s="799"/>
      <c r="KGC40" s="799"/>
      <c r="KGD40" s="799"/>
      <c r="KGE40" s="799"/>
      <c r="KGF40" s="513"/>
      <c r="KGG40" s="799"/>
      <c r="KGH40" s="799"/>
      <c r="KGI40" s="799"/>
      <c r="KGJ40" s="799"/>
      <c r="KGK40" s="799"/>
      <c r="KGL40" s="799"/>
      <c r="KGM40" s="799"/>
      <c r="KGN40" s="513"/>
      <c r="KGO40" s="799"/>
      <c r="KGP40" s="799"/>
      <c r="KGQ40" s="799"/>
      <c r="KGR40" s="799"/>
      <c r="KGS40" s="799"/>
      <c r="KGT40" s="799"/>
      <c r="KGU40" s="799"/>
      <c r="KGV40" s="513"/>
      <c r="KGW40" s="799"/>
      <c r="KGX40" s="799"/>
      <c r="KGY40" s="799"/>
      <c r="KGZ40" s="799"/>
      <c r="KHA40" s="799"/>
      <c r="KHB40" s="799"/>
      <c r="KHC40" s="799"/>
      <c r="KHD40" s="513"/>
      <c r="KHE40" s="799"/>
      <c r="KHF40" s="799"/>
      <c r="KHG40" s="799"/>
      <c r="KHH40" s="799"/>
      <c r="KHI40" s="799"/>
      <c r="KHJ40" s="799"/>
      <c r="KHK40" s="799"/>
      <c r="KHL40" s="513"/>
      <c r="KHM40" s="799"/>
      <c r="KHN40" s="799"/>
      <c r="KHO40" s="799"/>
      <c r="KHP40" s="799"/>
      <c r="KHQ40" s="799"/>
      <c r="KHR40" s="799"/>
      <c r="KHS40" s="799"/>
      <c r="KHT40" s="513"/>
      <c r="KHU40" s="799"/>
      <c r="KHV40" s="799"/>
      <c r="KHW40" s="799"/>
      <c r="KHX40" s="799"/>
      <c r="KHY40" s="799"/>
      <c r="KHZ40" s="799"/>
      <c r="KIA40" s="799"/>
      <c r="KIB40" s="513"/>
      <c r="KIC40" s="799"/>
      <c r="KID40" s="799"/>
      <c r="KIE40" s="799"/>
      <c r="KIF40" s="799"/>
      <c r="KIG40" s="799"/>
      <c r="KIH40" s="799"/>
      <c r="KII40" s="799"/>
      <c r="KIJ40" s="513"/>
      <c r="KIK40" s="799"/>
      <c r="KIL40" s="799"/>
      <c r="KIM40" s="799"/>
      <c r="KIN40" s="799"/>
      <c r="KIO40" s="799"/>
      <c r="KIP40" s="799"/>
      <c r="KIQ40" s="799"/>
      <c r="KIR40" s="513"/>
      <c r="KIS40" s="799"/>
      <c r="KIT40" s="799"/>
      <c r="KIU40" s="799"/>
      <c r="KIV40" s="799"/>
      <c r="KIW40" s="799"/>
      <c r="KIX40" s="799"/>
      <c r="KIY40" s="799"/>
      <c r="KIZ40" s="513"/>
      <c r="KJA40" s="799"/>
      <c r="KJB40" s="799"/>
      <c r="KJC40" s="799"/>
      <c r="KJD40" s="799"/>
      <c r="KJE40" s="799"/>
      <c r="KJF40" s="799"/>
      <c r="KJG40" s="799"/>
      <c r="KJH40" s="513"/>
      <c r="KJI40" s="799"/>
      <c r="KJJ40" s="799"/>
      <c r="KJK40" s="799"/>
      <c r="KJL40" s="799"/>
      <c r="KJM40" s="799"/>
      <c r="KJN40" s="799"/>
      <c r="KJO40" s="799"/>
      <c r="KJP40" s="513"/>
      <c r="KJQ40" s="799"/>
      <c r="KJR40" s="799"/>
      <c r="KJS40" s="799"/>
      <c r="KJT40" s="799"/>
      <c r="KJU40" s="799"/>
      <c r="KJV40" s="799"/>
      <c r="KJW40" s="799"/>
      <c r="KJX40" s="513"/>
      <c r="KJY40" s="799"/>
      <c r="KJZ40" s="799"/>
      <c r="KKA40" s="799"/>
      <c r="KKB40" s="799"/>
      <c r="KKC40" s="799"/>
      <c r="KKD40" s="799"/>
      <c r="KKE40" s="799"/>
      <c r="KKF40" s="513"/>
      <c r="KKG40" s="799"/>
      <c r="KKH40" s="799"/>
      <c r="KKI40" s="799"/>
      <c r="KKJ40" s="799"/>
      <c r="KKK40" s="799"/>
      <c r="KKL40" s="799"/>
      <c r="KKM40" s="799"/>
      <c r="KKN40" s="513"/>
      <c r="KKO40" s="799"/>
      <c r="KKP40" s="799"/>
      <c r="KKQ40" s="799"/>
      <c r="KKR40" s="799"/>
      <c r="KKS40" s="799"/>
      <c r="KKT40" s="799"/>
      <c r="KKU40" s="799"/>
      <c r="KKV40" s="513"/>
      <c r="KKW40" s="799"/>
      <c r="KKX40" s="799"/>
      <c r="KKY40" s="799"/>
      <c r="KKZ40" s="799"/>
      <c r="KLA40" s="799"/>
      <c r="KLB40" s="799"/>
      <c r="KLC40" s="799"/>
      <c r="KLD40" s="513"/>
      <c r="KLE40" s="799"/>
      <c r="KLF40" s="799"/>
      <c r="KLG40" s="799"/>
      <c r="KLH40" s="799"/>
      <c r="KLI40" s="799"/>
      <c r="KLJ40" s="799"/>
      <c r="KLK40" s="799"/>
      <c r="KLL40" s="513"/>
      <c r="KLM40" s="799"/>
      <c r="KLN40" s="799"/>
      <c r="KLO40" s="799"/>
      <c r="KLP40" s="799"/>
      <c r="KLQ40" s="799"/>
      <c r="KLR40" s="799"/>
      <c r="KLS40" s="799"/>
      <c r="KLT40" s="513"/>
      <c r="KLU40" s="799"/>
      <c r="KLV40" s="799"/>
      <c r="KLW40" s="799"/>
      <c r="KLX40" s="799"/>
      <c r="KLY40" s="799"/>
      <c r="KLZ40" s="799"/>
      <c r="KMA40" s="799"/>
      <c r="KMB40" s="513"/>
      <c r="KMC40" s="799"/>
      <c r="KMD40" s="799"/>
      <c r="KME40" s="799"/>
      <c r="KMF40" s="799"/>
      <c r="KMG40" s="799"/>
      <c r="KMH40" s="799"/>
      <c r="KMI40" s="799"/>
      <c r="KMJ40" s="513"/>
      <c r="KMK40" s="799"/>
      <c r="KML40" s="799"/>
      <c r="KMM40" s="799"/>
      <c r="KMN40" s="799"/>
      <c r="KMO40" s="799"/>
      <c r="KMP40" s="799"/>
      <c r="KMQ40" s="799"/>
      <c r="KMR40" s="513"/>
      <c r="KMS40" s="799"/>
      <c r="KMT40" s="799"/>
      <c r="KMU40" s="799"/>
      <c r="KMV40" s="799"/>
      <c r="KMW40" s="799"/>
      <c r="KMX40" s="799"/>
      <c r="KMY40" s="799"/>
      <c r="KMZ40" s="513"/>
      <c r="KNA40" s="799"/>
      <c r="KNB40" s="799"/>
      <c r="KNC40" s="799"/>
      <c r="KND40" s="799"/>
      <c r="KNE40" s="799"/>
      <c r="KNF40" s="799"/>
      <c r="KNG40" s="799"/>
      <c r="KNH40" s="513"/>
      <c r="KNI40" s="799"/>
      <c r="KNJ40" s="799"/>
      <c r="KNK40" s="799"/>
      <c r="KNL40" s="799"/>
      <c r="KNM40" s="799"/>
      <c r="KNN40" s="799"/>
      <c r="KNO40" s="799"/>
      <c r="KNP40" s="513"/>
      <c r="KNQ40" s="799"/>
      <c r="KNR40" s="799"/>
      <c r="KNS40" s="799"/>
      <c r="KNT40" s="799"/>
      <c r="KNU40" s="799"/>
      <c r="KNV40" s="799"/>
      <c r="KNW40" s="799"/>
      <c r="KNX40" s="513"/>
      <c r="KNY40" s="799"/>
      <c r="KNZ40" s="799"/>
      <c r="KOA40" s="799"/>
      <c r="KOB40" s="799"/>
      <c r="KOC40" s="799"/>
      <c r="KOD40" s="799"/>
      <c r="KOE40" s="799"/>
      <c r="KOF40" s="513"/>
      <c r="KOG40" s="799"/>
      <c r="KOH40" s="799"/>
      <c r="KOI40" s="799"/>
      <c r="KOJ40" s="799"/>
      <c r="KOK40" s="799"/>
      <c r="KOL40" s="799"/>
      <c r="KOM40" s="799"/>
      <c r="KON40" s="513"/>
      <c r="KOO40" s="799"/>
      <c r="KOP40" s="799"/>
      <c r="KOQ40" s="799"/>
      <c r="KOR40" s="799"/>
      <c r="KOS40" s="799"/>
      <c r="KOT40" s="799"/>
      <c r="KOU40" s="799"/>
      <c r="KOV40" s="513"/>
      <c r="KOW40" s="799"/>
      <c r="KOX40" s="799"/>
      <c r="KOY40" s="799"/>
      <c r="KOZ40" s="799"/>
      <c r="KPA40" s="799"/>
      <c r="KPB40" s="799"/>
      <c r="KPC40" s="799"/>
      <c r="KPD40" s="513"/>
      <c r="KPE40" s="799"/>
      <c r="KPF40" s="799"/>
      <c r="KPG40" s="799"/>
      <c r="KPH40" s="799"/>
      <c r="KPI40" s="799"/>
      <c r="KPJ40" s="799"/>
      <c r="KPK40" s="799"/>
      <c r="KPL40" s="513"/>
      <c r="KPM40" s="799"/>
      <c r="KPN40" s="799"/>
      <c r="KPO40" s="799"/>
      <c r="KPP40" s="799"/>
      <c r="KPQ40" s="799"/>
      <c r="KPR40" s="799"/>
      <c r="KPS40" s="799"/>
      <c r="KPT40" s="513"/>
      <c r="KPU40" s="799"/>
      <c r="KPV40" s="799"/>
      <c r="KPW40" s="799"/>
      <c r="KPX40" s="799"/>
      <c r="KPY40" s="799"/>
      <c r="KPZ40" s="799"/>
      <c r="KQA40" s="799"/>
      <c r="KQB40" s="513"/>
      <c r="KQC40" s="799"/>
      <c r="KQD40" s="799"/>
      <c r="KQE40" s="799"/>
      <c r="KQF40" s="799"/>
      <c r="KQG40" s="799"/>
      <c r="KQH40" s="799"/>
      <c r="KQI40" s="799"/>
      <c r="KQJ40" s="513"/>
      <c r="KQK40" s="799"/>
      <c r="KQL40" s="799"/>
      <c r="KQM40" s="799"/>
      <c r="KQN40" s="799"/>
      <c r="KQO40" s="799"/>
      <c r="KQP40" s="799"/>
      <c r="KQQ40" s="799"/>
      <c r="KQR40" s="513"/>
      <c r="KQS40" s="799"/>
      <c r="KQT40" s="799"/>
      <c r="KQU40" s="799"/>
      <c r="KQV40" s="799"/>
      <c r="KQW40" s="799"/>
      <c r="KQX40" s="799"/>
      <c r="KQY40" s="799"/>
      <c r="KQZ40" s="513"/>
      <c r="KRA40" s="799"/>
      <c r="KRB40" s="799"/>
      <c r="KRC40" s="799"/>
      <c r="KRD40" s="799"/>
      <c r="KRE40" s="799"/>
      <c r="KRF40" s="799"/>
      <c r="KRG40" s="799"/>
      <c r="KRH40" s="513"/>
      <c r="KRI40" s="799"/>
      <c r="KRJ40" s="799"/>
      <c r="KRK40" s="799"/>
      <c r="KRL40" s="799"/>
      <c r="KRM40" s="799"/>
      <c r="KRN40" s="799"/>
      <c r="KRO40" s="799"/>
      <c r="KRP40" s="513"/>
      <c r="KRQ40" s="799"/>
      <c r="KRR40" s="799"/>
      <c r="KRS40" s="799"/>
      <c r="KRT40" s="799"/>
      <c r="KRU40" s="799"/>
      <c r="KRV40" s="799"/>
      <c r="KRW40" s="799"/>
      <c r="KRX40" s="513"/>
      <c r="KRY40" s="799"/>
      <c r="KRZ40" s="799"/>
      <c r="KSA40" s="799"/>
      <c r="KSB40" s="799"/>
      <c r="KSC40" s="799"/>
      <c r="KSD40" s="799"/>
      <c r="KSE40" s="799"/>
      <c r="KSF40" s="513"/>
      <c r="KSG40" s="799"/>
      <c r="KSH40" s="799"/>
      <c r="KSI40" s="799"/>
      <c r="KSJ40" s="799"/>
      <c r="KSK40" s="799"/>
      <c r="KSL40" s="799"/>
      <c r="KSM40" s="799"/>
      <c r="KSN40" s="513"/>
      <c r="KSO40" s="799"/>
      <c r="KSP40" s="799"/>
      <c r="KSQ40" s="799"/>
      <c r="KSR40" s="799"/>
      <c r="KSS40" s="799"/>
      <c r="KST40" s="799"/>
      <c r="KSU40" s="799"/>
      <c r="KSV40" s="513"/>
      <c r="KSW40" s="799"/>
      <c r="KSX40" s="799"/>
      <c r="KSY40" s="799"/>
      <c r="KSZ40" s="799"/>
      <c r="KTA40" s="799"/>
      <c r="KTB40" s="799"/>
      <c r="KTC40" s="799"/>
      <c r="KTD40" s="513"/>
      <c r="KTE40" s="799"/>
      <c r="KTF40" s="799"/>
      <c r="KTG40" s="799"/>
      <c r="KTH40" s="799"/>
      <c r="KTI40" s="799"/>
      <c r="KTJ40" s="799"/>
      <c r="KTK40" s="799"/>
      <c r="KTL40" s="513"/>
      <c r="KTM40" s="799"/>
      <c r="KTN40" s="799"/>
      <c r="KTO40" s="799"/>
      <c r="KTP40" s="799"/>
      <c r="KTQ40" s="799"/>
      <c r="KTR40" s="799"/>
      <c r="KTS40" s="799"/>
      <c r="KTT40" s="513"/>
      <c r="KTU40" s="799"/>
      <c r="KTV40" s="799"/>
      <c r="KTW40" s="799"/>
      <c r="KTX40" s="799"/>
      <c r="KTY40" s="799"/>
      <c r="KTZ40" s="799"/>
      <c r="KUA40" s="799"/>
      <c r="KUB40" s="513"/>
      <c r="KUC40" s="799"/>
      <c r="KUD40" s="799"/>
      <c r="KUE40" s="799"/>
      <c r="KUF40" s="799"/>
      <c r="KUG40" s="799"/>
      <c r="KUH40" s="799"/>
      <c r="KUI40" s="799"/>
      <c r="KUJ40" s="513"/>
      <c r="KUK40" s="799"/>
      <c r="KUL40" s="799"/>
      <c r="KUM40" s="799"/>
      <c r="KUN40" s="799"/>
      <c r="KUO40" s="799"/>
      <c r="KUP40" s="799"/>
      <c r="KUQ40" s="799"/>
      <c r="KUR40" s="513"/>
      <c r="KUS40" s="799"/>
      <c r="KUT40" s="799"/>
      <c r="KUU40" s="799"/>
      <c r="KUV40" s="799"/>
      <c r="KUW40" s="799"/>
      <c r="KUX40" s="799"/>
      <c r="KUY40" s="799"/>
      <c r="KUZ40" s="513"/>
      <c r="KVA40" s="799"/>
      <c r="KVB40" s="799"/>
      <c r="KVC40" s="799"/>
      <c r="KVD40" s="799"/>
      <c r="KVE40" s="799"/>
      <c r="KVF40" s="799"/>
      <c r="KVG40" s="799"/>
      <c r="KVH40" s="513"/>
      <c r="KVI40" s="799"/>
      <c r="KVJ40" s="799"/>
      <c r="KVK40" s="799"/>
      <c r="KVL40" s="799"/>
      <c r="KVM40" s="799"/>
      <c r="KVN40" s="799"/>
      <c r="KVO40" s="799"/>
      <c r="KVP40" s="513"/>
      <c r="KVQ40" s="799"/>
      <c r="KVR40" s="799"/>
      <c r="KVS40" s="799"/>
      <c r="KVT40" s="799"/>
      <c r="KVU40" s="799"/>
      <c r="KVV40" s="799"/>
      <c r="KVW40" s="799"/>
      <c r="KVX40" s="513"/>
      <c r="KVY40" s="799"/>
      <c r="KVZ40" s="799"/>
      <c r="KWA40" s="799"/>
      <c r="KWB40" s="799"/>
      <c r="KWC40" s="799"/>
      <c r="KWD40" s="799"/>
      <c r="KWE40" s="799"/>
      <c r="KWF40" s="513"/>
      <c r="KWG40" s="799"/>
      <c r="KWH40" s="799"/>
      <c r="KWI40" s="799"/>
      <c r="KWJ40" s="799"/>
      <c r="KWK40" s="799"/>
      <c r="KWL40" s="799"/>
      <c r="KWM40" s="799"/>
      <c r="KWN40" s="513"/>
      <c r="KWO40" s="799"/>
      <c r="KWP40" s="799"/>
      <c r="KWQ40" s="799"/>
      <c r="KWR40" s="799"/>
      <c r="KWS40" s="799"/>
      <c r="KWT40" s="799"/>
      <c r="KWU40" s="799"/>
      <c r="KWV40" s="513"/>
      <c r="KWW40" s="799"/>
      <c r="KWX40" s="799"/>
      <c r="KWY40" s="799"/>
      <c r="KWZ40" s="799"/>
      <c r="KXA40" s="799"/>
      <c r="KXB40" s="799"/>
      <c r="KXC40" s="799"/>
      <c r="KXD40" s="513"/>
      <c r="KXE40" s="799"/>
      <c r="KXF40" s="799"/>
      <c r="KXG40" s="799"/>
      <c r="KXH40" s="799"/>
      <c r="KXI40" s="799"/>
      <c r="KXJ40" s="799"/>
      <c r="KXK40" s="799"/>
      <c r="KXL40" s="513"/>
      <c r="KXM40" s="799"/>
      <c r="KXN40" s="799"/>
      <c r="KXO40" s="799"/>
      <c r="KXP40" s="799"/>
      <c r="KXQ40" s="799"/>
      <c r="KXR40" s="799"/>
      <c r="KXS40" s="799"/>
      <c r="KXT40" s="513"/>
      <c r="KXU40" s="799"/>
      <c r="KXV40" s="799"/>
      <c r="KXW40" s="799"/>
      <c r="KXX40" s="799"/>
      <c r="KXY40" s="799"/>
      <c r="KXZ40" s="799"/>
      <c r="KYA40" s="799"/>
      <c r="KYB40" s="513"/>
      <c r="KYC40" s="799"/>
      <c r="KYD40" s="799"/>
      <c r="KYE40" s="799"/>
      <c r="KYF40" s="799"/>
      <c r="KYG40" s="799"/>
      <c r="KYH40" s="799"/>
      <c r="KYI40" s="799"/>
      <c r="KYJ40" s="513"/>
      <c r="KYK40" s="799"/>
      <c r="KYL40" s="799"/>
      <c r="KYM40" s="799"/>
      <c r="KYN40" s="799"/>
      <c r="KYO40" s="799"/>
      <c r="KYP40" s="799"/>
      <c r="KYQ40" s="799"/>
      <c r="KYR40" s="513"/>
      <c r="KYS40" s="799"/>
      <c r="KYT40" s="799"/>
      <c r="KYU40" s="799"/>
      <c r="KYV40" s="799"/>
      <c r="KYW40" s="799"/>
      <c r="KYX40" s="799"/>
      <c r="KYY40" s="799"/>
      <c r="KYZ40" s="513"/>
      <c r="KZA40" s="799"/>
      <c r="KZB40" s="799"/>
      <c r="KZC40" s="799"/>
      <c r="KZD40" s="799"/>
      <c r="KZE40" s="799"/>
      <c r="KZF40" s="799"/>
      <c r="KZG40" s="799"/>
      <c r="KZH40" s="513"/>
      <c r="KZI40" s="799"/>
      <c r="KZJ40" s="799"/>
      <c r="KZK40" s="799"/>
      <c r="KZL40" s="799"/>
      <c r="KZM40" s="799"/>
      <c r="KZN40" s="799"/>
      <c r="KZO40" s="799"/>
      <c r="KZP40" s="513"/>
      <c r="KZQ40" s="799"/>
      <c r="KZR40" s="799"/>
      <c r="KZS40" s="799"/>
      <c r="KZT40" s="799"/>
      <c r="KZU40" s="799"/>
      <c r="KZV40" s="799"/>
      <c r="KZW40" s="799"/>
      <c r="KZX40" s="513"/>
      <c r="KZY40" s="799"/>
      <c r="KZZ40" s="799"/>
      <c r="LAA40" s="799"/>
      <c r="LAB40" s="799"/>
      <c r="LAC40" s="799"/>
      <c r="LAD40" s="799"/>
      <c r="LAE40" s="799"/>
      <c r="LAF40" s="513"/>
      <c r="LAG40" s="799"/>
      <c r="LAH40" s="799"/>
      <c r="LAI40" s="799"/>
      <c r="LAJ40" s="799"/>
      <c r="LAK40" s="799"/>
      <c r="LAL40" s="799"/>
      <c r="LAM40" s="799"/>
      <c r="LAN40" s="513"/>
      <c r="LAO40" s="799"/>
      <c r="LAP40" s="799"/>
      <c r="LAQ40" s="799"/>
      <c r="LAR40" s="799"/>
      <c r="LAS40" s="799"/>
      <c r="LAT40" s="799"/>
      <c r="LAU40" s="799"/>
      <c r="LAV40" s="513"/>
      <c r="LAW40" s="799"/>
      <c r="LAX40" s="799"/>
      <c r="LAY40" s="799"/>
      <c r="LAZ40" s="799"/>
      <c r="LBA40" s="799"/>
      <c r="LBB40" s="799"/>
      <c r="LBC40" s="799"/>
      <c r="LBD40" s="513"/>
      <c r="LBE40" s="799"/>
      <c r="LBF40" s="799"/>
      <c r="LBG40" s="799"/>
      <c r="LBH40" s="799"/>
      <c r="LBI40" s="799"/>
      <c r="LBJ40" s="799"/>
      <c r="LBK40" s="799"/>
      <c r="LBL40" s="513"/>
      <c r="LBM40" s="799"/>
      <c r="LBN40" s="799"/>
      <c r="LBO40" s="799"/>
      <c r="LBP40" s="799"/>
      <c r="LBQ40" s="799"/>
      <c r="LBR40" s="799"/>
      <c r="LBS40" s="799"/>
      <c r="LBT40" s="513"/>
      <c r="LBU40" s="799"/>
      <c r="LBV40" s="799"/>
      <c r="LBW40" s="799"/>
      <c r="LBX40" s="799"/>
      <c r="LBY40" s="799"/>
      <c r="LBZ40" s="799"/>
      <c r="LCA40" s="799"/>
      <c r="LCB40" s="513"/>
      <c r="LCC40" s="799"/>
      <c r="LCD40" s="799"/>
      <c r="LCE40" s="799"/>
      <c r="LCF40" s="799"/>
      <c r="LCG40" s="799"/>
      <c r="LCH40" s="799"/>
      <c r="LCI40" s="799"/>
      <c r="LCJ40" s="513"/>
      <c r="LCK40" s="799"/>
      <c r="LCL40" s="799"/>
      <c r="LCM40" s="799"/>
      <c r="LCN40" s="799"/>
      <c r="LCO40" s="799"/>
      <c r="LCP40" s="799"/>
      <c r="LCQ40" s="799"/>
      <c r="LCR40" s="513"/>
      <c r="LCS40" s="799"/>
      <c r="LCT40" s="799"/>
      <c r="LCU40" s="799"/>
      <c r="LCV40" s="799"/>
      <c r="LCW40" s="799"/>
      <c r="LCX40" s="799"/>
      <c r="LCY40" s="799"/>
      <c r="LCZ40" s="513"/>
      <c r="LDA40" s="799"/>
      <c r="LDB40" s="799"/>
      <c r="LDC40" s="799"/>
      <c r="LDD40" s="799"/>
      <c r="LDE40" s="799"/>
      <c r="LDF40" s="799"/>
      <c r="LDG40" s="799"/>
      <c r="LDH40" s="513"/>
      <c r="LDI40" s="799"/>
      <c r="LDJ40" s="799"/>
      <c r="LDK40" s="799"/>
      <c r="LDL40" s="799"/>
      <c r="LDM40" s="799"/>
      <c r="LDN40" s="799"/>
      <c r="LDO40" s="799"/>
      <c r="LDP40" s="513"/>
      <c r="LDQ40" s="799"/>
      <c r="LDR40" s="799"/>
      <c r="LDS40" s="799"/>
      <c r="LDT40" s="799"/>
      <c r="LDU40" s="799"/>
      <c r="LDV40" s="799"/>
      <c r="LDW40" s="799"/>
      <c r="LDX40" s="513"/>
      <c r="LDY40" s="799"/>
      <c r="LDZ40" s="799"/>
      <c r="LEA40" s="799"/>
      <c r="LEB40" s="799"/>
      <c r="LEC40" s="799"/>
      <c r="LED40" s="799"/>
      <c r="LEE40" s="799"/>
      <c r="LEF40" s="513"/>
      <c r="LEG40" s="799"/>
      <c r="LEH40" s="799"/>
      <c r="LEI40" s="799"/>
      <c r="LEJ40" s="799"/>
      <c r="LEK40" s="799"/>
      <c r="LEL40" s="799"/>
      <c r="LEM40" s="799"/>
      <c r="LEN40" s="513"/>
      <c r="LEO40" s="799"/>
      <c r="LEP40" s="799"/>
      <c r="LEQ40" s="799"/>
      <c r="LER40" s="799"/>
      <c r="LES40" s="799"/>
      <c r="LET40" s="799"/>
      <c r="LEU40" s="799"/>
      <c r="LEV40" s="513"/>
      <c r="LEW40" s="799"/>
      <c r="LEX40" s="799"/>
      <c r="LEY40" s="799"/>
      <c r="LEZ40" s="799"/>
      <c r="LFA40" s="799"/>
      <c r="LFB40" s="799"/>
      <c r="LFC40" s="799"/>
      <c r="LFD40" s="513"/>
      <c r="LFE40" s="799"/>
      <c r="LFF40" s="799"/>
      <c r="LFG40" s="799"/>
      <c r="LFH40" s="799"/>
      <c r="LFI40" s="799"/>
      <c r="LFJ40" s="799"/>
      <c r="LFK40" s="799"/>
      <c r="LFL40" s="513"/>
      <c r="LFM40" s="799"/>
      <c r="LFN40" s="799"/>
      <c r="LFO40" s="799"/>
      <c r="LFP40" s="799"/>
      <c r="LFQ40" s="799"/>
      <c r="LFR40" s="799"/>
      <c r="LFS40" s="799"/>
      <c r="LFT40" s="513"/>
      <c r="LFU40" s="799"/>
      <c r="LFV40" s="799"/>
      <c r="LFW40" s="799"/>
      <c r="LFX40" s="799"/>
      <c r="LFY40" s="799"/>
      <c r="LFZ40" s="799"/>
      <c r="LGA40" s="799"/>
      <c r="LGB40" s="513"/>
      <c r="LGC40" s="799"/>
      <c r="LGD40" s="799"/>
      <c r="LGE40" s="799"/>
      <c r="LGF40" s="799"/>
      <c r="LGG40" s="799"/>
      <c r="LGH40" s="799"/>
      <c r="LGI40" s="799"/>
      <c r="LGJ40" s="513"/>
      <c r="LGK40" s="799"/>
      <c r="LGL40" s="799"/>
      <c r="LGM40" s="799"/>
      <c r="LGN40" s="799"/>
      <c r="LGO40" s="799"/>
      <c r="LGP40" s="799"/>
      <c r="LGQ40" s="799"/>
      <c r="LGR40" s="513"/>
      <c r="LGS40" s="799"/>
      <c r="LGT40" s="799"/>
      <c r="LGU40" s="799"/>
      <c r="LGV40" s="799"/>
      <c r="LGW40" s="799"/>
      <c r="LGX40" s="799"/>
      <c r="LGY40" s="799"/>
      <c r="LGZ40" s="513"/>
      <c r="LHA40" s="799"/>
      <c r="LHB40" s="799"/>
      <c r="LHC40" s="799"/>
      <c r="LHD40" s="799"/>
      <c r="LHE40" s="799"/>
      <c r="LHF40" s="799"/>
      <c r="LHG40" s="799"/>
      <c r="LHH40" s="513"/>
      <c r="LHI40" s="799"/>
      <c r="LHJ40" s="799"/>
      <c r="LHK40" s="799"/>
      <c r="LHL40" s="799"/>
      <c r="LHM40" s="799"/>
      <c r="LHN40" s="799"/>
      <c r="LHO40" s="799"/>
      <c r="LHP40" s="513"/>
      <c r="LHQ40" s="799"/>
      <c r="LHR40" s="799"/>
      <c r="LHS40" s="799"/>
      <c r="LHT40" s="799"/>
      <c r="LHU40" s="799"/>
      <c r="LHV40" s="799"/>
      <c r="LHW40" s="799"/>
      <c r="LHX40" s="513"/>
      <c r="LHY40" s="799"/>
      <c r="LHZ40" s="799"/>
      <c r="LIA40" s="799"/>
      <c r="LIB40" s="799"/>
      <c r="LIC40" s="799"/>
      <c r="LID40" s="799"/>
      <c r="LIE40" s="799"/>
      <c r="LIF40" s="513"/>
      <c r="LIG40" s="799"/>
      <c r="LIH40" s="799"/>
      <c r="LII40" s="799"/>
      <c r="LIJ40" s="799"/>
      <c r="LIK40" s="799"/>
      <c r="LIL40" s="799"/>
      <c r="LIM40" s="799"/>
      <c r="LIN40" s="513"/>
      <c r="LIO40" s="799"/>
      <c r="LIP40" s="799"/>
      <c r="LIQ40" s="799"/>
      <c r="LIR40" s="799"/>
      <c r="LIS40" s="799"/>
      <c r="LIT40" s="799"/>
      <c r="LIU40" s="799"/>
      <c r="LIV40" s="513"/>
      <c r="LIW40" s="799"/>
      <c r="LIX40" s="799"/>
      <c r="LIY40" s="799"/>
      <c r="LIZ40" s="799"/>
      <c r="LJA40" s="799"/>
      <c r="LJB40" s="799"/>
      <c r="LJC40" s="799"/>
      <c r="LJD40" s="513"/>
      <c r="LJE40" s="799"/>
      <c r="LJF40" s="799"/>
      <c r="LJG40" s="799"/>
      <c r="LJH40" s="799"/>
      <c r="LJI40" s="799"/>
      <c r="LJJ40" s="799"/>
      <c r="LJK40" s="799"/>
      <c r="LJL40" s="513"/>
      <c r="LJM40" s="799"/>
      <c r="LJN40" s="799"/>
      <c r="LJO40" s="799"/>
      <c r="LJP40" s="799"/>
      <c r="LJQ40" s="799"/>
      <c r="LJR40" s="799"/>
      <c r="LJS40" s="799"/>
      <c r="LJT40" s="513"/>
      <c r="LJU40" s="799"/>
      <c r="LJV40" s="799"/>
      <c r="LJW40" s="799"/>
      <c r="LJX40" s="799"/>
      <c r="LJY40" s="799"/>
      <c r="LJZ40" s="799"/>
      <c r="LKA40" s="799"/>
      <c r="LKB40" s="513"/>
      <c r="LKC40" s="799"/>
      <c r="LKD40" s="799"/>
      <c r="LKE40" s="799"/>
      <c r="LKF40" s="799"/>
      <c r="LKG40" s="799"/>
      <c r="LKH40" s="799"/>
      <c r="LKI40" s="799"/>
      <c r="LKJ40" s="513"/>
      <c r="LKK40" s="799"/>
      <c r="LKL40" s="799"/>
      <c r="LKM40" s="799"/>
      <c r="LKN40" s="799"/>
      <c r="LKO40" s="799"/>
      <c r="LKP40" s="799"/>
      <c r="LKQ40" s="799"/>
      <c r="LKR40" s="513"/>
      <c r="LKS40" s="799"/>
      <c r="LKT40" s="799"/>
      <c r="LKU40" s="799"/>
      <c r="LKV40" s="799"/>
      <c r="LKW40" s="799"/>
      <c r="LKX40" s="799"/>
      <c r="LKY40" s="799"/>
      <c r="LKZ40" s="513"/>
      <c r="LLA40" s="799"/>
      <c r="LLB40" s="799"/>
      <c r="LLC40" s="799"/>
      <c r="LLD40" s="799"/>
      <c r="LLE40" s="799"/>
      <c r="LLF40" s="799"/>
      <c r="LLG40" s="799"/>
      <c r="LLH40" s="513"/>
      <c r="LLI40" s="799"/>
      <c r="LLJ40" s="799"/>
      <c r="LLK40" s="799"/>
      <c r="LLL40" s="799"/>
      <c r="LLM40" s="799"/>
      <c r="LLN40" s="799"/>
      <c r="LLO40" s="799"/>
      <c r="LLP40" s="513"/>
      <c r="LLQ40" s="799"/>
      <c r="LLR40" s="799"/>
      <c r="LLS40" s="799"/>
      <c r="LLT40" s="799"/>
      <c r="LLU40" s="799"/>
      <c r="LLV40" s="799"/>
      <c r="LLW40" s="799"/>
      <c r="LLX40" s="513"/>
      <c r="LLY40" s="799"/>
      <c r="LLZ40" s="799"/>
      <c r="LMA40" s="799"/>
      <c r="LMB40" s="799"/>
      <c r="LMC40" s="799"/>
      <c r="LMD40" s="799"/>
      <c r="LME40" s="799"/>
      <c r="LMF40" s="513"/>
      <c r="LMG40" s="799"/>
      <c r="LMH40" s="799"/>
      <c r="LMI40" s="799"/>
      <c r="LMJ40" s="799"/>
      <c r="LMK40" s="799"/>
      <c r="LML40" s="799"/>
      <c r="LMM40" s="799"/>
      <c r="LMN40" s="513"/>
      <c r="LMO40" s="799"/>
      <c r="LMP40" s="799"/>
      <c r="LMQ40" s="799"/>
      <c r="LMR40" s="799"/>
      <c r="LMS40" s="799"/>
      <c r="LMT40" s="799"/>
      <c r="LMU40" s="799"/>
      <c r="LMV40" s="513"/>
      <c r="LMW40" s="799"/>
      <c r="LMX40" s="799"/>
      <c r="LMY40" s="799"/>
      <c r="LMZ40" s="799"/>
      <c r="LNA40" s="799"/>
      <c r="LNB40" s="799"/>
      <c r="LNC40" s="799"/>
      <c r="LND40" s="513"/>
      <c r="LNE40" s="799"/>
      <c r="LNF40" s="799"/>
      <c r="LNG40" s="799"/>
      <c r="LNH40" s="799"/>
      <c r="LNI40" s="799"/>
      <c r="LNJ40" s="799"/>
      <c r="LNK40" s="799"/>
      <c r="LNL40" s="513"/>
      <c r="LNM40" s="799"/>
      <c r="LNN40" s="799"/>
      <c r="LNO40" s="799"/>
      <c r="LNP40" s="799"/>
      <c r="LNQ40" s="799"/>
      <c r="LNR40" s="799"/>
      <c r="LNS40" s="799"/>
      <c r="LNT40" s="513"/>
      <c r="LNU40" s="799"/>
      <c r="LNV40" s="799"/>
      <c r="LNW40" s="799"/>
      <c r="LNX40" s="799"/>
      <c r="LNY40" s="799"/>
      <c r="LNZ40" s="799"/>
      <c r="LOA40" s="799"/>
      <c r="LOB40" s="513"/>
      <c r="LOC40" s="799"/>
      <c r="LOD40" s="799"/>
      <c r="LOE40" s="799"/>
      <c r="LOF40" s="799"/>
      <c r="LOG40" s="799"/>
      <c r="LOH40" s="799"/>
      <c r="LOI40" s="799"/>
      <c r="LOJ40" s="513"/>
      <c r="LOK40" s="799"/>
      <c r="LOL40" s="799"/>
      <c r="LOM40" s="799"/>
      <c r="LON40" s="799"/>
      <c r="LOO40" s="799"/>
      <c r="LOP40" s="799"/>
      <c r="LOQ40" s="799"/>
      <c r="LOR40" s="513"/>
      <c r="LOS40" s="799"/>
      <c r="LOT40" s="799"/>
      <c r="LOU40" s="799"/>
      <c r="LOV40" s="799"/>
      <c r="LOW40" s="799"/>
      <c r="LOX40" s="799"/>
      <c r="LOY40" s="799"/>
      <c r="LOZ40" s="513"/>
      <c r="LPA40" s="799"/>
      <c r="LPB40" s="799"/>
      <c r="LPC40" s="799"/>
      <c r="LPD40" s="799"/>
      <c r="LPE40" s="799"/>
      <c r="LPF40" s="799"/>
      <c r="LPG40" s="799"/>
      <c r="LPH40" s="513"/>
      <c r="LPI40" s="799"/>
      <c r="LPJ40" s="799"/>
      <c r="LPK40" s="799"/>
      <c r="LPL40" s="799"/>
      <c r="LPM40" s="799"/>
      <c r="LPN40" s="799"/>
      <c r="LPO40" s="799"/>
      <c r="LPP40" s="513"/>
      <c r="LPQ40" s="799"/>
      <c r="LPR40" s="799"/>
      <c r="LPS40" s="799"/>
      <c r="LPT40" s="799"/>
      <c r="LPU40" s="799"/>
      <c r="LPV40" s="799"/>
      <c r="LPW40" s="799"/>
      <c r="LPX40" s="513"/>
      <c r="LPY40" s="799"/>
      <c r="LPZ40" s="799"/>
      <c r="LQA40" s="799"/>
      <c r="LQB40" s="799"/>
      <c r="LQC40" s="799"/>
      <c r="LQD40" s="799"/>
      <c r="LQE40" s="799"/>
      <c r="LQF40" s="513"/>
      <c r="LQG40" s="799"/>
      <c r="LQH40" s="799"/>
      <c r="LQI40" s="799"/>
      <c r="LQJ40" s="799"/>
      <c r="LQK40" s="799"/>
      <c r="LQL40" s="799"/>
      <c r="LQM40" s="799"/>
      <c r="LQN40" s="513"/>
      <c r="LQO40" s="799"/>
      <c r="LQP40" s="799"/>
      <c r="LQQ40" s="799"/>
      <c r="LQR40" s="799"/>
      <c r="LQS40" s="799"/>
      <c r="LQT40" s="799"/>
      <c r="LQU40" s="799"/>
      <c r="LQV40" s="513"/>
      <c r="LQW40" s="799"/>
      <c r="LQX40" s="799"/>
      <c r="LQY40" s="799"/>
      <c r="LQZ40" s="799"/>
      <c r="LRA40" s="799"/>
      <c r="LRB40" s="799"/>
      <c r="LRC40" s="799"/>
      <c r="LRD40" s="513"/>
      <c r="LRE40" s="799"/>
      <c r="LRF40" s="799"/>
      <c r="LRG40" s="799"/>
      <c r="LRH40" s="799"/>
      <c r="LRI40" s="799"/>
      <c r="LRJ40" s="799"/>
      <c r="LRK40" s="799"/>
      <c r="LRL40" s="513"/>
      <c r="LRM40" s="799"/>
      <c r="LRN40" s="799"/>
      <c r="LRO40" s="799"/>
      <c r="LRP40" s="799"/>
      <c r="LRQ40" s="799"/>
      <c r="LRR40" s="799"/>
      <c r="LRS40" s="799"/>
      <c r="LRT40" s="513"/>
      <c r="LRU40" s="799"/>
      <c r="LRV40" s="799"/>
      <c r="LRW40" s="799"/>
      <c r="LRX40" s="799"/>
      <c r="LRY40" s="799"/>
      <c r="LRZ40" s="799"/>
      <c r="LSA40" s="799"/>
      <c r="LSB40" s="513"/>
      <c r="LSC40" s="799"/>
      <c r="LSD40" s="799"/>
      <c r="LSE40" s="799"/>
      <c r="LSF40" s="799"/>
      <c r="LSG40" s="799"/>
      <c r="LSH40" s="799"/>
      <c r="LSI40" s="799"/>
      <c r="LSJ40" s="513"/>
      <c r="LSK40" s="799"/>
      <c r="LSL40" s="799"/>
      <c r="LSM40" s="799"/>
      <c r="LSN40" s="799"/>
      <c r="LSO40" s="799"/>
      <c r="LSP40" s="799"/>
      <c r="LSQ40" s="799"/>
      <c r="LSR40" s="513"/>
      <c r="LSS40" s="799"/>
      <c r="LST40" s="799"/>
      <c r="LSU40" s="799"/>
      <c r="LSV40" s="799"/>
      <c r="LSW40" s="799"/>
      <c r="LSX40" s="799"/>
      <c r="LSY40" s="799"/>
      <c r="LSZ40" s="513"/>
      <c r="LTA40" s="799"/>
      <c r="LTB40" s="799"/>
      <c r="LTC40" s="799"/>
      <c r="LTD40" s="799"/>
      <c r="LTE40" s="799"/>
      <c r="LTF40" s="799"/>
      <c r="LTG40" s="799"/>
      <c r="LTH40" s="513"/>
      <c r="LTI40" s="799"/>
      <c r="LTJ40" s="799"/>
      <c r="LTK40" s="799"/>
      <c r="LTL40" s="799"/>
      <c r="LTM40" s="799"/>
      <c r="LTN40" s="799"/>
      <c r="LTO40" s="799"/>
      <c r="LTP40" s="513"/>
      <c r="LTQ40" s="799"/>
      <c r="LTR40" s="799"/>
      <c r="LTS40" s="799"/>
      <c r="LTT40" s="799"/>
      <c r="LTU40" s="799"/>
      <c r="LTV40" s="799"/>
      <c r="LTW40" s="799"/>
      <c r="LTX40" s="513"/>
      <c r="LTY40" s="799"/>
      <c r="LTZ40" s="799"/>
      <c r="LUA40" s="799"/>
      <c r="LUB40" s="799"/>
      <c r="LUC40" s="799"/>
      <c r="LUD40" s="799"/>
      <c r="LUE40" s="799"/>
      <c r="LUF40" s="513"/>
      <c r="LUG40" s="799"/>
      <c r="LUH40" s="799"/>
      <c r="LUI40" s="799"/>
      <c r="LUJ40" s="799"/>
      <c r="LUK40" s="799"/>
      <c r="LUL40" s="799"/>
      <c r="LUM40" s="799"/>
      <c r="LUN40" s="513"/>
      <c r="LUO40" s="799"/>
      <c r="LUP40" s="799"/>
      <c r="LUQ40" s="799"/>
      <c r="LUR40" s="799"/>
      <c r="LUS40" s="799"/>
      <c r="LUT40" s="799"/>
      <c r="LUU40" s="799"/>
      <c r="LUV40" s="513"/>
      <c r="LUW40" s="799"/>
      <c r="LUX40" s="799"/>
      <c r="LUY40" s="799"/>
      <c r="LUZ40" s="799"/>
      <c r="LVA40" s="799"/>
      <c r="LVB40" s="799"/>
      <c r="LVC40" s="799"/>
      <c r="LVD40" s="513"/>
      <c r="LVE40" s="799"/>
      <c r="LVF40" s="799"/>
      <c r="LVG40" s="799"/>
      <c r="LVH40" s="799"/>
      <c r="LVI40" s="799"/>
      <c r="LVJ40" s="799"/>
      <c r="LVK40" s="799"/>
      <c r="LVL40" s="513"/>
      <c r="LVM40" s="799"/>
      <c r="LVN40" s="799"/>
      <c r="LVO40" s="799"/>
      <c r="LVP40" s="799"/>
      <c r="LVQ40" s="799"/>
      <c r="LVR40" s="799"/>
      <c r="LVS40" s="799"/>
      <c r="LVT40" s="513"/>
      <c r="LVU40" s="799"/>
      <c r="LVV40" s="799"/>
      <c r="LVW40" s="799"/>
      <c r="LVX40" s="799"/>
      <c r="LVY40" s="799"/>
      <c r="LVZ40" s="799"/>
      <c r="LWA40" s="799"/>
      <c r="LWB40" s="513"/>
      <c r="LWC40" s="799"/>
      <c r="LWD40" s="799"/>
      <c r="LWE40" s="799"/>
      <c r="LWF40" s="799"/>
      <c r="LWG40" s="799"/>
      <c r="LWH40" s="799"/>
      <c r="LWI40" s="799"/>
      <c r="LWJ40" s="513"/>
      <c r="LWK40" s="799"/>
      <c r="LWL40" s="799"/>
      <c r="LWM40" s="799"/>
      <c r="LWN40" s="799"/>
      <c r="LWO40" s="799"/>
      <c r="LWP40" s="799"/>
      <c r="LWQ40" s="799"/>
      <c r="LWR40" s="513"/>
      <c r="LWS40" s="799"/>
      <c r="LWT40" s="799"/>
      <c r="LWU40" s="799"/>
      <c r="LWV40" s="799"/>
      <c r="LWW40" s="799"/>
      <c r="LWX40" s="799"/>
      <c r="LWY40" s="799"/>
      <c r="LWZ40" s="513"/>
      <c r="LXA40" s="799"/>
      <c r="LXB40" s="799"/>
      <c r="LXC40" s="799"/>
      <c r="LXD40" s="799"/>
      <c r="LXE40" s="799"/>
      <c r="LXF40" s="799"/>
      <c r="LXG40" s="799"/>
      <c r="LXH40" s="513"/>
      <c r="LXI40" s="799"/>
      <c r="LXJ40" s="799"/>
      <c r="LXK40" s="799"/>
      <c r="LXL40" s="799"/>
      <c r="LXM40" s="799"/>
      <c r="LXN40" s="799"/>
      <c r="LXO40" s="799"/>
      <c r="LXP40" s="513"/>
      <c r="LXQ40" s="799"/>
      <c r="LXR40" s="799"/>
      <c r="LXS40" s="799"/>
      <c r="LXT40" s="799"/>
      <c r="LXU40" s="799"/>
      <c r="LXV40" s="799"/>
      <c r="LXW40" s="799"/>
      <c r="LXX40" s="513"/>
      <c r="LXY40" s="799"/>
      <c r="LXZ40" s="799"/>
      <c r="LYA40" s="799"/>
      <c r="LYB40" s="799"/>
      <c r="LYC40" s="799"/>
      <c r="LYD40" s="799"/>
      <c r="LYE40" s="799"/>
      <c r="LYF40" s="513"/>
      <c r="LYG40" s="799"/>
      <c r="LYH40" s="799"/>
      <c r="LYI40" s="799"/>
      <c r="LYJ40" s="799"/>
      <c r="LYK40" s="799"/>
      <c r="LYL40" s="799"/>
      <c r="LYM40" s="799"/>
      <c r="LYN40" s="513"/>
      <c r="LYO40" s="799"/>
      <c r="LYP40" s="799"/>
      <c r="LYQ40" s="799"/>
      <c r="LYR40" s="799"/>
      <c r="LYS40" s="799"/>
      <c r="LYT40" s="799"/>
      <c r="LYU40" s="799"/>
      <c r="LYV40" s="513"/>
      <c r="LYW40" s="799"/>
      <c r="LYX40" s="799"/>
      <c r="LYY40" s="799"/>
      <c r="LYZ40" s="799"/>
      <c r="LZA40" s="799"/>
      <c r="LZB40" s="799"/>
      <c r="LZC40" s="799"/>
      <c r="LZD40" s="513"/>
      <c r="LZE40" s="799"/>
      <c r="LZF40" s="799"/>
      <c r="LZG40" s="799"/>
      <c r="LZH40" s="799"/>
      <c r="LZI40" s="799"/>
      <c r="LZJ40" s="799"/>
      <c r="LZK40" s="799"/>
      <c r="LZL40" s="513"/>
      <c r="LZM40" s="799"/>
      <c r="LZN40" s="799"/>
      <c r="LZO40" s="799"/>
      <c r="LZP40" s="799"/>
      <c r="LZQ40" s="799"/>
      <c r="LZR40" s="799"/>
      <c r="LZS40" s="799"/>
      <c r="LZT40" s="513"/>
      <c r="LZU40" s="799"/>
      <c r="LZV40" s="799"/>
      <c r="LZW40" s="799"/>
      <c r="LZX40" s="799"/>
      <c r="LZY40" s="799"/>
      <c r="LZZ40" s="799"/>
      <c r="MAA40" s="799"/>
      <c r="MAB40" s="513"/>
      <c r="MAC40" s="799"/>
      <c r="MAD40" s="799"/>
      <c r="MAE40" s="799"/>
      <c r="MAF40" s="799"/>
      <c r="MAG40" s="799"/>
      <c r="MAH40" s="799"/>
      <c r="MAI40" s="799"/>
      <c r="MAJ40" s="513"/>
      <c r="MAK40" s="799"/>
      <c r="MAL40" s="799"/>
      <c r="MAM40" s="799"/>
      <c r="MAN40" s="799"/>
      <c r="MAO40" s="799"/>
      <c r="MAP40" s="799"/>
      <c r="MAQ40" s="799"/>
      <c r="MAR40" s="513"/>
      <c r="MAS40" s="799"/>
      <c r="MAT40" s="799"/>
      <c r="MAU40" s="799"/>
      <c r="MAV40" s="799"/>
      <c r="MAW40" s="799"/>
      <c r="MAX40" s="799"/>
      <c r="MAY40" s="799"/>
      <c r="MAZ40" s="513"/>
      <c r="MBA40" s="799"/>
      <c r="MBB40" s="799"/>
      <c r="MBC40" s="799"/>
      <c r="MBD40" s="799"/>
      <c r="MBE40" s="799"/>
      <c r="MBF40" s="799"/>
      <c r="MBG40" s="799"/>
      <c r="MBH40" s="513"/>
      <c r="MBI40" s="799"/>
      <c r="MBJ40" s="799"/>
      <c r="MBK40" s="799"/>
      <c r="MBL40" s="799"/>
      <c r="MBM40" s="799"/>
      <c r="MBN40" s="799"/>
      <c r="MBO40" s="799"/>
      <c r="MBP40" s="513"/>
      <c r="MBQ40" s="799"/>
      <c r="MBR40" s="799"/>
      <c r="MBS40" s="799"/>
      <c r="MBT40" s="799"/>
      <c r="MBU40" s="799"/>
      <c r="MBV40" s="799"/>
      <c r="MBW40" s="799"/>
      <c r="MBX40" s="513"/>
      <c r="MBY40" s="799"/>
      <c r="MBZ40" s="799"/>
      <c r="MCA40" s="799"/>
      <c r="MCB40" s="799"/>
      <c r="MCC40" s="799"/>
      <c r="MCD40" s="799"/>
      <c r="MCE40" s="799"/>
      <c r="MCF40" s="513"/>
      <c r="MCG40" s="799"/>
      <c r="MCH40" s="799"/>
      <c r="MCI40" s="799"/>
      <c r="MCJ40" s="799"/>
      <c r="MCK40" s="799"/>
      <c r="MCL40" s="799"/>
      <c r="MCM40" s="799"/>
      <c r="MCN40" s="513"/>
      <c r="MCO40" s="799"/>
      <c r="MCP40" s="799"/>
      <c r="MCQ40" s="799"/>
      <c r="MCR40" s="799"/>
      <c r="MCS40" s="799"/>
      <c r="MCT40" s="799"/>
      <c r="MCU40" s="799"/>
      <c r="MCV40" s="513"/>
      <c r="MCW40" s="799"/>
      <c r="MCX40" s="799"/>
      <c r="MCY40" s="799"/>
      <c r="MCZ40" s="799"/>
      <c r="MDA40" s="799"/>
      <c r="MDB40" s="799"/>
      <c r="MDC40" s="799"/>
      <c r="MDD40" s="513"/>
      <c r="MDE40" s="799"/>
      <c r="MDF40" s="799"/>
      <c r="MDG40" s="799"/>
      <c r="MDH40" s="799"/>
      <c r="MDI40" s="799"/>
      <c r="MDJ40" s="799"/>
      <c r="MDK40" s="799"/>
      <c r="MDL40" s="513"/>
      <c r="MDM40" s="799"/>
      <c r="MDN40" s="799"/>
      <c r="MDO40" s="799"/>
      <c r="MDP40" s="799"/>
      <c r="MDQ40" s="799"/>
      <c r="MDR40" s="799"/>
      <c r="MDS40" s="799"/>
      <c r="MDT40" s="513"/>
      <c r="MDU40" s="799"/>
      <c r="MDV40" s="799"/>
      <c r="MDW40" s="799"/>
      <c r="MDX40" s="799"/>
      <c r="MDY40" s="799"/>
      <c r="MDZ40" s="799"/>
      <c r="MEA40" s="799"/>
      <c r="MEB40" s="513"/>
      <c r="MEC40" s="799"/>
      <c r="MED40" s="799"/>
      <c r="MEE40" s="799"/>
      <c r="MEF40" s="799"/>
      <c r="MEG40" s="799"/>
      <c r="MEH40" s="799"/>
      <c r="MEI40" s="799"/>
      <c r="MEJ40" s="513"/>
      <c r="MEK40" s="799"/>
      <c r="MEL40" s="799"/>
      <c r="MEM40" s="799"/>
      <c r="MEN40" s="799"/>
      <c r="MEO40" s="799"/>
      <c r="MEP40" s="799"/>
      <c r="MEQ40" s="799"/>
      <c r="MER40" s="513"/>
      <c r="MES40" s="799"/>
      <c r="MET40" s="799"/>
      <c r="MEU40" s="799"/>
      <c r="MEV40" s="799"/>
      <c r="MEW40" s="799"/>
      <c r="MEX40" s="799"/>
      <c r="MEY40" s="799"/>
      <c r="MEZ40" s="513"/>
      <c r="MFA40" s="799"/>
      <c r="MFB40" s="799"/>
      <c r="MFC40" s="799"/>
      <c r="MFD40" s="799"/>
      <c r="MFE40" s="799"/>
      <c r="MFF40" s="799"/>
      <c r="MFG40" s="799"/>
      <c r="MFH40" s="513"/>
      <c r="MFI40" s="799"/>
      <c r="MFJ40" s="799"/>
      <c r="MFK40" s="799"/>
      <c r="MFL40" s="799"/>
      <c r="MFM40" s="799"/>
      <c r="MFN40" s="799"/>
      <c r="MFO40" s="799"/>
      <c r="MFP40" s="513"/>
      <c r="MFQ40" s="799"/>
      <c r="MFR40" s="799"/>
      <c r="MFS40" s="799"/>
      <c r="MFT40" s="799"/>
      <c r="MFU40" s="799"/>
      <c r="MFV40" s="799"/>
      <c r="MFW40" s="799"/>
      <c r="MFX40" s="513"/>
      <c r="MFY40" s="799"/>
      <c r="MFZ40" s="799"/>
      <c r="MGA40" s="799"/>
      <c r="MGB40" s="799"/>
      <c r="MGC40" s="799"/>
      <c r="MGD40" s="799"/>
      <c r="MGE40" s="799"/>
      <c r="MGF40" s="513"/>
      <c r="MGG40" s="799"/>
      <c r="MGH40" s="799"/>
      <c r="MGI40" s="799"/>
      <c r="MGJ40" s="799"/>
      <c r="MGK40" s="799"/>
      <c r="MGL40" s="799"/>
      <c r="MGM40" s="799"/>
      <c r="MGN40" s="513"/>
      <c r="MGO40" s="799"/>
      <c r="MGP40" s="799"/>
      <c r="MGQ40" s="799"/>
      <c r="MGR40" s="799"/>
      <c r="MGS40" s="799"/>
      <c r="MGT40" s="799"/>
      <c r="MGU40" s="799"/>
      <c r="MGV40" s="513"/>
      <c r="MGW40" s="799"/>
      <c r="MGX40" s="799"/>
      <c r="MGY40" s="799"/>
      <c r="MGZ40" s="799"/>
      <c r="MHA40" s="799"/>
      <c r="MHB40" s="799"/>
      <c r="MHC40" s="799"/>
      <c r="MHD40" s="513"/>
      <c r="MHE40" s="799"/>
      <c r="MHF40" s="799"/>
      <c r="MHG40" s="799"/>
      <c r="MHH40" s="799"/>
      <c r="MHI40" s="799"/>
      <c r="MHJ40" s="799"/>
      <c r="MHK40" s="799"/>
      <c r="MHL40" s="513"/>
      <c r="MHM40" s="799"/>
      <c r="MHN40" s="799"/>
      <c r="MHO40" s="799"/>
      <c r="MHP40" s="799"/>
      <c r="MHQ40" s="799"/>
      <c r="MHR40" s="799"/>
      <c r="MHS40" s="799"/>
      <c r="MHT40" s="513"/>
      <c r="MHU40" s="799"/>
      <c r="MHV40" s="799"/>
      <c r="MHW40" s="799"/>
      <c r="MHX40" s="799"/>
      <c r="MHY40" s="799"/>
      <c r="MHZ40" s="799"/>
      <c r="MIA40" s="799"/>
      <c r="MIB40" s="513"/>
      <c r="MIC40" s="799"/>
      <c r="MID40" s="799"/>
      <c r="MIE40" s="799"/>
      <c r="MIF40" s="799"/>
      <c r="MIG40" s="799"/>
      <c r="MIH40" s="799"/>
      <c r="MII40" s="799"/>
      <c r="MIJ40" s="513"/>
      <c r="MIK40" s="799"/>
      <c r="MIL40" s="799"/>
      <c r="MIM40" s="799"/>
      <c r="MIN40" s="799"/>
      <c r="MIO40" s="799"/>
      <c r="MIP40" s="799"/>
      <c r="MIQ40" s="799"/>
      <c r="MIR40" s="513"/>
      <c r="MIS40" s="799"/>
      <c r="MIT40" s="799"/>
      <c r="MIU40" s="799"/>
      <c r="MIV40" s="799"/>
      <c r="MIW40" s="799"/>
      <c r="MIX40" s="799"/>
      <c r="MIY40" s="799"/>
      <c r="MIZ40" s="513"/>
      <c r="MJA40" s="799"/>
      <c r="MJB40" s="799"/>
      <c r="MJC40" s="799"/>
      <c r="MJD40" s="799"/>
      <c r="MJE40" s="799"/>
      <c r="MJF40" s="799"/>
      <c r="MJG40" s="799"/>
      <c r="MJH40" s="513"/>
      <c r="MJI40" s="799"/>
      <c r="MJJ40" s="799"/>
      <c r="MJK40" s="799"/>
      <c r="MJL40" s="799"/>
      <c r="MJM40" s="799"/>
      <c r="MJN40" s="799"/>
      <c r="MJO40" s="799"/>
      <c r="MJP40" s="513"/>
      <c r="MJQ40" s="799"/>
      <c r="MJR40" s="799"/>
      <c r="MJS40" s="799"/>
      <c r="MJT40" s="799"/>
      <c r="MJU40" s="799"/>
      <c r="MJV40" s="799"/>
      <c r="MJW40" s="799"/>
      <c r="MJX40" s="513"/>
      <c r="MJY40" s="799"/>
      <c r="MJZ40" s="799"/>
      <c r="MKA40" s="799"/>
      <c r="MKB40" s="799"/>
      <c r="MKC40" s="799"/>
      <c r="MKD40" s="799"/>
      <c r="MKE40" s="799"/>
      <c r="MKF40" s="513"/>
      <c r="MKG40" s="799"/>
      <c r="MKH40" s="799"/>
      <c r="MKI40" s="799"/>
      <c r="MKJ40" s="799"/>
      <c r="MKK40" s="799"/>
      <c r="MKL40" s="799"/>
      <c r="MKM40" s="799"/>
      <c r="MKN40" s="513"/>
      <c r="MKO40" s="799"/>
      <c r="MKP40" s="799"/>
      <c r="MKQ40" s="799"/>
      <c r="MKR40" s="799"/>
      <c r="MKS40" s="799"/>
      <c r="MKT40" s="799"/>
      <c r="MKU40" s="799"/>
      <c r="MKV40" s="513"/>
      <c r="MKW40" s="799"/>
      <c r="MKX40" s="799"/>
      <c r="MKY40" s="799"/>
      <c r="MKZ40" s="799"/>
      <c r="MLA40" s="799"/>
      <c r="MLB40" s="799"/>
      <c r="MLC40" s="799"/>
      <c r="MLD40" s="513"/>
      <c r="MLE40" s="799"/>
      <c r="MLF40" s="799"/>
      <c r="MLG40" s="799"/>
      <c r="MLH40" s="799"/>
      <c r="MLI40" s="799"/>
      <c r="MLJ40" s="799"/>
      <c r="MLK40" s="799"/>
      <c r="MLL40" s="513"/>
      <c r="MLM40" s="799"/>
      <c r="MLN40" s="799"/>
      <c r="MLO40" s="799"/>
      <c r="MLP40" s="799"/>
      <c r="MLQ40" s="799"/>
      <c r="MLR40" s="799"/>
      <c r="MLS40" s="799"/>
      <c r="MLT40" s="513"/>
      <c r="MLU40" s="799"/>
      <c r="MLV40" s="799"/>
      <c r="MLW40" s="799"/>
      <c r="MLX40" s="799"/>
      <c r="MLY40" s="799"/>
      <c r="MLZ40" s="799"/>
      <c r="MMA40" s="799"/>
      <c r="MMB40" s="513"/>
      <c r="MMC40" s="799"/>
      <c r="MMD40" s="799"/>
      <c r="MME40" s="799"/>
      <c r="MMF40" s="799"/>
      <c r="MMG40" s="799"/>
      <c r="MMH40" s="799"/>
      <c r="MMI40" s="799"/>
      <c r="MMJ40" s="513"/>
      <c r="MMK40" s="799"/>
      <c r="MML40" s="799"/>
      <c r="MMM40" s="799"/>
      <c r="MMN40" s="799"/>
      <c r="MMO40" s="799"/>
      <c r="MMP40" s="799"/>
      <c r="MMQ40" s="799"/>
      <c r="MMR40" s="513"/>
      <c r="MMS40" s="799"/>
      <c r="MMT40" s="799"/>
      <c r="MMU40" s="799"/>
      <c r="MMV40" s="799"/>
      <c r="MMW40" s="799"/>
      <c r="MMX40" s="799"/>
      <c r="MMY40" s="799"/>
      <c r="MMZ40" s="513"/>
      <c r="MNA40" s="799"/>
      <c r="MNB40" s="799"/>
      <c r="MNC40" s="799"/>
      <c r="MND40" s="799"/>
      <c r="MNE40" s="799"/>
      <c r="MNF40" s="799"/>
      <c r="MNG40" s="799"/>
      <c r="MNH40" s="513"/>
      <c r="MNI40" s="799"/>
      <c r="MNJ40" s="799"/>
      <c r="MNK40" s="799"/>
      <c r="MNL40" s="799"/>
      <c r="MNM40" s="799"/>
      <c r="MNN40" s="799"/>
      <c r="MNO40" s="799"/>
      <c r="MNP40" s="513"/>
      <c r="MNQ40" s="799"/>
      <c r="MNR40" s="799"/>
      <c r="MNS40" s="799"/>
      <c r="MNT40" s="799"/>
      <c r="MNU40" s="799"/>
      <c r="MNV40" s="799"/>
      <c r="MNW40" s="799"/>
      <c r="MNX40" s="513"/>
      <c r="MNY40" s="799"/>
      <c r="MNZ40" s="799"/>
      <c r="MOA40" s="799"/>
      <c r="MOB40" s="799"/>
      <c r="MOC40" s="799"/>
      <c r="MOD40" s="799"/>
      <c r="MOE40" s="799"/>
      <c r="MOF40" s="513"/>
      <c r="MOG40" s="799"/>
      <c r="MOH40" s="799"/>
      <c r="MOI40" s="799"/>
      <c r="MOJ40" s="799"/>
      <c r="MOK40" s="799"/>
      <c r="MOL40" s="799"/>
      <c r="MOM40" s="799"/>
      <c r="MON40" s="513"/>
      <c r="MOO40" s="799"/>
      <c r="MOP40" s="799"/>
      <c r="MOQ40" s="799"/>
      <c r="MOR40" s="799"/>
      <c r="MOS40" s="799"/>
      <c r="MOT40" s="799"/>
      <c r="MOU40" s="799"/>
      <c r="MOV40" s="513"/>
      <c r="MOW40" s="799"/>
      <c r="MOX40" s="799"/>
      <c r="MOY40" s="799"/>
      <c r="MOZ40" s="799"/>
      <c r="MPA40" s="799"/>
      <c r="MPB40" s="799"/>
      <c r="MPC40" s="799"/>
      <c r="MPD40" s="513"/>
      <c r="MPE40" s="799"/>
      <c r="MPF40" s="799"/>
      <c r="MPG40" s="799"/>
      <c r="MPH40" s="799"/>
      <c r="MPI40" s="799"/>
      <c r="MPJ40" s="799"/>
      <c r="MPK40" s="799"/>
      <c r="MPL40" s="513"/>
      <c r="MPM40" s="799"/>
      <c r="MPN40" s="799"/>
      <c r="MPO40" s="799"/>
      <c r="MPP40" s="799"/>
      <c r="MPQ40" s="799"/>
      <c r="MPR40" s="799"/>
      <c r="MPS40" s="799"/>
      <c r="MPT40" s="513"/>
      <c r="MPU40" s="799"/>
      <c r="MPV40" s="799"/>
      <c r="MPW40" s="799"/>
      <c r="MPX40" s="799"/>
      <c r="MPY40" s="799"/>
      <c r="MPZ40" s="799"/>
      <c r="MQA40" s="799"/>
      <c r="MQB40" s="513"/>
      <c r="MQC40" s="799"/>
      <c r="MQD40" s="799"/>
      <c r="MQE40" s="799"/>
      <c r="MQF40" s="799"/>
      <c r="MQG40" s="799"/>
      <c r="MQH40" s="799"/>
      <c r="MQI40" s="799"/>
      <c r="MQJ40" s="513"/>
      <c r="MQK40" s="799"/>
      <c r="MQL40" s="799"/>
      <c r="MQM40" s="799"/>
      <c r="MQN40" s="799"/>
      <c r="MQO40" s="799"/>
      <c r="MQP40" s="799"/>
      <c r="MQQ40" s="799"/>
      <c r="MQR40" s="513"/>
      <c r="MQS40" s="799"/>
      <c r="MQT40" s="799"/>
      <c r="MQU40" s="799"/>
      <c r="MQV40" s="799"/>
      <c r="MQW40" s="799"/>
      <c r="MQX40" s="799"/>
      <c r="MQY40" s="799"/>
      <c r="MQZ40" s="513"/>
      <c r="MRA40" s="799"/>
      <c r="MRB40" s="799"/>
      <c r="MRC40" s="799"/>
      <c r="MRD40" s="799"/>
      <c r="MRE40" s="799"/>
      <c r="MRF40" s="799"/>
      <c r="MRG40" s="799"/>
      <c r="MRH40" s="513"/>
      <c r="MRI40" s="799"/>
      <c r="MRJ40" s="799"/>
      <c r="MRK40" s="799"/>
      <c r="MRL40" s="799"/>
      <c r="MRM40" s="799"/>
      <c r="MRN40" s="799"/>
      <c r="MRO40" s="799"/>
      <c r="MRP40" s="513"/>
      <c r="MRQ40" s="799"/>
      <c r="MRR40" s="799"/>
      <c r="MRS40" s="799"/>
      <c r="MRT40" s="799"/>
      <c r="MRU40" s="799"/>
      <c r="MRV40" s="799"/>
      <c r="MRW40" s="799"/>
      <c r="MRX40" s="513"/>
      <c r="MRY40" s="799"/>
      <c r="MRZ40" s="799"/>
      <c r="MSA40" s="799"/>
      <c r="MSB40" s="799"/>
      <c r="MSC40" s="799"/>
      <c r="MSD40" s="799"/>
      <c r="MSE40" s="799"/>
      <c r="MSF40" s="513"/>
      <c r="MSG40" s="799"/>
      <c r="MSH40" s="799"/>
      <c r="MSI40" s="799"/>
      <c r="MSJ40" s="799"/>
      <c r="MSK40" s="799"/>
      <c r="MSL40" s="799"/>
      <c r="MSM40" s="799"/>
      <c r="MSN40" s="513"/>
      <c r="MSO40" s="799"/>
      <c r="MSP40" s="799"/>
      <c r="MSQ40" s="799"/>
      <c r="MSR40" s="799"/>
      <c r="MSS40" s="799"/>
      <c r="MST40" s="799"/>
      <c r="MSU40" s="799"/>
      <c r="MSV40" s="513"/>
      <c r="MSW40" s="799"/>
      <c r="MSX40" s="799"/>
      <c r="MSY40" s="799"/>
      <c r="MSZ40" s="799"/>
      <c r="MTA40" s="799"/>
      <c r="MTB40" s="799"/>
      <c r="MTC40" s="799"/>
      <c r="MTD40" s="513"/>
      <c r="MTE40" s="799"/>
      <c r="MTF40" s="799"/>
      <c r="MTG40" s="799"/>
      <c r="MTH40" s="799"/>
      <c r="MTI40" s="799"/>
      <c r="MTJ40" s="799"/>
      <c r="MTK40" s="799"/>
      <c r="MTL40" s="513"/>
      <c r="MTM40" s="799"/>
      <c r="MTN40" s="799"/>
      <c r="MTO40" s="799"/>
      <c r="MTP40" s="799"/>
      <c r="MTQ40" s="799"/>
      <c r="MTR40" s="799"/>
      <c r="MTS40" s="799"/>
      <c r="MTT40" s="513"/>
      <c r="MTU40" s="799"/>
      <c r="MTV40" s="799"/>
      <c r="MTW40" s="799"/>
      <c r="MTX40" s="799"/>
      <c r="MTY40" s="799"/>
      <c r="MTZ40" s="799"/>
      <c r="MUA40" s="799"/>
      <c r="MUB40" s="513"/>
      <c r="MUC40" s="799"/>
      <c r="MUD40" s="799"/>
      <c r="MUE40" s="799"/>
      <c r="MUF40" s="799"/>
      <c r="MUG40" s="799"/>
      <c r="MUH40" s="799"/>
      <c r="MUI40" s="799"/>
      <c r="MUJ40" s="513"/>
      <c r="MUK40" s="799"/>
      <c r="MUL40" s="799"/>
      <c r="MUM40" s="799"/>
      <c r="MUN40" s="799"/>
      <c r="MUO40" s="799"/>
      <c r="MUP40" s="799"/>
      <c r="MUQ40" s="799"/>
      <c r="MUR40" s="513"/>
      <c r="MUS40" s="799"/>
      <c r="MUT40" s="799"/>
      <c r="MUU40" s="799"/>
      <c r="MUV40" s="799"/>
      <c r="MUW40" s="799"/>
      <c r="MUX40" s="799"/>
      <c r="MUY40" s="799"/>
      <c r="MUZ40" s="513"/>
      <c r="MVA40" s="799"/>
      <c r="MVB40" s="799"/>
      <c r="MVC40" s="799"/>
      <c r="MVD40" s="799"/>
      <c r="MVE40" s="799"/>
      <c r="MVF40" s="799"/>
      <c r="MVG40" s="799"/>
      <c r="MVH40" s="513"/>
      <c r="MVI40" s="799"/>
      <c r="MVJ40" s="799"/>
      <c r="MVK40" s="799"/>
      <c r="MVL40" s="799"/>
      <c r="MVM40" s="799"/>
      <c r="MVN40" s="799"/>
      <c r="MVO40" s="799"/>
      <c r="MVP40" s="513"/>
      <c r="MVQ40" s="799"/>
      <c r="MVR40" s="799"/>
      <c r="MVS40" s="799"/>
      <c r="MVT40" s="799"/>
      <c r="MVU40" s="799"/>
      <c r="MVV40" s="799"/>
      <c r="MVW40" s="799"/>
      <c r="MVX40" s="513"/>
      <c r="MVY40" s="799"/>
      <c r="MVZ40" s="799"/>
      <c r="MWA40" s="799"/>
      <c r="MWB40" s="799"/>
      <c r="MWC40" s="799"/>
      <c r="MWD40" s="799"/>
      <c r="MWE40" s="799"/>
      <c r="MWF40" s="513"/>
      <c r="MWG40" s="799"/>
      <c r="MWH40" s="799"/>
      <c r="MWI40" s="799"/>
      <c r="MWJ40" s="799"/>
      <c r="MWK40" s="799"/>
      <c r="MWL40" s="799"/>
      <c r="MWM40" s="799"/>
      <c r="MWN40" s="513"/>
      <c r="MWO40" s="799"/>
      <c r="MWP40" s="799"/>
      <c r="MWQ40" s="799"/>
      <c r="MWR40" s="799"/>
      <c r="MWS40" s="799"/>
      <c r="MWT40" s="799"/>
      <c r="MWU40" s="799"/>
      <c r="MWV40" s="513"/>
      <c r="MWW40" s="799"/>
      <c r="MWX40" s="799"/>
      <c r="MWY40" s="799"/>
      <c r="MWZ40" s="799"/>
      <c r="MXA40" s="799"/>
      <c r="MXB40" s="799"/>
      <c r="MXC40" s="799"/>
      <c r="MXD40" s="513"/>
      <c r="MXE40" s="799"/>
      <c r="MXF40" s="799"/>
      <c r="MXG40" s="799"/>
      <c r="MXH40" s="799"/>
      <c r="MXI40" s="799"/>
      <c r="MXJ40" s="799"/>
      <c r="MXK40" s="799"/>
      <c r="MXL40" s="513"/>
      <c r="MXM40" s="799"/>
      <c r="MXN40" s="799"/>
      <c r="MXO40" s="799"/>
      <c r="MXP40" s="799"/>
      <c r="MXQ40" s="799"/>
      <c r="MXR40" s="799"/>
      <c r="MXS40" s="799"/>
      <c r="MXT40" s="513"/>
      <c r="MXU40" s="799"/>
      <c r="MXV40" s="799"/>
      <c r="MXW40" s="799"/>
      <c r="MXX40" s="799"/>
      <c r="MXY40" s="799"/>
      <c r="MXZ40" s="799"/>
      <c r="MYA40" s="799"/>
      <c r="MYB40" s="513"/>
      <c r="MYC40" s="799"/>
      <c r="MYD40" s="799"/>
      <c r="MYE40" s="799"/>
      <c r="MYF40" s="799"/>
      <c r="MYG40" s="799"/>
      <c r="MYH40" s="799"/>
      <c r="MYI40" s="799"/>
      <c r="MYJ40" s="513"/>
      <c r="MYK40" s="799"/>
      <c r="MYL40" s="799"/>
      <c r="MYM40" s="799"/>
      <c r="MYN40" s="799"/>
      <c r="MYO40" s="799"/>
      <c r="MYP40" s="799"/>
      <c r="MYQ40" s="799"/>
      <c r="MYR40" s="513"/>
      <c r="MYS40" s="799"/>
      <c r="MYT40" s="799"/>
      <c r="MYU40" s="799"/>
      <c r="MYV40" s="799"/>
      <c r="MYW40" s="799"/>
      <c r="MYX40" s="799"/>
      <c r="MYY40" s="799"/>
      <c r="MYZ40" s="513"/>
      <c r="MZA40" s="799"/>
      <c r="MZB40" s="799"/>
      <c r="MZC40" s="799"/>
      <c r="MZD40" s="799"/>
      <c r="MZE40" s="799"/>
      <c r="MZF40" s="799"/>
      <c r="MZG40" s="799"/>
      <c r="MZH40" s="513"/>
      <c r="MZI40" s="799"/>
      <c r="MZJ40" s="799"/>
      <c r="MZK40" s="799"/>
      <c r="MZL40" s="799"/>
      <c r="MZM40" s="799"/>
      <c r="MZN40" s="799"/>
      <c r="MZO40" s="799"/>
      <c r="MZP40" s="513"/>
      <c r="MZQ40" s="799"/>
      <c r="MZR40" s="799"/>
      <c r="MZS40" s="799"/>
      <c r="MZT40" s="799"/>
      <c r="MZU40" s="799"/>
      <c r="MZV40" s="799"/>
      <c r="MZW40" s="799"/>
      <c r="MZX40" s="513"/>
      <c r="MZY40" s="799"/>
      <c r="MZZ40" s="799"/>
      <c r="NAA40" s="799"/>
      <c r="NAB40" s="799"/>
      <c r="NAC40" s="799"/>
      <c r="NAD40" s="799"/>
      <c r="NAE40" s="799"/>
      <c r="NAF40" s="513"/>
      <c r="NAG40" s="799"/>
      <c r="NAH40" s="799"/>
      <c r="NAI40" s="799"/>
      <c r="NAJ40" s="799"/>
      <c r="NAK40" s="799"/>
      <c r="NAL40" s="799"/>
      <c r="NAM40" s="799"/>
      <c r="NAN40" s="513"/>
      <c r="NAO40" s="799"/>
      <c r="NAP40" s="799"/>
      <c r="NAQ40" s="799"/>
      <c r="NAR40" s="799"/>
      <c r="NAS40" s="799"/>
      <c r="NAT40" s="799"/>
      <c r="NAU40" s="799"/>
      <c r="NAV40" s="513"/>
      <c r="NAW40" s="799"/>
      <c r="NAX40" s="799"/>
      <c r="NAY40" s="799"/>
      <c r="NAZ40" s="799"/>
      <c r="NBA40" s="799"/>
      <c r="NBB40" s="799"/>
      <c r="NBC40" s="799"/>
      <c r="NBD40" s="513"/>
      <c r="NBE40" s="799"/>
      <c r="NBF40" s="799"/>
      <c r="NBG40" s="799"/>
      <c r="NBH40" s="799"/>
      <c r="NBI40" s="799"/>
      <c r="NBJ40" s="799"/>
      <c r="NBK40" s="799"/>
      <c r="NBL40" s="513"/>
      <c r="NBM40" s="799"/>
      <c r="NBN40" s="799"/>
      <c r="NBO40" s="799"/>
      <c r="NBP40" s="799"/>
      <c r="NBQ40" s="799"/>
      <c r="NBR40" s="799"/>
      <c r="NBS40" s="799"/>
      <c r="NBT40" s="513"/>
      <c r="NBU40" s="799"/>
      <c r="NBV40" s="799"/>
      <c r="NBW40" s="799"/>
      <c r="NBX40" s="799"/>
      <c r="NBY40" s="799"/>
      <c r="NBZ40" s="799"/>
      <c r="NCA40" s="799"/>
      <c r="NCB40" s="513"/>
      <c r="NCC40" s="799"/>
      <c r="NCD40" s="799"/>
      <c r="NCE40" s="799"/>
      <c r="NCF40" s="799"/>
      <c r="NCG40" s="799"/>
      <c r="NCH40" s="799"/>
      <c r="NCI40" s="799"/>
      <c r="NCJ40" s="513"/>
      <c r="NCK40" s="799"/>
      <c r="NCL40" s="799"/>
      <c r="NCM40" s="799"/>
      <c r="NCN40" s="799"/>
      <c r="NCO40" s="799"/>
      <c r="NCP40" s="799"/>
      <c r="NCQ40" s="799"/>
      <c r="NCR40" s="513"/>
      <c r="NCS40" s="799"/>
      <c r="NCT40" s="799"/>
      <c r="NCU40" s="799"/>
      <c r="NCV40" s="799"/>
      <c r="NCW40" s="799"/>
      <c r="NCX40" s="799"/>
      <c r="NCY40" s="799"/>
      <c r="NCZ40" s="513"/>
      <c r="NDA40" s="799"/>
      <c r="NDB40" s="799"/>
      <c r="NDC40" s="799"/>
      <c r="NDD40" s="799"/>
      <c r="NDE40" s="799"/>
      <c r="NDF40" s="799"/>
      <c r="NDG40" s="799"/>
      <c r="NDH40" s="513"/>
      <c r="NDI40" s="799"/>
      <c r="NDJ40" s="799"/>
      <c r="NDK40" s="799"/>
      <c r="NDL40" s="799"/>
      <c r="NDM40" s="799"/>
      <c r="NDN40" s="799"/>
      <c r="NDO40" s="799"/>
      <c r="NDP40" s="513"/>
      <c r="NDQ40" s="799"/>
      <c r="NDR40" s="799"/>
      <c r="NDS40" s="799"/>
      <c r="NDT40" s="799"/>
      <c r="NDU40" s="799"/>
      <c r="NDV40" s="799"/>
      <c r="NDW40" s="799"/>
      <c r="NDX40" s="513"/>
      <c r="NDY40" s="799"/>
      <c r="NDZ40" s="799"/>
      <c r="NEA40" s="799"/>
      <c r="NEB40" s="799"/>
      <c r="NEC40" s="799"/>
      <c r="NED40" s="799"/>
      <c r="NEE40" s="799"/>
      <c r="NEF40" s="513"/>
      <c r="NEG40" s="799"/>
      <c r="NEH40" s="799"/>
      <c r="NEI40" s="799"/>
      <c r="NEJ40" s="799"/>
      <c r="NEK40" s="799"/>
      <c r="NEL40" s="799"/>
      <c r="NEM40" s="799"/>
      <c r="NEN40" s="513"/>
      <c r="NEO40" s="799"/>
      <c r="NEP40" s="799"/>
      <c r="NEQ40" s="799"/>
      <c r="NER40" s="799"/>
      <c r="NES40" s="799"/>
      <c r="NET40" s="799"/>
      <c r="NEU40" s="799"/>
      <c r="NEV40" s="513"/>
      <c r="NEW40" s="799"/>
      <c r="NEX40" s="799"/>
      <c r="NEY40" s="799"/>
      <c r="NEZ40" s="799"/>
      <c r="NFA40" s="799"/>
      <c r="NFB40" s="799"/>
      <c r="NFC40" s="799"/>
      <c r="NFD40" s="513"/>
      <c r="NFE40" s="799"/>
      <c r="NFF40" s="799"/>
      <c r="NFG40" s="799"/>
      <c r="NFH40" s="799"/>
      <c r="NFI40" s="799"/>
      <c r="NFJ40" s="799"/>
      <c r="NFK40" s="799"/>
      <c r="NFL40" s="513"/>
      <c r="NFM40" s="799"/>
      <c r="NFN40" s="799"/>
      <c r="NFO40" s="799"/>
      <c r="NFP40" s="799"/>
      <c r="NFQ40" s="799"/>
      <c r="NFR40" s="799"/>
      <c r="NFS40" s="799"/>
      <c r="NFT40" s="513"/>
      <c r="NFU40" s="799"/>
      <c r="NFV40" s="799"/>
      <c r="NFW40" s="799"/>
      <c r="NFX40" s="799"/>
      <c r="NFY40" s="799"/>
      <c r="NFZ40" s="799"/>
      <c r="NGA40" s="799"/>
      <c r="NGB40" s="513"/>
      <c r="NGC40" s="799"/>
      <c r="NGD40" s="799"/>
      <c r="NGE40" s="799"/>
      <c r="NGF40" s="799"/>
      <c r="NGG40" s="799"/>
      <c r="NGH40" s="799"/>
      <c r="NGI40" s="799"/>
      <c r="NGJ40" s="513"/>
      <c r="NGK40" s="799"/>
      <c r="NGL40" s="799"/>
      <c r="NGM40" s="799"/>
      <c r="NGN40" s="799"/>
      <c r="NGO40" s="799"/>
      <c r="NGP40" s="799"/>
      <c r="NGQ40" s="799"/>
      <c r="NGR40" s="513"/>
      <c r="NGS40" s="799"/>
      <c r="NGT40" s="799"/>
      <c r="NGU40" s="799"/>
      <c r="NGV40" s="799"/>
      <c r="NGW40" s="799"/>
      <c r="NGX40" s="799"/>
      <c r="NGY40" s="799"/>
      <c r="NGZ40" s="513"/>
      <c r="NHA40" s="799"/>
      <c r="NHB40" s="799"/>
      <c r="NHC40" s="799"/>
      <c r="NHD40" s="799"/>
      <c r="NHE40" s="799"/>
      <c r="NHF40" s="799"/>
      <c r="NHG40" s="799"/>
      <c r="NHH40" s="513"/>
      <c r="NHI40" s="799"/>
      <c r="NHJ40" s="799"/>
      <c r="NHK40" s="799"/>
      <c r="NHL40" s="799"/>
      <c r="NHM40" s="799"/>
      <c r="NHN40" s="799"/>
      <c r="NHO40" s="799"/>
      <c r="NHP40" s="513"/>
      <c r="NHQ40" s="799"/>
      <c r="NHR40" s="799"/>
      <c r="NHS40" s="799"/>
      <c r="NHT40" s="799"/>
      <c r="NHU40" s="799"/>
      <c r="NHV40" s="799"/>
      <c r="NHW40" s="799"/>
      <c r="NHX40" s="513"/>
      <c r="NHY40" s="799"/>
      <c r="NHZ40" s="799"/>
      <c r="NIA40" s="799"/>
      <c r="NIB40" s="799"/>
      <c r="NIC40" s="799"/>
      <c r="NID40" s="799"/>
      <c r="NIE40" s="799"/>
      <c r="NIF40" s="513"/>
      <c r="NIG40" s="799"/>
      <c r="NIH40" s="799"/>
      <c r="NII40" s="799"/>
      <c r="NIJ40" s="799"/>
      <c r="NIK40" s="799"/>
      <c r="NIL40" s="799"/>
      <c r="NIM40" s="799"/>
      <c r="NIN40" s="513"/>
      <c r="NIO40" s="799"/>
      <c r="NIP40" s="799"/>
      <c r="NIQ40" s="799"/>
      <c r="NIR40" s="799"/>
      <c r="NIS40" s="799"/>
      <c r="NIT40" s="799"/>
      <c r="NIU40" s="799"/>
      <c r="NIV40" s="513"/>
      <c r="NIW40" s="799"/>
      <c r="NIX40" s="799"/>
      <c r="NIY40" s="799"/>
      <c r="NIZ40" s="799"/>
      <c r="NJA40" s="799"/>
      <c r="NJB40" s="799"/>
      <c r="NJC40" s="799"/>
      <c r="NJD40" s="513"/>
      <c r="NJE40" s="799"/>
      <c r="NJF40" s="799"/>
      <c r="NJG40" s="799"/>
      <c r="NJH40" s="799"/>
      <c r="NJI40" s="799"/>
      <c r="NJJ40" s="799"/>
      <c r="NJK40" s="799"/>
      <c r="NJL40" s="513"/>
      <c r="NJM40" s="799"/>
      <c r="NJN40" s="799"/>
      <c r="NJO40" s="799"/>
      <c r="NJP40" s="799"/>
      <c r="NJQ40" s="799"/>
      <c r="NJR40" s="799"/>
      <c r="NJS40" s="799"/>
      <c r="NJT40" s="513"/>
      <c r="NJU40" s="799"/>
      <c r="NJV40" s="799"/>
      <c r="NJW40" s="799"/>
      <c r="NJX40" s="799"/>
      <c r="NJY40" s="799"/>
      <c r="NJZ40" s="799"/>
      <c r="NKA40" s="799"/>
      <c r="NKB40" s="513"/>
      <c r="NKC40" s="799"/>
      <c r="NKD40" s="799"/>
      <c r="NKE40" s="799"/>
      <c r="NKF40" s="799"/>
      <c r="NKG40" s="799"/>
      <c r="NKH40" s="799"/>
      <c r="NKI40" s="799"/>
      <c r="NKJ40" s="513"/>
      <c r="NKK40" s="799"/>
      <c r="NKL40" s="799"/>
      <c r="NKM40" s="799"/>
      <c r="NKN40" s="799"/>
      <c r="NKO40" s="799"/>
      <c r="NKP40" s="799"/>
      <c r="NKQ40" s="799"/>
      <c r="NKR40" s="513"/>
      <c r="NKS40" s="799"/>
      <c r="NKT40" s="799"/>
      <c r="NKU40" s="799"/>
      <c r="NKV40" s="799"/>
      <c r="NKW40" s="799"/>
      <c r="NKX40" s="799"/>
      <c r="NKY40" s="799"/>
      <c r="NKZ40" s="513"/>
      <c r="NLA40" s="799"/>
      <c r="NLB40" s="799"/>
      <c r="NLC40" s="799"/>
      <c r="NLD40" s="799"/>
      <c r="NLE40" s="799"/>
      <c r="NLF40" s="799"/>
      <c r="NLG40" s="799"/>
      <c r="NLH40" s="513"/>
      <c r="NLI40" s="799"/>
      <c r="NLJ40" s="799"/>
      <c r="NLK40" s="799"/>
      <c r="NLL40" s="799"/>
      <c r="NLM40" s="799"/>
      <c r="NLN40" s="799"/>
      <c r="NLO40" s="799"/>
      <c r="NLP40" s="513"/>
      <c r="NLQ40" s="799"/>
      <c r="NLR40" s="799"/>
      <c r="NLS40" s="799"/>
      <c r="NLT40" s="799"/>
      <c r="NLU40" s="799"/>
      <c r="NLV40" s="799"/>
      <c r="NLW40" s="799"/>
      <c r="NLX40" s="513"/>
      <c r="NLY40" s="799"/>
      <c r="NLZ40" s="799"/>
      <c r="NMA40" s="799"/>
      <c r="NMB40" s="799"/>
      <c r="NMC40" s="799"/>
      <c r="NMD40" s="799"/>
      <c r="NME40" s="799"/>
      <c r="NMF40" s="513"/>
      <c r="NMG40" s="799"/>
      <c r="NMH40" s="799"/>
      <c r="NMI40" s="799"/>
      <c r="NMJ40" s="799"/>
      <c r="NMK40" s="799"/>
      <c r="NML40" s="799"/>
      <c r="NMM40" s="799"/>
      <c r="NMN40" s="513"/>
      <c r="NMO40" s="799"/>
      <c r="NMP40" s="799"/>
      <c r="NMQ40" s="799"/>
      <c r="NMR40" s="799"/>
      <c r="NMS40" s="799"/>
      <c r="NMT40" s="799"/>
      <c r="NMU40" s="799"/>
      <c r="NMV40" s="513"/>
      <c r="NMW40" s="799"/>
      <c r="NMX40" s="799"/>
      <c r="NMY40" s="799"/>
      <c r="NMZ40" s="799"/>
      <c r="NNA40" s="799"/>
      <c r="NNB40" s="799"/>
      <c r="NNC40" s="799"/>
      <c r="NND40" s="513"/>
      <c r="NNE40" s="799"/>
      <c r="NNF40" s="799"/>
      <c r="NNG40" s="799"/>
      <c r="NNH40" s="799"/>
      <c r="NNI40" s="799"/>
      <c r="NNJ40" s="799"/>
      <c r="NNK40" s="799"/>
      <c r="NNL40" s="513"/>
      <c r="NNM40" s="799"/>
      <c r="NNN40" s="799"/>
      <c r="NNO40" s="799"/>
      <c r="NNP40" s="799"/>
      <c r="NNQ40" s="799"/>
      <c r="NNR40" s="799"/>
      <c r="NNS40" s="799"/>
      <c r="NNT40" s="513"/>
      <c r="NNU40" s="799"/>
      <c r="NNV40" s="799"/>
      <c r="NNW40" s="799"/>
      <c r="NNX40" s="799"/>
      <c r="NNY40" s="799"/>
      <c r="NNZ40" s="799"/>
      <c r="NOA40" s="799"/>
      <c r="NOB40" s="513"/>
      <c r="NOC40" s="799"/>
      <c r="NOD40" s="799"/>
      <c r="NOE40" s="799"/>
      <c r="NOF40" s="799"/>
      <c r="NOG40" s="799"/>
      <c r="NOH40" s="799"/>
      <c r="NOI40" s="799"/>
      <c r="NOJ40" s="513"/>
      <c r="NOK40" s="799"/>
      <c r="NOL40" s="799"/>
      <c r="NOM40" s="799"/>
      <c r="NON40" s="799"/>
      <c r="NOO40" s="799"/>
      <c r="NOP40" s="799"/>
      <c r="NOQ40" s="799"/>
      <c r="NOR40" s="513"/>
      <c r="NOS40" s="799"/>
      <c r="NOT40" s="799"/>
      <c r="NOU40" s="799"/>
      <c r="NOV40" s="799"/>
      <c r="NOW40" s="799"/>
      <c r="NOX40" s="799"/>
      <c r="NOY40" s="799"/>
      <c r="NOZ40" s="513"/>
      <c r="NPA40" s="799"/>
      <c r="NPB40" s="799"/>
      <c r="NPC40" s="799"/>
      <c r="NPD40" s="799"/>
      <c r="NPE40" s="799"/>
      <c r="NPF40" s="799"/>
      <c r="NPG40" s="799"/>
      <c r="NPH40" s="513"/>
      <c r="NPI40" s="799"/>
      <c r="NPJ40" s="799"/>
      <c r="NPK40" s="799"/>
      <c r="NPL40" s="799"/>
      <c r="NPM40" s="799"/>
      <c r="NPN40" s="799"/>
      <c r="NPO40" s="799"/>
      <c r="NPP40" s="513"/>
      <c r="NPQ40" s="799"/>
      <c r="NPR40" s="799"/>
      <c r="NPS40" s="799"/>
      <c r="NPT40" s="799"/>
      <c r="NPU40" s="799"/>
      <c r="NPV40" s="799"/>
      <c r="NPW40" s="799"/>
      <c r="NPX40" s="513"/>
      <c r="NPY40" s="799"/>
      <c r="NPZ40" s="799"/>
      <c r="NQA40" s="799"/>
      <c r="NQB40" s="799"/>
      <c r="NQC40" s="799"/>
      <c r="NQD40" s="799"/>
      <c r="NQE40" s="799"/>
      <c r="NQF40" s="513"/>
      <c r="NQG40" s="799"/>
      <c r="NQH40" s="799"/>
      <c r="NQI40" s="799"/>
      <c r="NQJ40" s="799"/>
      <c r="NQK40" s="799"/>
      <c r="NQL40" s="799"/>
      <c r="NQM40" s="799"/>
      <c r="NQN40" s="513"/>
      <c r="NQO40" s="799"/>
      <c r="NQP40" s="799"/>
      <c r="NQQ40" s="799"/>
      <c r="NQR40" s="799"/>
      <c r="NQS40" s="799"/>
      <c r="NQT40" s="799"/>
      <c r="NQU40" s="799"/>
      <c r="NQV40" s="513"/>
      <c r="NQW40" s="799"/>
      <c r="NQX40" s="799"/>
      <c r="NQY40" s="799"/>
      <c r="NQZ40" s="799"/>
      <c r="NRA40" s="799"/>
      <c r="NRB40" s="799"/>
      <c r="NRC40" s="799"/>
      <c r="NRD40" s="513"/>
      <c r="NRE40" s="799"/>
      <c r="NRF40" s="799"/>
      <c r="NRG40" s="799"/>
      <c r="NRH40" s="799"/>
      <c r="NRI40" s="799"/>
      <c r="NRJ40" s="799"/>
      <c r="NRK40" s="799"/>
      <c r="NRL40" s="513"/>
      <c r="NRM40" s="799"/>
      <c r="NRN40" s="799"/>
      <c r="NRO40" s="799"/>
      <c r="NRP40" s="799"/>
      <c r="NRQ40" s="799"/>
      <c r="NRR40" s="799"/>
      <c r="NRS40" s="799"/>
      <c r="NRT40" s="513"/>
      <c r="NRU40" s="799"/>
      <c r="NRV40" s="799"/>
      <c r="NRW40" s="799"/>
      <c r="NRX40" s="799"/>
      <c r="NRY40" s="799"/>
      <c r="NRZ40" s="799"/>
      <c r="NSA40" s="799"/>
      <c r="NSB40" s="513"/>
      <c r="NSC40" s="799"/>
      <c r="NSD40" s="799"/>
      <c r="NSE40" s="799"/>
      <c r="NSF40" s="799"/>
      <c r="NSG40" s="799"/>
      <c r="NSH40" s="799"/>
      <c r="NSI40" s="799"/>
      <c r="NSJ40" s="513"/>
      <c r="NSK40" s="799"/>
      <c r="NSL40" s="799"/>
      <c r="NSM40" s="799"/>
      <c r="NSN40" s="799"/>
      <c r="NSO40" s="799"/>
      <c r="NSP40" s="799"/>
      <c r="NSQ40" s="799"/>
      <c r="NSR40" s="513"/>
      <c r="NSS40" s="799"/>
      <c r="NST40" s="799"/>
      <c r="NSU40" s="799"/>
      <c r="NSV40" s="799"/>
      <c r="NSW40" s="799"/>
      <c r="NSX40" s="799"/>
      <c r="NSY40" s="799"/>
      <c r="NSZ40" s="513"/>
      <c r="NTA40" s="799"/>
      <c r="NTB40" s="799"/>
      <c r="NTC40" s="799"/>
      <c r="NTD40" s="799"/>
      <c r="NTE40" s="799"/>
      <c r="NTF40" s="799"/>
      <c r="NTG40" s="799"/>
      <c r="NTH40" s="513"/>
      <c r="NTI40" s="799"/>
      <c r="NTJ40" s="799"/>
      <c r="NTK40" s="799"/>
      <c r="NTL40" s="799"/>
      <c r="NTM40" s="799"/>
      <c r="NTN40" s="799"/>
      <c r="NTO40" s="799"/>
      <c r="NTP40" s="513"/>
      <c r="NTQ40" s="799"/>
      <c r="NTR40" s="799"/>
      <c r="NTS40" s="799"/>
      <c r="NTT40" s="799"/>
      <c r="NTU40" s="799"/>
      <c r="NTV40" s="799"/>
      <c r="NTW40" s="799"/>
      <c r="NTX40" s="513"/>
      <c r="NTY40" s="799"/>
      <c r="NTZ40" s="799"/>
      <c r="NUA40" s="799"/>
      <c r="NUB40" s="799"/>
      <c r="NUC40" s="799"/>
      <c r="NUD40" s="799"/>
      <c r="NUE40" s="799"/>
      <c r="NUF40" s="513"/>
      <c r="NUG40" s="799"/>
      <c r="NUH40" s="799"/>
      <c r="NUI40" s="799"/>
      <c r="NUJ40" s="799"/>
      <c r="NUK40" s="799"/>
      <c r="NUL40" s="799"/>
      <c r="NUM40" s="799"/>
      <c r="NUN40" s="513"/>
      <c r="NUO40" s="799"/>
      <c r="NUP40" s="799"/>
      <c r="NUQ40" s="799"/>
      <c r="NUR40" s="799"/>
      <c r="NUS40" s="799"/>
      <c r="NUT40" s="799"/>
      <c r="NUU40" s="799"/>
      <c r="NUV40" s="513"/>
      <c r="NUW40" s="799"/>
      <c r="NUX40" s="799"/>
      <c r="NUY40" s="799"/>
      <c r="NUZ40" s="799"/>
      <c r="NVA40" s="799"/>
      <c r="NVB40" s="799"/>
      <c r="NVC40" s="799"/>
      <c r="NVD40" s="513"/>
      <c r="NVE40" s="799"/>
      <c r="NVF40" s="799"/>
      <c r="NVG40" s="799"/>
      <c r="NVH40" s="799"/>
      <c r="NVI40" s="799"/>
      <c r="NVJ40" s="799"/>
      <c r="NVK40" s="799"/>
      <c r="NVL40" s="513"/>
      <c r="NVM40" s="799"/>
      <c r="NVN40" s="799"/>
      <c r="NVO40" s="799"/>
      <c r="NVP40" s="799"/>
      <c r="NVQ40" s="799"/>
      <c r="NVR40" s="799"/>
      <c r="NVS40" s="799"/>
      <c r="NVT40" s="513"/>
      <c r="NVU40" s="799"/>
      <c r="NVV40" s="799"/>
      <c r="NVW40" s="799"/>
      <c r="NVX40" s="799"/>
      <c r="NVY40" s="799"/>
      <c r="NVZ40" s="799"/>
      <c r="NWA40" s="799"/>
      <c r="NWB40" s="513"/>
      <c r="NWC40" s="799"/>
      <c r="NWD40" s="799"/>
      <c r="NWE40" s="799"/>
      <c r="NWF40" s="799"/>
      <c r="NWG40" s="799"/>
      <c r="NWH40" s="799"/>
      <c r="NWI40" s="799"/>
      <c r="NWJ40" s="513"/>
      <c r="NWK40" s="799"/>
      <c r="NWL40" s="799"/>
      <c r="NWM40" s="799"/>
      <c r="NWN40" s="799"/>
      <c r="NWO40" s="799"/>
      <c r="NWP40" s="799"/>
      <c r="NWQ40" s="799"/>
      <c r="NWR40" s="513"/>
      <c r="NWS40" s="799"/>
      <c r="NWT40" s="799"/>
      <c r="NWU40" s="799"/>
      <c r="NWV40" s="799"/>
      <c r="NWW40" s="799"/>
      <c r="NWX40" s="799"/>
      <c r="NWY40" s="799"/>
      <c r="NWZ40" s="513"/>
      <c r="NXA40" s="799"/>
      <c r="NXB40" s="799"/>
      <c r="NXC40" s="799"/>
      <c r="NXD40" s="799"/>
      <c r="NXE40" s="799"/>
      <c r="NXF40" s="799"/>
      <c r="NXG40" s="799"/>
      <c r="NXH40" s="513"/>
      <c r="NXI40" s="799"/>
      <c r="NXJ40" s="799"/>
      <c r="NXK40" s="799"/>
      <c r="NXL40" s="799"/>
      <c r="NXM40" s="799"/>
      <c r="NXN40" s="799"/>
      <c r="NXO40" s="799"/>
      <c r="NXP40" s="513"/>
      <c r="NXQ40" s="799"/>
      <c r="NXR40" s="799"/>
      <c r="NXS40" s="799"/>
      <c r="NXT40" s="799"/>
      <c r="NXU40" s="799"/>
      <c r="NXV40" s="799"/>
      <c r="NXW40" s="799"/>
      <c r="NXX40" s="513"/>
      <c r="NXY40" s="799"/>
      <c r="NXZ40" s="799"/>
      <c r="NYA40" s="799"/>
      <c r="NYB40" s="799"/>
      <c r="NYC40" s="799"/>
      <c r="NYD40" s="799"/>
      <c r="NYE40" s="799"/>
      <c r="NYF40" s="513"/>
      <c r="NYG40" s="799"/>
      <c r="NYH40" s="799"/>
      <c r="NYI40" s="799"/>
      <c r="NYJ40" s="799"/>
      <c r="NYK40" s="799"/>
      <c r="NYL40" s="799"/>
      <c r="NYM40" s="799"/>
      <c r="NYN40" s="513"/>
      <c r="NYO40" s="799"/>
      <c r="NYP40" s="799"/>
      <c r="NYQ40" s="799"/>
      <c r="NYR40" s="799"/>
      <c r="NYS40" s="799"/>
      <c r="NYT40" s="799"/>
      <c r="NYU40" s="799"/>
      <c r="NYV40" s="513"/>
      <c r="NYW40" s="799"/>
      <c r="NYX40" s="799"/>
      <c r="NYY40" s="799"/>
      <c r="NYZ40" s="799"/>
      <c r="NZA40" s="799"/>
      <c r="NZB40" s="799"/>
      <c r="NZC40" s="799"/>
      <c r="NZD40" s="513"/>
      <c r="NZE40" s="799"/>
      <c r="NZF40" s="799"/>
      <c r="NZG40" s="799"/>
      <c r="NZH40" s="799"/>
      <c r="NZI40" s="799"/>
      <c r="NZJ40" s="799"/>
      <c r="NZK40" s="799"/>
      <c r="NZL40" s="513"/>
      <c r="NZM40" s="799"/>
      <c r="NZN40" s="799"/>
      <c r="NZO40" s="799"/>
      <c r="NZP40" s="799"/>
      <c r="NZQ40" s="799"/>
      <c r="NZR40" s="799"/>
      <c r="NZS40" s="799"/>
      <c r="NZT40" s="513"/>
      <c r="NZU40" s="799"/>
      <c r="NZV40" s="799"/>
      <c r="NZW40" s="799"/>
      <c r="NZX40" s="799"/>
      <c r="NZY40" s="799"/>
      <c r="NZZ40" s="799"/>
      <c r="OAA40" s="799"/>
      <c r="OAB40" s="513"/>
      <c r="OAC40" s="799"/>
      <c r="OAD40" s="799"/>
      <c r="OAE40" s="799"/>
      <c r="OAF40" s="799"/>
      <c r="OAG40" s="799"/>
      <c r="OAH40" s="799"/>
      <c r="OAI40" s="799"/>
      <c r="OAJ40" s="513"/>
      <c r="OAK40" s="799"/>
      <c r="OAL40" s="799"/>
      <c r="OAM40" s="799"/>
      <c r="OAN40" s="799"/>
      <c r="OAO40" s="799"/>
      <c r="OAP40" s="799"/>
      <c r="OAQ40" s="799"/>
      <c r="OAR40" s="513"/>
      <c r="OAS40" s="799"/>
      <c r="OAT40" s="799"/>
      <c r="OAU40" s="799"/>
      <c r="OAV40" s="799"/>
      <c r="OAW40" s="799"/>
      <c r="OAX40" s="799"/>
      <c r="OAY40" s="799"/>
      <c r="OAZ40" s="513"/>
      <c r="OBA40" s="799"/>
      <c r="OBB40" s="799"/>
      <c r="OBC40" s="799"/>
      <c r="OBD40" s="799"/>
      <c r="OBE40" s="799"/>
      <c r="OBF40" s="799"/>
      <c r="OBG40" s="799"/>
      <c r="OBH40" s="513"/>
      <c r="OBI40" s="799"/>
      <c r="OBJ40" s="799"/>
      <c r="OBK40" s="799"/>
      <c r="OBL40" s="799"/>
      <c r="OBM40" s="799"/>
      <c r="OBN40" s="799"/>
      <c r="OBO40" s="799"/>
      <c r="OBP40" s="513"/>
      <c r="OBQ40" s="799"/>
      <c r="OBR40" s="799"/>
      <c r="OBS40" s="799"/>
      <c r="OBT40" s="799"/>
      <c r="OBU40" s="799"/>
      <c r="OBV40" s="799"/>
      <c r="OBW40" s="799"/>
      <c r="OBX40" s="513"/>
      <c r="OBY40" s="799"/>
      <c r="OBZ40" s="799"/>
      <c r="OCA40" s="799"/>
      <c r="OCB40" s="799"/>
      <c r="OCC40" s="799"/>
      <c r="OCD40" s="799"/>
      <c r="OCE40" s="799"/>
      <c r="OCF40" s="513"/>
      <c r="OCG40" s="799"/>
      <c r="OCH40" s="799"/>
      <c r="OCI40" s="799"/>
      <c r="OCJ40" s="799"/>
      <c r="OCK40" s="799"/>
      <c r="OCL40" s="799"/>
      <c r="OCM40" s="799"/>
      <c r="OCN40" s="513"/>
      <c r="OCO40" s="799"/>
      <c r="OCP40" s="799"/>
      <c r="OCQ40" s="799"/>
      <c r="OCR40" s="799"/>
      <c r="OCS40" s="799"/>
      <c r="OCT40" s="799"/>
      <c r="OCU40" s="799"/>
      <c r="OCV40" s="513"/>
      <c r="OCW40" s="799"/>
      <c r="OCX40" s="799"/>
      <c r="OCY40" s="799"/>
      <c r="OCZ40" s="799"/>
      <c r="ODA40" s="799"/>
      <c r="ODB40" s="799"/>
      <c r="ODC40" s="799"/>
      <c r="ODD40" s="513"/>
      <c r="ODE40" s="799"/>
      <c r="ODF40" s="799"/>
      <c r="ODG40" s="799"/>
      <c r="ODH40" s="799"/>
      <c r="ODI40" s="799"/>
      <c r="ODJ40" s="799"/>
      <c r="ODK40" s="799"/>
      <c r="ODL40" s="513"/>
      <c r="ODM40" s="799"/>
      <c r="ODN40" s="799"/>
      <c r="ODO40" s="799"/>
      <c r="ODP40" s="799"/>
      <c r="ODQ40" s="799"/>
      <c r="ODR40" s="799"/>
      <c r="ODS40" s="799"/>
      <c r="ODT40" s="513"/>
      <c r="ODU40" s="799"/>
      <c r="ODV40" s="799"/>
      <c r="ODW40" s="799"/>
      <c r="ODX40" s="799"/>
      <c r="ODY40" s="799"/>
      <c r="ODZ40" s="799"/>
      <c r="OEA40" s="799"/>
      <c r="OEB40" s="513"/>
      <c r="OEC40" s="799"/>
      <c r="OED40" s="799"/>
      <c r="OEE40" s="799"/>
      <c r="OEF40" s="799"/>
      <c r="OEG40" s="799"/>
      <c r="OEH40" s="799"/>
      <c r="OEI40" s="799"/>
      <c r="OEJ40" s="513"/>
      <c r="OEK40" s="799"/>
      <c r="OEL40" s="799"/>
      <c r="OEM40" s="799"/>
      <c r="OEN40" s="799"/>
      <c r="OEO40" s="799"/>
      <c r="OEP40" s="799"/>
      <c r="OEQ40" s="799"/>
      <c r="OER40" s="513"/>
      <c r="OES40" s="799"/>
      <c r="OET40" s="799"/>
      <c r="OEU40" s="799"/>
      <c r="OEV40" s="799"/>
      <c r="OEW40" s="799"/>
      <c r="OEX40" s="799"/>
      <c r="OEY40" s="799"/>
      <c r="OEZ40" s="513"/>
      <c r="OFA40" s="799"/>
      <c r="OFB40" s="799"/>
      <c r="OFC40" s="799"/>
      <c r="OFD40" s="799"/>
      <c r="OFE40" s="799"/>
      <c r="OFF40" s="799"/>
      <c r="OFG40" s="799"/>
      <c r="OFH40" s="513"/>
      <c r="OFI40" s="799"/>
      <c r="OFJ40" s="799"/>
      <c r="OFK40" s="799"/>
      <c r="OFL40" s="799"/>
      <c r="OFM40" s="799"/>
      <c r="OFN40" s="799"/>
      <c r="OFO40" s="799"/>
      <c r="OFP40" s="513"/>
      <c r="OFQ40" s="799"/>
      <c r="OFR40" s="799"/>
      <c r="OFS40" s="799"/>
      <c r="OFT40" s="799"/>
      <c r="OFU40" s="799"/>
      <c r="OFV40" s="799"/>
      <c r="OFW40" s="799"/>
      <c r="OFX40" s="513"/>
      <c r="OFY40" s="799"/>
      <c r="OFZ40" s="799"/>
      <c r="OGA40" s="799"/>
      <c r="OGB40" s="799"/>
      <c r="OGC40" s="799"/>
      <c r="OGD40" s="799"/>
      <c r="OGE40" s="799"/>
      <c r="OGF40" s="513"/>
      <c r="OGG40" s="799"/>
      <c r="OGH40" s="799"/>
      <c r="OGI40" s="799"/>
      <c r="OGJ40" s="799"/>
      <c r="OGK40" s="799"/>
      <c r="OGL40" s="799"/>
      <c r="OGM40" s="799"/>
      <c r="OGN40" s="513"/>
      <c r="OGO40" s="799"/>
      <c r="OGP40" s="799"/>
      <c r="OGQ40" s="799"/>
      <c r="OGR40" s="799"/>
      <c r="OGS40" s="799"/>
      <c r="OGT40" s="799"/>
      <c r="OGU40" s="799"/>
      <c r="OGV40" s="513"/>
      <c r="OGW40" s="799"/>
      <c r="OGX40" s="799"/>
      <c r="OGY40" s="799"/>
      <c r="OGZ40" s="799"/>
      <c r="OHA40" s="799"/>
      <c r="OHB40" s="799"/>
      <c r="OHC40" s="799"/>
      <c r="OHD40" s="513"/>
      <c r="OHE40" s="799"/>
      <c r="OHF40" s="799"/>
      <c r="OHG40" s="799"/>
      <c r="OHH40" s="799"/>
      <c r="OHI40" s="799"/>
      <c r="OHJ40" s="799"/>
      <c r="OHK40" s="799"/>
      <c r="OHL40" s="513"/>
      <c r="OHM40" s="799"/>
      <c r="OHN40" s="799"/>
      <c r="OHO40" s="799"/>
      <c r="OHP40" s="799"/>
      <c r="OHQ40" s="799"/>
      <c r="OHR40" s="799"/>
      <c r="OHS40" s="799"/>
      <c r="OHT40" s="513"/>
      <c r="OHU40" s="799"/>
      <c r="OHV40" s="799"/>
      <c r="OHW40" s="799"/>
      <c r="OHX40" s="799"/>
      <c r="OHY40" s="799"/>
      <c r="OHZ40" s="799"/>
      <c r="OIA40" s="799"/>
      <c r="OIB40" s="513"/>
      <c r="OIC40" s="799"/>
      <c r="OID40" s="799"/>
      <c r="OIE40" s="799"/>
      <c r="OIF40" s="799"/>
      <c r="OIG40" s="799"/>
      <c r="OIH40" s="799"/>
      <c r="OII40" s="799"/>
      <c r="OIJ40" s="513"/>
      <c r="OIK40" s="799"/>
      <c r="OIL40" s="799"/>
      <c r="OIM40" s="799"/>
      <c r="OIN40" s="799"/>
      <c r="OIO40" s="799"/>
      <c r="OIP40" s="799"/>
      <c r="OIQ40" s="799"/>
      <c r="OIR40" s="513"/>
      <c r="OIS40" s="799"/>
      <c r="OIT40" s="799"/>
      <c r="OIU40" s="799"/>
      <c r="OIV40" s="799"/>
      <c r="OIW40" s="799"/>
      <c r="OIX40" s="799"/>
      <c r="OIY40" s="799"/>
      <c r="OIZ40" s="513"/>
      <c r="OJA40" s="799"/>
      <c r="OJB40" s="799"/>
      <c r="OJC40" s="799"/>
      <c r="OJD40" s="799"/>
      <c r="OJE40" s="799"/>
      <c r="OJF40" s="799"/>
      <c r="OJG40" s="799"/>
      <c r="OJH40" s="513"/>
      <c r="OJI40" s="799"/>
      <c r="OJJ40" s="799"/>
      <c r="OJK40" s="799"/>
      <c r="OJL40" s="799"/>
      <c r="OJM40" s="799"/>
      <c r="OJN40" s="799"/>
      <c r="OJO40" s="799"/>
      <c r="OJP40" s="513"/>
      <c r="OJQ40" s="799"/>
      <c r="OJR40" s="799"/>
      <c r="OJS40" s="799"/>
      <c r="OJT40" s="799"/>
      <c r="OJU40" s="799"/>
      <c r="OJV40" s="799"/>
      <c r="OJW40" s="799"/>
      <c r="OJX40" s="513"/>
      <c r="OJY40" s="799"/>
      <c r="OJZ40" s="799"/>
      <c r="OKA40" s="799"/>
      <c r="OKB40" s="799"/>
      <c r="OKC40" s="799"/>
      <c r="OKD40" s="799"/>
      <c r="OKE40" s="799"/>
      <c r="OKF40" s="513"/>
      <c r="OKG40" s="799"/>
      <c r="OKH40" s="799"/>
      <c r="OKI40" s="799"/>
      <c r="OKJ40" s="799"/>
      <c r="OKK40" s="799"/>
      <c r="OKL40" s="799"/>
      <c r="OKM40" s="799"/>
      <c r="OKN40" s="513"/>
      <c r="OKO40" s="799"/>
      <c r="OKP40" s="799"/>
      <c r="OKQ40" s="799"/>
      <c r="OKR40" s="799"/>
      <c r="OKS40" s="799"/>
      <c r="OKT40" s="799"/>
      <c r="OKU40" s="799"/>
      <c r="OKV40" s="513"/>
      <c r="OKW40" s="799"/>
      <c r="OKX40" s="799"/>
      <c r="OKY40" s="799"/>
      <c r="OKZ40" s="799"/>
      <c r="OLA40" s="799"/>
      <c r="OLB40" s="799"/>
      <c r="OLC40" s="799"/>
      <c r="OLD40" s="513"/>
      <c r="OLE40" s="799"/>
      <c r="OLF40" s="799"/>
      <c r="OLG40" s="799"/>
      <c r="OLH40" s="799"/>
      <c r="OLI40" s="799"/>
      <c r="OLJ40" s="799"/>
      <c r="OLK40" s="799"/>
      <c r="OLL40" s="513"/>
      <c r="OLM40" s="799"/>
      <c r="OLN40" s="799"/>
      <c r="OLO40" s="799"/>
      <c r="OLP40" s="799"/>
      <c r="OLQ40" s="799"/>
      <c r="OLR40" s="799"/>
      <c r="OLS40" s="799"/>
      <c r="OLT40" s="513"/>
      <c r="OLU40" s="799"/>
      <c r="OLV40" s="799"/>
      <c r="OLW40" s="799"/>
      <c r="OLX40" s="799"/>
      <c r="OLY40" s="799"/>
      <c r="OLZ40" s="799"/>
      <c r="OMA40" s="799"/>
      <c r="OMB40" s="513"/>
      <c r="OMC40" s="799"/>
      <c r="OMD40" s="799"/>
      <c r="OME40" s="799"/>
      <c r="OMF40" s="799"/>
      <c r="OMG40" s="799"/>
      <c r="OMH40" s="799"/>
      <c r="OMI40" s="799"/>
      <c r="OMJ40" s="513"/>
      <c r="OMK40" s="799"/>
      <c r="OML40" s="799"/>
      <c r="OMM40" s="799"/>
      <c r="OMN40" s="799"/>
      <c r="OMO40" s="799"/>
      <c r="OMP40" s="799"/>
      <c r="OMQ40" s="799"/>
      <c r="OMR40" s="513"/>
      <c r="OMS40" s="799"/>
      <c r="OMT40" s="799"/>
      <c r="OMU40" s="799"/>
      <c r="OMV40" s="799"/>
      <c r="OMW40" s="799"/>
      <c r="OMX40" s="799"/>
      <c r="OMY40" s="799"/>
      <c r="OMZ40" s="513"/>
      <c r="ONA40" s="799"/>
      <c r="ONB40" s="799"/>
      <c r="ONC40" s="799"/>
      <c r="OND40" s="799"/>
      <c r="ONE40" s="799"/>
      <c r="ONF40" s="799"/>
      <c r="ONG40" s="799"/>
      <c r="ONH40" s="513"/>
      <c r="ONI40" s="799"/>
      <c r="ONJ40" s="799"/>
      <c r="ONK40" s="799"/>
      <c r="ONL40" s="799"/>
      <c r="ONM40" s="799"/>
      <c r="ONN40" s="799"/>
      <c r="ONO40" s="799"/>
      <c r="ONP40" s="513"/>
      <c r="ONQ40" s="799"/>
      <c r="ONR40" s="799"/>
      <c r="ONS40" s="799"/>
      <c r="ONT40" s="799"/>
      <c r="ONU40" s="799"/>
      <c r="ONV40" s="799"/>
      <c r="ONW40" s="799"/>
      <c r="ONX40" s="513"/>
      <c r="ONY40" s="799"/>
      <c r="ONZ40" s="799"/>
      <c r="OOA40" s="799"/>
      <c r="OOB40" s="799"/>
      <c r="OOC40" s="799"/>
      <c r="OOD40" s="799"/>
      <c r="OOE40" s="799"/>
      <c r="OOF40" s="513"/>
      <c r="OOG40" s="799"/>
      <c r="OOH40" s="799"/>
      <c r="OOI40" s="799"/>
      <c r="OOJ40" s="799"/>
      <c r="OOK40" s="799"/>
      <c r="OOL40" s="799"/>
      <c r="OOM40" s="799"/>
      <c r="OON40" s="513"/>
      <c r="OOO40" s="799"/>
      <c r="OOP40" s="799"/>
      <c r="OOQ40" s="799"/>
      <c r="OOR40" s="799"/>
      <c r="OOS40" s="799"/>
      <c r="OOT40" s="799"/>
      <c r="OOU40" s="799"/>
      <c r="OOV40" s="513"/>
      <c r="OOW40" s="799"/>
      <c r="OOX40" s="799"/>
      <c r="OOY40" s="799"/>
      <c r="OOZ40" s="799"/>
      <c r="OPA40" s="799"/>
      <c r="OPB40" s="799"/>
      <c r="OPC40" s="799"/>
      <c r="OPD40" s="513"/>
      <c r="OPE40" s="799"/>
      <c r="OPF40" s="799"/>
      <c r="OPG40" s="799"/>
      <c r="OPH40" s="799"/>
      <c r="OPI40" s="799"/>
      <c r="OPJ40" s="799"/>
      <c r="OPK40" s="799"/>
      <c r="OPL40" s="513"/>
      <c r="OPM40" s="799"/>
      <c r="OPN40" s="799"/>
      <c r="OPO40" s="799"/>
      <c r="OPP40" s="799"/>
      <c r="OPQ40" s="799"/>
      <c r="OPR40" s="799"/>
      <c r="OPS40" s="799"/>
      <c r="OPT40" s="513"/>
      <c r="OPU40" s="799"/>
      <c r="OPV40" s="799"/>
      <c r="OPW40" s="799"/>
      <c r="OPX40" s="799"/>
      <c r="OPY40" s="799"/>
      <c r="OPZ40" s="799"/>
      <c r="OQA40" s="799"/>
      <c r="OQB40" s="513"/>
      <c r="OQC40" s="799"/>
      <c r="OQD40" s="799"/>
      <c r="OQE40" s="799"/>
      <c r="OQF40" s="799"/>
      <c r="OQG40" s="799"/>
      <c r="OQH40" s="799"/>
      <c r="OQI40" s="799"/>
      <c r="OQJ40" s="513"/>
      <c r="OQK40" s="799"/>
      <c r="OQL40" s="799"/>
      <c r="OQM40" s="799"/>
      <c r="OQN40" s="799"/>
      <c r="OQO40" s="799"/>
      <c r="OQP40" s="799"/>
      <c r="OQQ40" s="799"/>
      <c r="OQR40" s="513"/>
      <c r="OQS40" s="799"/>
      <c r="OQT40" s="799"/>
      <c r="OQU40" s="799"/>
      <c r="OQV40" s="799"/>
      <c r="OQW40" s="799"/>
      <c r="OQX40" s="799"/>
      <c r="OQY40" s="799"/>
      <c r="OQZ40" s="513"/>
      <c r="ORA40" s="799"/>
      <c r="ORB40" s="799"/>
      <c r="ORC40" s="799"/>
      <c r="ORD40" s="799"/>
      <c r="ORE40" s="799"/>
      <c r="ORF40" s="799"/>
      <c r="ORG40" s="799"/>
      <c r="ORH40" s="513"/>
      <c r="ORI40" s="799"/>
      <c r="ORJ40" s="799"/>
      <c r="ORK40" s="799"/>
      <c r="ORL40" s="799"/>
      <c r="ORM40" s="799"/>
      <c r="ORN40" s="799"/>
      <c r="ORO40" s="799"/>
      <c r="ORP40" s="513"/>
      <c r="ORQ40" s="799"/>
      <c r="ORR40" s="799"/>
      <c r="ORS40" s="799"/>
      <c r="ORT40" s="799"/>
      <c r="ORU40" s="799"/>
      <c r="ORV40" s="799"/>
      <c r="ORW40" s="799"/>
      <c r="ORX40" s="513"/>
      <c r="ORY40" s="799"/>
      <c r="ORZ40" s="799"/>
      <c r="OSA40" s="799"/>
      <c r="OSB40" s="799"/>
      <c r="OSC40" s="799"/>
      <c r="OSD40" s="799"/>
      <c r="OSE40" s="799"/>
      <c r="OSF40" s="513"/>
      <c r="OSG40" s="799"/>
      <c r="OSH40" s="799"/>
      <c r="OSI40" s="799"/>
      <c r="OSJ40" s="799"/>
      <c r="OSK40" s="799"/>
      <c r="OSL40" s="799"/>
      <c r="OSM40" s="799"/>
      <c r="OSN40" s="513"/>
      <c r="OSO40" s="799"/>
      <c r="OSP40" s="799"/>
      <c r="OSQ40" s="799"/>
      <c r="OSR40" s="799"/>
      <c r="OSS40" s="799"/>
      <c r="OST40" s="799"/>
      <c r="OSU40" s="799"/>
      <c r="OSV40" s="513"/>
      <c r="OSW40" s="799"/>
      <c r="OSX40" s="799"/>
      <c r="OSY40" s="799"/>
      <c r="OSZ40" s="799"/>
      <c r="OTA40" s="799"/>
      <c r="OTB40" s="799"/>
      <c r="OTC40" s="799"/>
      <c r="OTD40" s="513"/>
      <c r="OTE40" s="799"/>
      <c r="OTF40" s="799"/>
      <c r="OTG40" s="799"/>
      <c r="OTH40" s="799"/>
      <c r="OTI40" s="799"/>
      <c r="OTJ40" s="799"/>
      <c r="OTK40" s="799"/>
      <c r="OTL40" s="513"/>
      <c r="OTM40" s="799"/>
      <c r="OTN40" s="799"/>
      <c r="OTO40" s="799"/>
      <c r="OTP40" s="799"/>
      <c r="OTQ40" s="799"/>
      <c r="OTR40" s="799"/>
      <c r="OTS40" s="799"/>
      <c r="OTT40" s="513"/>
      <c r="OTU40" s="799"/>
      <c r="OTV40" s="799"/>
      <c r="OTW40" s="799"/>
      <c r="OTX40" s="799"/>
      <c r="OTY40" s="799"/>
      <c r="OTZ40" s="799"/>
      <c r="OUA40" s="799"/>
      <c r="OUB40" s="513"/>
      <c r="OUC40" s="799"/>
      <c r="OUD40" s="799"/>
      <c r="OUE40" s="799"/>
      <c r="OUF40" s="799"/>
      <c r="OUG40" s="799"/>
      <c r="OUH40" s="799"/>
      <c r="OUI40" s="799"/>
      <c r="OUJ40" s="513"/>
      <c r="OUK40" s="799"/>
      <c r="OUL40" s="799"/>
      <c r="OUM40" s="799"/>
      <c r="OUN40" s="799"/>
      <c r="OUO40" s="799"/>
      <c r="OUP40" s="799"/>
      <c r="OUQ40" s="799"/>
      <c r="OUR40" s="513"/>
      <c r="OUS40" s="799"/>
      <c r="OUT40" s="799"/>
      <c r="OUU40" s="799"/>
      <c r="OUV40" s="799"/>
      <c r="OUW40" s="799"/>
      <c r="OUX40" s="799"/>
      <c r="OUY40" s="799"/>
      <c r="OUZ40" s="513"/>
      <c r="OVA40" s="799"/>
      <c r="OVB40" s="799"/>
      <c r="OVC40" s="799"/>
      <c r="OVD40" s="799"/>
      <c r="OVE40" s="799"/>
      <c r="OVF40" s="799"/>
      <c r="OVG40" s="799"/>
      <c r="OVH40" s="513"/>
      <c r="OVI40" s="799"/>
      <c r="OVJ40" s="799"/>
      <c r="OVK40" s="799"/>
      <c r="OVL40" s="799"/>
      <c r="OVM40" s="799"/>
      <c r="OVN40" s="799"/>
      <c r="OVO40" s="799"/>
      <c r="OVP40" s="513"/>
      <c r="OVQ40" s="799"/>
      <c r="OVR40" s="799"/>
      <c r="OVS40" s="799"/>
      <c r="OVT40" s="799"/>
      <c r="OVU40" s="799"/>
      <c r="OVV40" s="799"/>
      <c r="OVW40" s="799"/>
      <c r="OVX40" s="513"/>
      <c r="OVY40" s="799"/>
      <c r="OVZ40" s="799"/>
      <c r="OWA40" s="799"/>
      <c r="OWB40" s="799"/>
      <c r="OWC40" s="799"/>
      <c r="OWD40" s="799"/>
      <c r="OWE40" s="799"/>
      <c r="OWF40" s="513"/>
      <c r="OWG40" s="799"/>
      <c r="OWH40" s="799"/>
      <c r="OWI40" s="799"/>
      <c r="OWJ40" s="799"/>
      <c r="OWK40" s="799"/>
      <c r="OWL40" s="799"/>
      <c r="OWM40" s="799"/>
      <c r="OWN40" s="513"/>
      <c r="OWO40" s="799"/>
      <c r="OWP40" s="799"/>
      <c r="OWQ40" s="799"/>
      <c r="OWR40" s="799"/>
      <c r="OWS40" s="799"/>
      <c r="OWT40" s="799"/>
      <c r="OWU40" s="799"/>
      <c r="OWV40" s="513"/>
      <c r="OWW40" s="799"/>
      <c r="OWX40" s="799"/>
      <c r="OWY40" s="799"/>
      <c r="OWZ40" s="799"/>
      <c r="OXA40" s="799"/>
      <c r="OXB40" s="799"/>
      <c r="OXC40" s="799"/>
      <c r="OXD40" s="513"/>
      <c r="OXE40" s="799"/>
      <c r="OXF40" s="799"/>
      <c r="OXG40" s="799"/>
      <c r="OXH40" s="799"/>
      <c r="OXI40" s="799"/>
      <c r="OXJ40" s="799"/>
      <c r="OXK40" s="799"/>
      <c r="OXL40" s="513"/>
      <c r="OXM40" s="799"/>
      <c r="OXN40" s="799"/>
      <c r="OXO40" s="799"/>
      <c r="OXP40" s="799"/>
      <c r="OXQ40" s="799"/>
      <c r="OXR40" s="799"/>
      <c r="OXS40" s="799"/>
      <c r="OXT40" s="513"/>
      <c r="OXU40" s="799"/>
      <c r="OXV40" s="799"/>
      <c r="OXW40" s="799"/>
      <c r="OXX40" s="799"/>
      <c r="OXY40" s="799"/>
      <c r="OXZ40" s="799"/>
      <c r="OYA40" s="799"/>
      <c r="OYB40" s="513"/>
      <c r="OYC40" s="799"/>
      <c r="OYD40" s="799"/>
      <c r="OYE40" s="799"/>
      <c r="OYF40" s="799"/>
      <c r="OYG40" s="799"/>
      <c r="OYH40" s="799"/>
      <c r="OYI40" s="799"/>
      <c r="OYJ40" s="513"/>
      <c r="OYK40" s="799"/>
      <c r="OYL40" s="799"/>
      <c r="OYM40" s="799"/>
      <c r="OYN40" s="799"/>
      <c r="OYO40" s="799"/>
      <c r="OYP40" s="799"/>
      <c r="OYQ40" s="799"/>
      <c r="OYR40" s="513"/>
      <c r="OYS40" s="799"/>
      <c r="OYT40" s="799"/>
      <c r="OYU40" s="799"/>
      <c r="OYV40" s="799"/>
      <c r="OYW40" s="799"/>
      <c r="OYX40" s="799"/>
      <c r="OYY40" s="799"/>
      <c r="OYZ40" s="513"/>
      <c r="OZA40" s="799"/>
      <c r="OZB40" s="799"/>
      <c r="OZC40" s="799"/>
      <c r="OZD40" s="799"/>
      <c r="OZE40" s="799"/>
      <c r="OZF40" s="799"/>
      <c r="OZG40" s="799"/>
      <c r="OZH40" s="513"/>
      <c r="OZI40" s="799"/>
      <c r="OZJ40" s="799"/>
      <c r="OZK40" s="799"/>
      <c r="OZL40" s="799"/>
      <c r="OZM40" s="799"/>
      <c r="OZN40" s="799"/>
      <c r="OZO40" s="799"/>
      <c r="OZP40" s="513"/>
      <c r="OZQ40" s="799"/>
      <c r="OZR40" s="799"/>
      <c r="OZS40" s="799"/>
      <c r="OZT40" s="799"/>
      <c r="OZU40" s="799"/>
      <c r="OZV40" s="799"/>
      <c r="OZW40" s="799"/>
      <c r="OZX40" s="513"/>
      <c r="OZY40" s="799"/>
      <c r="OZZ40" s="799"/>
      <c r="PAA40" s="799"/>
      <c r="PAB40" s="799"/>
      <c r="PAC40" s="799"/>
      <c r="PAD40" s="799"/>
      <c r="PAE40" s="799"/>
      <c r="PAF40" s="513"/>
      <c r="PAG40" s="799"/>
      <c r="PAH40" s="799"/>
      <c r="PAI40" s="799"/>
      <c r="PAJ40" s="799"/>
      <c r="PAK40" s="799"/>
      <c r="PAL40" s="799"/>
      <c r="PAM40" s="799"/>
      <c r="PAN40" s="513"/>
      <c r="PAO40" s="799"/>
      <c r="PAP40" s="799"/>
      <c r="PAQ40" s="799"/>
      <c r="PAR40" s="799"/>
      <c r="PAS40" s="799"/>
      <c r="PAT40" s="799"/>
      <c r="PAU40" s="799"/>
      <c r="PAV40" s="513"/>
      <c r="PAW40" s="799"/>
      <c r="PAX40" s="799"/>
      <c r="PAY40" s="799"/>
      <c r="PAZ40" s="799"/>
      <c r="PBA40" s="799"/>
      <c r="PBB40" s="799"/>
      <c r="PBC40" s="799"/>
      <c r="PBD40" s="513"/>
      <c r="PBE40" s="799"/>
      <c r="PBF40" s="799"/>
      <c r="PBG40" s="799"/>
      <c r="PBH40" s="799"/>
      <c r="PBI40" s="799"/>
      <c r="PBJ40" s="799"/>
      <c r="PBK40" s="799"/>
      <c r="PBL40" s="513"/>
      <c r="PBM40" s="799"/>
      <c r="PBN40" s="799"/>
      <c r="PBO40" s="799"/>
      <c r="PBP40" s="799"/>
      <c r="PBQ40" s="799"/>
      <c r="PBR40" s="799"/>
      <c r="PBS40" s="799"/>
      <c r="PBT40" s="513"/>
      <c r="PBU40" s="799"/>
      <c r="PBV40" s="799"/>
      <c r="PBW40" s="799"/>
      <c r="PBX40" s="799"/>
      <c r="PBY40" s="799"/>
      <c r="PBZ40" s="799"/>
      <c r="PCA40" s="799"/>
      <c r="PCB40" s="513"/>
      <c r="PCC40" s="799"/>
      <c r="PCD40" s="799"/>
      <c r="PCE40" s="799"/>
      <c r="PCF40" s="799"/>
      <c r="PCG40" s="799"/>
      <c r="PCH40" s="799"/>
      <c r="PCI40" s="799"/>
      <c r="PCJ40" s="513"/>
      <c r="PCK40" s="799"/>
      <c r="PCL40" s="799"/>
      <c r="PCM40" s="799"/>
      <c r="PCN40" s="799"/>
      <c r="PCO40" s="799"/>
      <c r="PCP40" s="799"/>
      <c r="PCQ40" s="799"/>
      <c r="PCR40" s="513"/>
      <c r="PCS40" s="799"/>
      <c r="PCT40" s="799"/>
      <c r="PCU40" s="799"/>
      <c r="PCV40" s="799"/>
      <c r="PCW40" s="799"/>
      <c r="PCX40" s="799"/>
      <c r="PCY40" s="799"/>
      <c r="PCZ40" s="513"/>
      <c r="PDA40" s="799"/>
      <c r="PDB40" s="799"/>
      <c r="PDC40" s="799"/>
      <c r="PDD40" s="799"/>
      <c r="PDE40" s="799"/>
      <c r="PDF40" s="799"/>
      <c r="PDG40" s="799"/>
      <c r="PDH40" s="513"/>
      <c r="PDI40" s="799"/>
      <c r="PDJ40" s="799"/>
      <c r="PDK40" s="799"/>
      <c r="PDL40" s="799"/>
      <c r="PDM40" s="799"/>
      <c r="PDN40" s="799"/>
      <c r="PDO40" s="799"/>
      <c r="PDP40" s="513"/>
      <c r="PDQ40" s="799"/>
      <c r="PDR40" s="799"/>
      <c r="PDS40" s="799"/>
      <c r="PDT40" s="799"/>
      <c r="PDU40" s="799"/>
      <c r="PDV40" s="799"/>
      <c r="PDW40" s="799"/>
      <c r="PDX40" s="513"/>
      <c r="PDY40" s="799"/>
      <c r="PDZ40" s="799"/>
      <c r="PEA40" s="799"/>
      <c r="PEB40" s="799"/>
      <c r="PEC40" s="799"/>
      <c r="PED40" s="799"/>
      <c r="PEE40" s="799"/>
      <c r="PEF40" s="513"/>
      <c r="PEG40" s="799"/>
      <c r="PEH40" s="799"/>
      <c r="PEI40" s="799"/>
      <c r="PEJ40" s="799"/>
      <c r="PEK40" s="799"/>
      <c r="PEL40" s="799"/>
      <c r="PEM40" s="799"/>
      <c r="PEN40" s="513"/>
      <c r="PEO40" s="799"/>
      <c r="PEP40" s="799"/>
      <c r="PEQ40" s="799"/>
      <c r="PER40" s="799"/>
      <c r="PES40" s="799"/>
      <c r="PET40" s="799"/>
      <c r="PEU40" s="799"/>
      <c r="PEV40" s="513"/>
      <c r="PEW40" s="799"/>
      <c r="PEX40" s="799"/>
      <c r="PEY40" s="799"/>
      <c r="PEZ40" s="799"/>
      <c r="PFA40" s="799"/>
      <c r="PFB40" s="799"/>
      <c r="PFC40" s="799"/>
      <c r="PFD40" s="513"/>
      <c r="PFE40" s="799"/>
      <c r="PFF40" s="799"/>
      <c r="PFG40" s="799"/>
      <c r="PFH40" s="799"/>
      <c r="PFI40" s="799"/>
      <c r="PFJ40" s="799"/>
      <c r="PFK40" s="799"/>
      <c r="PFL40" s="513"/>
      <c r="PFM40" s="799"/>
      <c r="PFN40" s="799"/>
      <c r="PFO40" s="799"/>
      <c r="PFP40" s="799"/>
      <c r="PFQ40" s="799"/>
      <c r="PFR40" s="799"/>
      <c r="PFS40" s="799"/>
      <c r="PFT40" s="513"/>
      <c r="PFU40" s="799"/>
      <c r="PFV40" s="799"/>
      <c r="PFW40" s="799"/>
      <c r="PFX40" s="799"/>
      <c r="PFY40" s="799"/>
      <c r="PFZ40" s="799"/>
      <c r="PGA40" s="799"/>
      <c r="PGB40" s="513"/>
      <c r="PGC40" s="799"/>
      <c r="PGD40" s="799"/>
      <c r="PGE40" s="799"/>
      <c r="PGF40" s="799"/>
      <c r="PGG40" s="799"/>
      <c r="PGH40" s="799"/>
      <c r="PGI40" s="799"/>
      <c r="PGJ40" s="513"/>
      <c r="PGK40" s="799"/>
      <c r="PGL40" s="799"/>
      <c r="PGM40" s="799"/>
      <c r="PGN40" s="799"/>
      <c r="PGO40" s="799"/>
      <c r="PGP40" s="799"/>
      <c r="PGQ40" s="799"/>
      <c r="PGR40" s="513"/>
      <c r="PGS40" s="799"/>
      <c r="PGT40" s="799"/>
      <c r="PGU40" s="799"/>
      <c r="PGV40" s="799"/>
      <c r="PGW40" s="799"/>
      <c r="PGX40" s="799"/>
      <c r="PGY40" s="799"/>
      <c r="PGZ40" s="513"/>
      <c r="PHA40" s="799"/>
      <c r="PHB40" s="799"/>
      <c r="PHC40" s="799"/>
      <c r="PHD40" s="799"/>
      <c r="PHE40" s="799"/>
      <c r="PHF40" s="799"/>
      <c r="PHG40" s="799"/>
      <c r="PHH40" s="513"/>
      <c r="PHI40" s="799"/>
      <c r="PHJ40" s="799"/>
      <c r="PHK40" s="799"/>
      <c r="PHL40" s="799"/>
      <c r="PHM40" s="799"/>
      <c r="PHN40" s="799"/>
      <c r="PHO40" s="799"/>
      <c r="PHP40" s="513"/>
      <c r="PHQ40" s="799"/>
      <c r="PHR40" s="799"/>
      <c r="PHS40" s="799"/>
      <c r="PHT40" s="799"/>
      <c r="PHU40" s="799"/>
      <c r="PHV40" s="799"/>
      <c r="PHW40" s="799"/>
      <c r="PHX40" s="513"/>
      <c r="PHY40" s="799"/>
      <c r="PHZ40" s="799"/>
      <c r="PIA40" s="799"/>
      <c r="PIB40" s="799"/>
      <c r="PIC40" s="799"/>
      <c r="PID40" s="799"/>
      <c r="PIE40" s="799"/>
      <c r="PIF40" s="513"/>
      <c r="PIG40" s="799"/>
      <c r="PIH40" s="799"/>
      <c r="PII40" s="799"/>
      <c r="PIJ40" s="799"/>
      <c r="PIK40" s="799"/>
      <c r="PIL40" s="799"/>
      <c r="PIM40" s="799"/>
      <c r="PIN40" s="513"/>
      <c r="PIO40" s="799"/>
      <c r="PIP40" s="799"/>
      <c r="PIQ40" s="799"/>
      <c r="PIR40" s="799"/>
      <c r="PIS40" s="799"/>
      <c r="PIT40" s="799"/>
      <c r="PIU40" s="799"/>
      <c r="PIV40" s="513"/>
      <c r="PIW40" s="799"/>
      <c r="PIX40" s="799"/>
      <c r="PIY40" s="799"/>
      <c r="PIZ40" s="799"/>
      <c r="PJA40" s="799"/>
      <c r="PJB40" s="799"/>
      <c r="PJC40" s="799"/>
      <c r="PJD40" s="513"/>
      <c r="PJE40" s="799"/>
      <c r="PJF40" s="799"/>
      <c r="PJG40" s="799"/>
      <c r="PJH40" s="799"/>
      <c r="PJI40" s="799"/>
      <c r="PJJ40" s="799"/>
      <c r="PJK40" s="799"/>
      <c r="PJL40" s="513"/>
      <c r="PJM40" s="799"/>
      <c r="PJN40" s="799"/>
      <c r="PJO40" s="799"/>
      <c r="PJP40" s="799"/>
      <c r="PJQ40" s="799"/>
      <c r="PJR40" s="799"/>
      <c r="PJS40" s="799"/>
      <c r="PJT40" s="513"/>
      <c r="PJU40" s="799"/>
      <c r="PJV40" s="799"/>
      <c r="PJW40" s="799"/>
      <c r="PJX40" s="799"/>
      <c r="PJY40" s="799"/>
      <c r="PJZ40" s="799"/>
      <c r="PKA40" s="799"/>
      <c r="PKB40" s="513"/>
      <c r="PKC40" s="799"/>
      <c r="PKD40" s="799"/>
      <c r="PKE40" s="799"/>
      <c r="PKF40" s="799"/>
      <c r="PKG40" s="799"/>
      <c r="PKH40" s="799"/>
      <c r="PKI40" s="799"/>
      <c r="PKJ40" s="513"/>
      <c r="PKK40" s="799"/>
      <c r="PKL40" s="799"/>
      <c r="PKM40" s="799"/>
      <c r="PKN40" s="799"/>
      <c r="PKO40" s="799"/>
      <c r="PKP40" s="799"/>
      <c r="PKQ40" s="799"/>
      <c r="PKR40" s="513"/>
      <c r="PKS40" s="799"/>
      <c r="PKT40" s="799"/>
      <c r="PKU40" s="799"/>
      <c r="PKV40" s="799"/>
      <c r="PKW40" s="799"/>
      <c r="PKX40" s="799"/>
      <c r="PKY40" s="799"/>
      <c r="PKZ40" s="513"/>
      <c r="PLA40" s="799"/>
      <c r="PLB40" s="799"/>
      <c r="PLC40" s="799"/>
      <c r="PLD40" s="799"/>
      <c r="PLE40" s="799"/>
      <c r="PLF40" s="799"/>
      <c r="PLG40" s="799"/>
      <c r="PLH40" s="513"/>
      <c r="PLI40" s="799"/>
      <c r="PLJ40" s="799"/>
      <c r="PLK40" s="799"/>
      <c r="PLL40" s="799"/>
      <c r="PLM40" s="799"/>
      <c r="PLN40" s="799"/>
      <c r="PLO40" s="799"/>
      <c r="PLP40" s="513"/>
      <c r="PLQ40" s="799"/>
      <c r="PLR40" s="799"/>
      <c r="PLS40" s="799"/>
      <c r="PLT40" s="799"/>
      <c r="PLU40" s="799"/>
      <c r="PLV40" s="799"/>
      <c r="PLW40" s="799"/>
      <c r="PLX40" s="513"/>
      <c r="PLY40" s="799"/>
      <c r="PLZ40" s="799"/>
      <c r="PMA40" s="799"/>
      <c r="PMB40" s="799"/>
      <c r="PMC40" s="799"/>
      <c r="PMD40" s="799"/>
      <c r="PME40" s="799"/>
      <c r="PMF40" s="513"/>
      <c r="PMG40" s="799"/>
      <c r="PMH40" s="799"/>
      <c r="PMI40" s="799"/>
      <c r="PMJ40" s="799"/>
      <c r="PMK40" s="799"/>
      <c r="PML40" s="799"/>
      <c r="PMM40" s="799"/>
      <c r="PMN40" s="513"/>
      <c r="PMO40" s="799"/>
      <c r="PMP40" s="799"/>
      <c r="PMQ40" s="799"/>
      <c r="PMR40" s="799"/>
      <c r="PMS40" s="799"/>
      <c r="PMT40" s="799"/>
      <c r="PMU40" s="799"/>
      <c r="PMV40" s="513"/>
      <c r="PMW40" s="799"/>
      <c r="PMX40" s="799"/>
      <c r="PMY40" s="799"/>
      <c r="PMZ40" s="799"/>
      <c r="PNA40" s="799"/>
      <c r="PNB40" s="799"/>
      <c r="PNC40" s="799"/>
      <c r="PND40" s="513"/>
      <c r="PNE40" s="799"/>
      <c r="PNF40" s="799"/>
      <c r="PNG40" s="799"/>
      <c r="PNH40" s="799"/>
      <c r="PNI40" s="799"/>
      <c r="PNJ40" s="799"/>
      <c r="PNK40" s="799"/>
      <c r="PNL40" s="513"/>
      <c r="PNM40" s="799"/>
      <c r="PNN40" s="799"/>
      <c r="PNO40" s="799"/>
      <c r="PNP40" s="799"/>
      <c r="PNQ40" s="799"/>
      <c r="PNR40" s="799"/>
      <c r="PNS40" s="799"/>
      <c r="PNT40" s="513"/>
      <c r="PNU40" s="799"/>
      <c r="PNV40" s="799"/>
      <c r="PNW40" s="799"/>
      <c r="PNX40" s="799"/>
      <c r="PNY40" s="799"/>
      <c r="PNZ40" s="799"/>
      <c r="POA40" s="799"/>
      <c r="POB40" s="513"/>
      <c r="POC40" s="799"/>
      <c r="POD40" s="799"/>
      <c r="POE40" s="799"/>
      <c r="POF40" s="799"/>
      <c r="POG40" s="799"/>
      <c r="POH40" s="799"/>
      <c r="POI40" s="799"/>
      <c r="POJ40" s="513"/>
      <c r="POK40" s="799"/>
      <c r="POL40" s="799"/>
      <c r="POM40" s="799"/>
      <c r="PON40" s="799"/>
      <c r="POO40" s="799"/>
      <c r="POP40" s="799"/>
      <c r="POQ40" s="799"/>
      <c r="POR40" s="513"/>
      <c r="POS40" s="799"/>
      <c r="POT40" s="799"/>
      <c r="POU40" s="799"/>
      <c r="POV40" s="799"/>
      <c r="POW40" s="799"/>
      <c r="POX40" s="799"/>
      <c r="POY40" s="799"/>
      <c r="POZ40" s="513"/>
      <c r="PPA40" s="799"/>
      <c r="PPB40" s="799"/>
      <c r="PPC40" s="799"/>
      <c r="PPD40" s="799"/>
      <c r="PPE40" s="799"/>
      <c r="PPF40" s="799"/>
      <c r="PPG40" s="799"/>
      <c r="PPH40" s="513"/>
      <c r="PPI40" s="799"/>
      <c r="PPJ40" s="799"/>
      <c r="PPK40" s="799"/>
      <c r="PPL40" s="799"/>
      <c r="PPM40" s="799"/>
      <c r="PPN40" s="799"/>
      <c r="PPO40" s="799"/>
      <c r="PPP40" s="513"/>
      <c r="PPQ40" s="799"/>
      <c r="PPR40" s="799"/>
      <c r="PPS40" s="799"/>
      <c r="PPT40" s="799"/>
      <c r="PPU40" s="799"/>
      <c r="PPV40" s="799"/>
      <c r="PPW40" s="799"/>
      <c r="PPX40" s="513"/>
      <c r="PPY40" s="799"/>
      <c r="PPZ40" s="799"/>
      <c r="PQA40" s="799"/>
      <c r="PQB40" s="799"/>
      <c r="PQC40" s="799"/>
      <c r="PQD40" s="799"/>
      <c r="PQE40" s="799"/>
      <c r="PQF40" s="513"/>
      <c r="PQG40" s="799"/>
      <c r="PQH40" s="799"/>
      <c r="PQI40" s="799"/>
      <c r="PQJ40" s="799"/>
      <c r="PQK40" s="799"/>
      <c r="PQL40" s="799"/>
      <c r="PQM40" s="799"/>
      <c r="PQN40" s="513"/>
      <c r="PQO40" s="799"/>
      <c r="PQP40" s="799"/>
      <c r="PQQ40" s="799"/>
      <c r="PQR40" s="799"/>
      <c r="PQS40" s="799"/>
      <c r="PQT40" s="799"/>
      <c r="PQU40" s="799"/>
      <c r="PQV40" s="513"/>
      <c r="PQW40" s="799"/>
      <c r="PQX40" s="799"/>
      <c r="PQY40" s="799"/>
      <c r="PQZ40" s="799"/>
      <c r="PRA40" s="799"/>
      <c r="PRB40" s="799"/>
      <c r="PRC40" s="799"/>
      <c r="PRD40" s="513"/>
      <c r="PRE40" s="799"/>
      <c r="PRF40" s="799"/>
      <c r="PRG40" s="799"/>
      <c r="PRH40" s="799"/>
      <c r="PRI40" s="799"/>
      <c r="PRJ40" s="799"/>
      <c r="PRK40" s="799"/>
      <c r="PRL40" s="513"/>
      <c r="PRM40" s="799"/>
      <c r="PRN40" s="799"/>
      <c r="PRO40" s="799"/>
      <c r="PRP40" s="799"/>
      <c r="PRQ40" s="799"/>
      <c r="PRR40" s="799"/>
      <c r="PRS40" s="799"/>
      <c r="PRT40" s="513"/>
      <c r="PRU40" s="799"/>
      <c r="PRV40" s="799"/>
      <c r="PRW40" s="799"/>
      <c r="PRX40" s="799"/>
      <c r="PRY40" s="799"/>
      <c r="PRZ40" s="799"/>
      <c r="PSA40" s="799"/>
      <c r="PSB40" s="513"/>
      <c r="PSC40" s="799"/>
      <c r="PSD40" s="799"/>
      <c r="PSE40" s="799"/>
      <c r="PSF40" s="799"/>
      <c r="PSG40" s="799"/>
      <c r="PSH40" s="799"/>
      <c r="PSI40" s="799"/>
      <c r="PSJ40" s="513"/>
      <c r="PSK40" s="799"/>
      <c r="PSL40" s="799"/>
      <c r="PSM40" s="799"/>
      <c r="PSN40" s="799"/>
      <c r="PSO40" s="799"/>
      <c r="PSP40" s="799"/>
      <c r="PSQ40" s="799"/>
      <c r="PSR40" s="513"/>
      <c r="PSS40" s="799"/>
      <c r="PST40" s="799"/>
      <c r="PSU40" s="799"/>
      <c r="PSV40" s="799"/>
      <c r="PSW40" s="799"/>
      <c r="PSX40" s="799"/>
      <c r="PSY40" s="799"/>
      <c r="PSZ40" s="513"/>
      <c r="PTA40" s="799"/>
      <c r="PTB40" s="799"/>
      <c r="PTC40" s="799"/>
      <c r="PTD40" s="799"/>
      <c r="PTE40" s="799"/>
      <c r="PTF40" s="799"/>
      <c r="PTG40" s="799"/>
      <c r="PTH40" s="513"/>
      <c r="PTI40" s="799"/>
      <c r="PTJ40" s="799"/>
      <c r="PTK40" s="799"/>
      <c r="PTL40" s="799"/>
      <c r="PTM40" s="799"/>
      <c r="PTN40" s="799"/>
      <c r="PTO40" s="799"/>
      <c r="PTP40" s="513"/>
      <c r="PTQ40" s="799"/>
      <c r="PTR40" s="799"/>
      <c r="PTS40" s="799"/>
      <c r="PTT40" s="799"/>
      <c r="PTU40" s="799"/>
      <c r="PTV40" s="799"/>
      <c r="PTW40" s="799"/>
      <c r="PTX40" s="513"/>
      <c r="PTY40" s="799"/>
      <c r="PTZ40" s="799"/>
      <c r="PUA40" s="799"/>
      <c r="PUB40" s="799"/>
      <c r="PUC40" s="799"/>
      <c r="PUD40" s="799"/>
      <c r="PUE40" s="799"/>
      <c r="PUF40" s="513"/>
      <c r="PUG40" s="799"/>
      <c r="PUH40" s="799"/>
      <c r="PUI40" s="799"/>
      <c r="PUJ40" s="799"/>
      <c r="PUK40" s="799"/>
      <c r="PUL40" s="799"/>
      <c r="PUM40" s="799"/>
      <c r="PUN40" s="513"/>
      <c r="PUO40" s="799"/>
      <c r="PUP40" s="799"/>
      <c r="PUQ40" s="799"/>
      <c r="PUR40" s="799"/>
      <c r="PUS40" s="799"/>
      <c r="PUT40" s="799"/>
      <c r="PUU40" s="799"/>
      <c r="PUV40" s="513"/>
      <c r="PUW40" s="799"/>
      <c r="PUX40" s="799"/>
      <c r="PUY40" s="799"/>
      <c r="PUZ40" s="799"/>
      <c r="PVA40" s="799"/>
      <c r="PVB40" s="799"/>
      <c r="PVC40" s="799"/>
      <c r="PVD40" s="513"/>
      <c r="PVE40" s="799"/>
      <c r="PVF40" s="799"/>
      <c r="PVG40" s="799"/>
      <c r="PVH40" s="799"/>
      <c r="PVI40" s="799"/>
      <c r="PVJ40" s="799"/>
      <c r="PVK40" s="799"/>
      <c r="PVL40" s="513"/>
      <c r="PVM40" s="799"/>
      <c r="PVN40" s="799"/>
      <c r="PVO40" s="799"/>
      <c r="PVP40" s="799"/>
      <c r="PVQ40" s="799"/>
      <c r="PVR40" s="799"/>
      <c r="PVS40" s="799"/>
      <c r="PVT40" s="513"/>
      <c r="PVU40" s="799"/>
      <c r="PVV40" s="799"/>
      <c r="PVW40" s="799"/>
      <c r="PVX40" s="799"/>
      <c r="PVY40" s="799"/>
      <c r="PVZ40" s="799"/>
      <c r="PWA40" s="799"/>
      <c r="PWB40" s="513"/>
      <c r="PWC40" s="799"/>
      <c r="PWD40" s="799"/>
      <c r="PWE40" s="799"/>
      <c r="PWF40" s="799"/>
      <c r="PWG40" s="799"/>
      <c r="PWH40" s="799"/>
      <c r="PWI40" s="799"/>
      <c r="PWJ40" s="513"/>
      <c r="PWK40" s="799"/>
      <c r="PWL40" s="799"/>
      <c r="PWM40" s="799"/>
      <c r="PWN40" s="799"/>
      <c r="PWO40" s="799"/>
      <c r="PWP40" s="799"/>
      <c r="PWQ40" s="799"/>
      <c r="PWR40" s="513"/>
      <c r="PWS40" s="799"/>
      <c r="PWT40" s="799"/>
      <c r="PWU40" s="799"/>
      <c r="PWV40" s="799"/>
      <c r="PWW40" s="799"/>
      <c r="PWX40" s="799"/>
      <c r="PWY40" s="799"/>
      <c r="PWZ40" s="513"/>
      <c r="PXA40" s="799"/>
      <c r="PXB40" s="799"/>
      <c r="PXC40" s="799"/>
      <c r="PXD40" s="799"/>
      <c r="PXE40" s="799"/>
      <c r="PXF40" s="799"/>
      <c r="PXG40" s="799"/>
      <c r="PXH40" s="513"/>
      <c r="PXI40" s="799"/>
      <c r="PXJ40" s="799"/>
      <c r="PXK40" s="799"/>
      <c r="PXL40" s="799"/>
      <c r="PXM40" s="799"/>
      <c r="PXN40" s="799"/>
      <c r="PXO40" s="799"/>
      <c r="PXP40" s="513"/>
      <c r="PXQ40" s="799"/>
      <c r="PXR40" s="799"/>
      <c r="PXS40" s="799"/>
      <c r="PXT40" s="799"/>
      <c r="PXU40" s="799"/>
      <c r="PXV40" s="799"/>
      <c r="PXW40" s="799"/>
      <c r="PXX40" s="513"/>
      <c r="PXY40" s="799"/>
      <c r="PXZ40" s="799"/>
      <c r="PYA40" s="799"/>
      <c r="PYB40" s="799"/>
      <c r="PYC40" s="799"/>
      <c r="PYD40" s="799"/>
      <c r="PYE40" s="799"/>
      <c r="PYF40" s="513"/>
      <c r="PYG40" s="799"/>
      <c r="PYH40" s="799"/>
      <c r="PYI40" s="799"/>
      <c r="PYJ40" s="799"/>
      <c r="PYK40" s="799"/>
      <c r="PYL40" s="799"/>
      <c r="PYM40" s="799"/>
      <c r="PYN40" s="513"/>
      <c r="PYO40" s="799"/>
      <c r="PYP40" s="799"/>
      <c r="PYQ40" s="799"/>
      <c r="PYR40" s="799"/>
      <c r="PYS40" s="799"/>
      <c r="PYT40" s="799"/>
      <c r="PYU40" s="799"/>
      <c r="PYV40" s="513"/>
      <c r="PYW40" s="799"/>
      <c r="PYX40" s="799"/>
      <c r="PYY40" s="799"/>
      <c r="PYZ40" s="799"/>
      <c r="PZA40" s="799"/>
      <c r="PZB40" s="799"/>
      <c r="PZC40" s="799"/>
      <c r="PZD40" s="513"/>
      <c r="PZE40" s="799"/>
      <c r="PZF40" s="799"/>
      <c r="PZG40" s="799"/>
      <c r="PZH40" s="799"/>
      <c r="PZI40" s="799"/>
      <c r="PZJ40" s="799"/>
      <c r="PZK40" s="799"/>
      <c r="PZL40" s="513"/>
      <c r="PZM40" s="799"/>
      <c r="PZN40" s="799"/>
      <c r="PZO40" s="799"/>
      <c r="PZP40" s="799"/>
      <c r="PZQ40" s="799"/>
      <c r="PZR40" s="799"/>
      <c r="PZS40" s="799"/>
      <c r="PZT40" s="513"/>
      <c r="PZU40" s="799"/>
      <c r="PZV40" s="799"/>
      <c r="PZW40" s="799"/>
      <c r="PZX40" s="799"/>
      <c r="PZY40" s="799"/>
      <c r="PZZ40" s="799"/>
      <c r="QAA40" s="799"/>
      <c r="QAB40" s="513"/>
      <c r="QAC40" s="799"/>
      <c r="QAD40" s="799"/>
      <c r="QAE40" s="799"/>
      <c r="QAF40" s="799"/>
      <c r="QAG40" s="799"/>
      <c r="QAH40" s="799"/>
      <c r="QAI40" s="799"/>
      <c r="QAJ40" s="513"/>
      <c r="QAK40" s="799"/>
      <c r="QAL40" s="799"/>
      <c r="QAM40" s="799"/>
      <c r="QAN40" s="799"/>
      <c r="QAO40" s="799"/>
      <c r="QAP40" s="799"/>
      <c r="QAQ40" s="799"/>
      <c r="QAR40" s="513"/>
      <c r="QAS40" s="799"/>
      <c r="QAT40" s="799"/>
      <c r="QAU40" s="799"/>
      <c r="QAV40" s="799"/>
      <c r="QAW40" s="799"/>
      <c r="QAX40" s="799"/>
      <c r="QAY40" s="799"/>
      <c r="QAZ40" s="513"/>
      <c r="QBA40" s="799"/>
      <c r="QBB40" s="799"/>
      <c r="QBC40" s="799"/>
      <c r="QBD40" s="799"/>
      <c r="QBE40" s="799"/>
      <c r="QBF40" s="799"/>
      <c r="QBG40" s="799"/>
      <c r="QBH40" s="513"/>
      <c r="QBI40" s="799"/>
      <c r="QBJ40" s="799"/>
      <c r="QBK40" s="799"/>
      <c r="QBL40" s="799"/>
      <c r="QBM40" s="799"/>
      <c r="QBN40" s="799"/>
      <c r="QBO40" s="799"/>
      <c r="QBP40" s="513"/>
      <c r="QBQ40" s="799"/>
      <c r="QBR40" s="799"/>
      <c r="QBS40" s="799"/>
      <c r="QBT40" s="799"/>
      <c r="QBU40" s="799"/>
      <c r="QBV40" s="799"/>
      <c r="QBW40" s="799"/>
      <c r="QBX40" s="513"/>
      <c r="QBY40" s="799"/>
      <c r="QBZ40" s="799"/>
      <c r="QCA40" s="799"/>
      <c r="QCB40" s="799"/>
      <c r="QCC40" s="799"/>
      <c r="QCD40" s="799"/>
      <c r="QCE40" s="799"/>
      <c r="QCF40" s="513"/>
      <c r="QCG40" s="799"/>
      <c r="QCH40" s="799"/>
      <c r="QCI40" s="799"/>
      <c r="QCJ40" s="799"/>
      <c r="QCK40" s="799"/>
      <c r="QCL40" s="799"/>
      <c r="QCM40" s="799"/>
      <c r="QCN40" s="513"/>
      <c r="QCO40" s="799"/>
      <c r="QCP40" s="799"/>
      <c r="QCQ40" s="799"/>
      <c r="QCR40" s="799"/>
      <c r="QCS40" s="799"/>
      <c r="QCT40" s="799"/>
      <c r="QCU40" s="799"/>
      <c r="QCV40" s="513"/>
      <c r="QCW40" s="799"/>
      <c r="QCX40" s="799"/>
      <c r="QCY40" s="799"/>
      <c r="QCZ40" s="799"/>
      <c r="QDA40" s="799"/>
      <c r="QDB40" s="799"/>
      <c r="QDC40" s="799"/>
      <c r="QDD40" s="513"/>
      <c r="QDE40" s="799"/>
      <c r="QDF40" s="799"/>
      <c r="QDG40" s="799"/>
      <c r="QDH40" s="799"/>
      <c r="QDI40" s="799"/>
      <c r="QDJ40" s="799"/>
      <c r="QDK40" s="799"/>
      <c r="QDL40" s="513"/>
      <c r="QDM40" s="799"/>
      <c r="QDN40" s="799"/>
      <c r="QDO40" s="799"/>
      <c r="QDP40" s="799"/>
      <c r="QDQ40" s="799"/>
      <c r="QDR40" s="799"/>
      <c r="QDS40" s="799"/>
      <c r="QDT40" s="513"/>
      <c r="QDU40" s="799"/>
      <c r="QDV40" s="799"/>
      <c r="QDW40" s="799"/>
      <c r="QDX40" s="799"/>
      <c r="QDY40" s="799"/>
      <c r="QDZ40" s="799"/>
      <c r="QEA40" s="799"/>
      <c r="QEB40" s="513"/>
      <c r="QEC40" s="799"/>
      <c r="QED40" s="799"/>
      <c r="QEE40" s="799"/>
      <c r="QEF40" s="799"/>
      <c r="QEG40" s="799"/>
      <c r="QEH40" s="799"/>
      <c r="QEI40" s="799"/>
      <c r="QEJ40" s="513"/>
      <c r="QEK40" s="799"/>
      <c r="QEL40" s="799"/>
      <c r="QEM40" s="799"/>
      <c r="QEN40" s="799"/>
      <c r="QEO40" s="799"/>
      <c r="QEP40" s="799"/>
      <c r="QEQ40" s="799"/>
      <c r="QER40" s="513"/>
      <c r="QES40" s="799"/>
      <c r="QET40" s="799"/>
      <c r="QEU40" s="799"/>
      <c r="QEV40" s="799"/>
      <c r="QEW40" s="799"/>
      <c r="QEX40" s="799"/>
      <c r="QEY40" s="799"/>
      <c r="QEZ40" s="513"/>
      <c r="QFA40" s="799"/>
      <c r="QFB40" s="799"/>
      <c r="QFC40" s="799"/>
      <c r="QFD40" s="799"/>
      <c r="QFE40" s="799"/>
      <c r="QFF40" s="799"/>
      <c r="QFG40" s="799"/>
      <c r="QFH40" s="513"/>
      <c r="QFI40" s="799"/>
      <c r="QFJ40" s="799"/>
      <c r="QFK40" s="799"/>
      <c r="QFL40" s="799"/>
      <c r="QFM40" s="799"/>
      <c r="QFN40" s="799"/>
      <c r="QFO40" s="799"/>
      <c r="QFP40" s="513"/>
      <c r="QFQ40" s="799"/>
      <c r="QFR40" s="799"/>
      <c r="QFS40" s="799"/>
      <c r="QFT40" s="799"/>
      <c r="QFU40" s="799"/>
      <c r="QFV40" s="799"/>
      <c r="QFW40" s="799"/>
      <c r="QFX40" s="513"/>
      <c r="QFY40" s="799"/>
      <c r="QFZ40" s="799"/>
      <c r="QGA40" s="799"/>
      <c r="QGB40" s="799"/>
      <c r="QGC40" s="799"/>
      <c r="QGD40" s="799"/>
      <c r="QGE40" s="799"/>
      <c r="QGF40" s="513"/>
      <c r="QGG40" s="799"/>
      <c r="QGH40" s="799"/>
      <c r="QGI40" s="799"/>
      <c r="QGJ40" s="799"/>
      <c r="QGK40" s="799"/>
      <c r="QGL40" s="799"/>
      <c r="QGM40" s="799"/>
      <c r="QGN40" s="513"/>
      <c r="QGO40" s="799"/>
      <c r="QGP40" s="799"/>
      <c r="QGQ40" s="799"/>
      <c r="QGR40" s="799"/>
      <c r="QGS40" s="799"/>
      <c r="QGT40" s="799"/>
      <c r="QGU40" s="799"/>
      <c r="QGV40" s="513"/>
      <c r="QGW40" s="799"/>
      <c r="QGX40" s="799"/>
      <c r="QGY40" s="799"/>
      <c r="QGZ40" s="799"/>
      <c r="QHA40" s="799"/>
      <c r="QHB40" s="799"/>
      <c r="QHC40" s="799"/>
      <c r="QHD40" s="513"/>
      <c r="QHE40" s="799"/>
      <c r="QHF40" s="799"/>
      <c r="QHG40" s="799"/>
      <c r="QHH40" s="799"/>
      <c r="QHI40" s="799"/>
      <c r="QHJ40" s="799"/>
      <c r="QHK40" s="799"/>
      <c r="QHL40" s="513"/>
      <c r="QHM40" s="799"/>
      <c r="QHN40" s="799"/>
      <c r="QHO40" s="799"/>
      <c r="QHP40" s="799"/>
      <c r="QHQ40" s="799"/>
      <c r="QHR40" s="799"/>
      <c r="QHS40" s="799"/>
      <c r="QHT40" s="513"/>
      <c r="QHU40" s="799"/>
      <c r="QHV40" s="799"/>
      <c r="QHW40" s="799"/>
      <c r="QHX40" s="799"/>
      <c r="QHY40" s="799"/>
      <c r="QHZ40" s="799"/>
      <c r="QIA40" s="799"/>
      <c r="QIB40" s="513"/>
      <c r="QIC40" s="799"/>
      <c r="QID40" s="799"/>
      <c r="QIE40" s="799"/>
      <c r="QIF40" s="799"/>
      <c r="QIG40" s="799"/>
      <c r="QIH40" s="799"/>
      <c r="QII40" s="799"/>
      <c r="QIJ40" s="513"/>
      <c r="QIK40" s="799"/>
      <c r="QIL40" s="799"/>
      <c r="QIM40" s="799"/>
      <c r="QIN40" s="799"/>
      <c r="QIO40" s="799"/>
      <c r="QIP40" s="799"/>
      <c r="QIQ40" s="799"/>
      <c r="QIR40" s="513"/>
      <c r="QIS40" s="799"/>
      <c r="QIT40" s="799"/>
      <c r="QIU40" s="799"/>
      <c r="QIV40" s="799"/>
      <c r="QIW40" s="799"/>
      <c r="QIX40" s="799"/>
      <c r="QIY40" s="799"/>
      <c r="QIZ40" s="513"/>
      <c r="QJA40" s="799"/>
      <c r="QJB40" s="799"/>
      <c r="QJC40" s="799"/>
      <c r="QJD40" s="799"/>
      <c r="QJE40" s="799"/>
      <c r="QJF40" s="799"/>
      <c r="QJG40" s="799"/>
      <c r="QJH40" s="513"/>
      <c r="QJI40" s="799"/>
      <c r="QJJ40" s="799"/>
      <c r="QJK40" s="799"/>
      <c r="QJL40" s="799"/>
      <c r="QJM40" s="799"/>
      <c r="QJN40" s="799"/>
      <c r="QJO40" s="799"/>
      <c r="QJP40" s="513"/>
      <c r="QJQ40" s="799"/>
      <c r="QJR40" s="799"/>
      <c r="QJS40" s="799"/>
      <c r="QJT40" s="799"/>
      <c r="QJU40" s="799"/>
      <c r="QJV40" s="799"/>
      <c r="QJW40" s="799"/>
      <c r="QJX40" s="513"/>
      <c r="QJY40" s="799"/>
      <c r="QJZ40" s="799"/>
      <c r="QKA40" s="799"/>
      <c r="QKB40" s="799"/>
      <c r="QKC40" s="799"/>
      <c r="QKD40" s="799"/>
      <c r="QKE40" s="799"/>
      <c r="QKF40" s="513"/>
      <c r="QKG40" s="799"/>
      <c r="QKH40" s="799"/>
      <c r="QKI40" s="799"/>
      <c r="QKJ40" s="799"/>
      <c r="QKK40" s="799"/>
      <c r="QKL40" s="799"/>
      <c r="QKM40" s="799"/>
      <c r="QKN40" s="513"/>
      <c r="QKO40" s="799"/>
      <c r="QKP40" s="799"/>
      <c r="QKQ40" s="799"/>
      <c r="QKR40" s="799"/>
      <c r="QKS40" s="799"/>
      <c r="QKT40" s="799"/>
      <c r="QKU40" s="799"/>
      <c r="QKV40" s="513"/>
      <c r="QKW40" s="799"/>
      <c r="QKX40" s="799"/>
      <c r="QKY40" s="799"/>
      <c r="QKZ40" s="799"/>
      <c r="QLA40" s="799"/>
      <c r="QLB40" s="799"/>
      <c r="QLC40" s="799"/>
      <c r="QLD40" s="513"/>
      <c r="QLE40" s="799"/>
      <c r="QLF40" s="799"/>
      <c r="QLG40" s="799"/>
      <c r="QLH40" s="799"/>
      <c r="QLI40" s="799"/>
      <c r="QLJ40" s="799"/>
      <c r="QLK40" s="799"/>
      <c r="QLL40" s="513"/>
      <c r="QLM40" s="799"/>
      <c r="QLN40" s="799"/>
      <c r="QLO40" s="799"/>
      <c r="QLP40" s="799"/>
      <c r="QLQ40" s="799"/>
      <c r="QLR40" s="799"/>
      <c r="QLS40" s="799"/>
      <c r="QLT40" s="513"/>
      <c r="QLU40" s="799"/>
      <c r="QLV40" s="799"/>
      <c r="QLW40" s="799"/>
      <c r="QLX40" s="799"/>
      <c r="QLY40" s="799"/>
      <c r="QLZ40" s="799"/>
      <c r="QMA40" s="799"/>
      <c r="QMB40" s="513"/>
      <c r="QMC40" s="799"/>
      <c r="QMD40" s="799"/>
      <c r="QME40" s="799"/>
      <c r="QMF40" s="799"/>
      <c r="QMG40" s="799"/>
      <c r="QMH40" s="799"/>
      <c r="QMI40" s="799"/>
      <c r="QMJ40" s="513"/>
      <c r="QMK40" s="799"/>
      <c r="QML40" s="799"/>
      <c r="QMM40" s="799"/>
      <c r="QMN40" s="799"/>
      <c r="QMO40" s="799"/>
      <c r="QMP40" s="799"/>
      <c r="QMQ40" s="799"/>
      <c r="QMR40" s="513"/>
      <c r="QMS40" s="799"/>
      <c r="QMT40" s="799"/>
      <c r="QMU40" s="799"/>
      <c r="QMV40" s="799"/>
      <c r="QMW40" s="799"/>
      <c r="QMX40" s="799"/>
      <c r="QMY40" s="799"/>
      <c r="QMZ40" s="513"/>
      <c r="QNA40" s="799"/>
      <c r="QNB40" s="799"/>
      <c r="QNC40" s="799"/>
      <c r="QND40" s="799"/>
      <c r="QNE40" s="799"/>
      <c r="QNF40" s="799"/>
      <c r="QNG40" s="799"/>
      <c r="QNH40" s="513"/>
      <c r="QNI40" s="799"/>
      <c r="QNJ40" s="799"/>
      <c r="QNK40" s="799"/>
      <c r="QNL40" s="799"/>
      <c r="QNM40" s="799"/>
      <c r="QNN40" s="799"/>
      <c r="QNO40" s="799"/>
      <c r="QNP40" s="513"/>
      <c r="QNQ40" s="799"/>
      <c r="QNR40" s="799"/>
      <c r="QNS40" s="799"/>
      <c r="QNT40" s="799"/>
      <c r="QNU40" s="799"/>
      <c r="QNV40" s="799"/>
      <c r="QNW40" s="799"/>
      <c r="QNX40" s="513"/>
      <c r="QNY40" s="799"/>
      <c r="QNZ40" s="799"/>
      <c r="QOA40" s="799"/>
      <c r="QOB40" s="799"/>
      <c r="QOC40" s="799"/>
      <c r="QOD40" s="799"/>
      <c r="QOE40" s="799"/>
      <c r="QOF40" s="513"/>
      <c r="QOG40" s="799"/>
      <c r="QOH40" s="799"/>
      <c r="QOI40" s="799"/>
      <c r="QOJ40" s="799"/>
      <c r="QOK40" s="799"/>
      <c r="QOL40" s="799"/>
      <c r="QOM40" s="799"/>
      <c r="QON40" s="513"/>
      <c r="QOO40" s="799"/>
      <c r="QOP40" s="799"/>
      <c r="QOQ40" s="799"/>
      <c r="QOR40" s="799"/>
      <c r="QOS40" s="799"/>
      <c r="QOT40" s="799"/>
      <c r="QOU40" s="799"/>
      <c r="QOV40" s="513"/>
      <c r="QOW40" s="799"/>
      <c r="QOX40" s="799"/>
      <c r="QOY40" s="799"/>
      <c r="QOZ40" s="799"/>
      <c r="QPA40" s="799"/>
      <c r="QPB40" s="799"/>
      <c r="QPC40" s="799"/>
      <c r="QPD40" s="513"/>
      <c r="QPE40" s="799"/>
      <c r="QPF40" s="799"/>
      <c r="QPG40" s="799"/>
      <c r="QPH40" s="799"/>
      <c r="QPI40" s="799"/>
      <c r="QPJ40" s="799"/>
      <c r="QPK40" s="799"/>
      <c r="QPL40" s="513"/>
      <c r="QPM40" s="799"/>
      <c r="QPN40" s="799"/>
      <c r="QPO40" s="799"/>
      <c r="QPP40" s="799"/>
      <c r="QPQ40" s="799"/>
      <c r="QPR40" s="799"/>
      <c r="QPS40" s="799"/>
      <c r="QPT40" s="513"/>
      <c r="QPU40" s="799"/>
      <c r="QPV40" s="799"/>
      <c r="QPW40" s="799"/>
      <c r="QPX40" s="799"/>
      <c r="QPY40" s="799"/>
      <c r="QPZ40" s="799"/>
      <c r="QQA40" s="799"/>
      <c r="QQB40" s="513"/>
      <c r="QQC40" s="799"/>
      <c r="QQD40" s="799"/>
      <c r="QQE40" s="799"/>
      <c r="QQF40" s="799"/>
      <c r="QQG40" s="799"/>
      <c r="QQH40" s="799"/>
      <c r="QQI40" s="799"/>
      <c r="QQJ40" s="513"/>
      <c r="QQK40" s="799"/>
      <c r="QQL40" s="799"/>
      <c r="QQM40" s="799"/>
      <c r="QQN40" s="799"/>
      <c r="QQO40" s="799"/>
      <c r="QQP40" s="799"/>
      <c r="QQQ40" s="799"/>
      <c r="QQR40" s="513"/>
      <c r="QQS40" s="799"/>
      <c r="QQT40" s="799"/>
      <c r="QQU40" s="799"/>
      <c r="QQV40" s="799"/>
      <c r="QQW40" s="799"/>
      <c r="QQX40" s="799"/>
      <c r="QQY40" s="799"/>
      <c r="QQZ40" s="513"/>
      <c r="QRA40" s="799"/>
      <c r="QRB40" s="799"/>
      <c r="QRC40" s="799"/>
      <c r="QRD40" s="799"/>
      <c r="QRE40" s="799"/>
      <c r="QRF40" s="799"/>
      <c r="QRG40" s="799"/>
      <c r="QRH40" s="513"/>
      <c r="QRI40" s="799"/>
      <c r="QRJ40" s="799"/>
      <c r="QRK40" s="799"/>
      <c r="QRL40" s="799"/>
      <c r="QRM40" s="799"/>
      <c r="QRN40" s="799"/>
      <c r="QRO40" s="799"/>
      <c r="QRP40" s="513"/>
      <c r="QRQ40" s="799"/>
      <c r="QRR40" s="799"/>
      <c r="QRS40" s="799"/>
      <c r="QRT40" s="799"/>
      <c r="QRU40" s="799"/>
      <c r="QRV40" s="799"/>
      <c r="QRW40" s="799"/>
      <c r="QRX40" s="513"/>
      <c r="QRY40" s="799"/>
      <c r="QRZ40" s="799"/>
      <c r="QSA40" s="799"/>
      <c r="QSB40" s="799"/>
      <c r="QSC40" s="799"/>
      <c r="QSD40" s="799"/>
      <c r="QSE40" s="799"/>
      <c r="QSF40" s="513"/>
      <c r="QSG40" s="799"/>
      <c r="QSH40" s="799"/>
      <c r="QSI40" s="799"/>
      <c r="QSJ40" s="799"/>
      <c r="QSK40" s="799"/>
      <c r="QSL40" s="799"/>
      <c r="QSM40" s="799"/>
      <c r="QSN40" s="513"/>
      <c r="QSO40" s="799"/>
      <c r="QSP40" s="799"/>
      <c r="QSQ40" s="799"/>
      <c r="QSR40" s="799"/>
      <c r="QSS40" s="799"/>
      <c r="QST40" s="799"/>
      <c r="QSU40" s="799"/>
      <c r="QSV40" s="513"/>
      <c r="QSW40" s="799"/>
      <c r="QSX40" s="799"/>
      <c r="QSY40" s="799"/>
      <c r="QSZ40" s="799"/>
      <c r="QTA40" s="799"/>
      <c r="QTB40" s="799"/>
      <c r="QTC40" s="799"/>
      <c r="QTD40" s="513"/>
      <c r="QTE40" s="799"/>
      <c r="QTF40" s="799"/>
      <c r="QTG40" s="799"/>
      <c r="QTH40" s="799"/>
      <c r="QTI40" s="799"/>
      <c r="QTJ40" s="799"/>
      <c r="QTK40" s="799"/>
      <c r="QTL40" s="513"/>
      <c r="QTM40" s="799"/>
      <c r="QTN40" s="799"/>
      <c r="QTO40" s="799"/>
      <c r="QTP40" s="799"/>
      <c r="QTQ40" s="799"/>
      <c r="QTR40" s="799"/>
      <c r="QTS40" s="799"/>
      <c r="QTT40" s="513"/>
      <c r="QTU40" s="799"/>
      <c r="QTV40" s="799"/>
      <c r="QTW40" s="799"/>
      <c r="QTX40" s="799"/>
      <c r="QTY40" s="799"/>
      <c r="QTZ40" s="799"/>
      <c r="QUA40" s="799"/>
      <c r="QUB40" s="513"/>
      <c r="QUC40" s="799"/>
      <c r="QUD40" s="799"/>
      <c r="QUE40" s="799"/>
      <c r="QUF40" s="799"/>
      <c r="QUG40" s="799"/>
      <c r="QUH40" s="799"/>
      <c r="QUI40" s="799"/>
      <c r="QUJ40" s="513"/>
      <c r="QUK40" s="799"/>
      <c r="QUL40" s="799"/>
      <c r="QUM40" s="799"/>
      <c r="QUN40" s="799"/>
      <c r="QUO40" s="799"/>
      <c r="QUP40" s="799"/>
      <c r="QUQ40" s="799"/>
      <c r="QUR40" s="513"/>
      <c r="QUS40" s="799"/>
      <c r="QUT40" s="799"/>
      <c r="QUU40" s="799"/>
      <c r="QUV40" s="799"/>
      <c r="QUW40" s="799"/>
      <c r="QUX40" s="799"/>
      <c r="QUY40" s="799"/>
      <c r="QUZ40" s="513"/>
      <c r="QVA40" s="799"/>
      <c r="QVB40" s="799"/>
      <c r="QVC40" s="799"/>
      <c r="QVD40" s="799"/>
      <c r="QVE40" s="799"/>
      <c r="QVF40" s="799"/>
      <c r="QVG40" s="799"/>
      <c r="QVH40" s="513"/>
      <c r="QVI40" s="799"/>
      <c r="QVJ40" s="799"/>
      <c r="QVK40" s="799"/>
      <c r="QVL40" s="799"/>
      <c r="QVM40" s="799"/>
      <c r="QVN40" s="799"/>
      <c r="QVO40" s="799"/>
      <c r="QVP40" s="513"/>
      <c r="QVQ40" s="799"/>
      <c r="QVR40" s="799"/>
      <c r="QVS40" s="799"/>
      <c r="QVT40" s="799"/>
      <c r="QVU40" s="799"/>
      <c r="QVV40" s="799"/>
      <c r="QVW40" s="799"/>
      <c r="QVX40" s="513"/>
      <c r="QVY40" s="799"/>
      <c r="QVZ40" s="799"/>
      <c r="QWA40" s="799"/>
      <c r="QWB40" s="799"/>
      <c r="QWC40" s="799"/>
      <c r="QWD40" s="799"/>
      <c r="QWE40" s="799"/>
      <c r="QWF40" s="513"/>
      <c r="QWG40" s="799"/>
      <c r="QWH40" s="799"/>
      <c r="QWI40" s="799"/>
      <c r="QWJ40" s="799"/>
      <c r="QWK40" s="799"/>
      <c r="QWL40" s="799"/>
      <c r="QWM40" s="799"/>
      <c r="QWN40" s="513"/>
      <c r="QWO40" s="799"/>
      <c r="QWP40" s="799"/>
      <c r="QWQ40" s="799"/>
      <c r="QWR40" s="799"/>
      <c r="QWS40" s="799"/>
      <c r="QWT40" s="799"/>
      <c r="QWU40" s="799"/>
      <c r="QWV40" s="513"/>
      <c r="QWW40" s="799"/>
      <c r="QWX40" s="799"/>
      <c r="QWY40" s="799"/>
      <c r="QWZ40" s="799"/>
      <c r="QXA40" s="799"/>
      <c r="QXB40" s="799"/>
      <c r="QXC40" s="799"/>
      <c r="QXD40" s="513"/>
      <c r="QXE40" s="799"/>
      <c r="QXF40" s="799"/>
      <c r="QXG40" s="799"/>
      <c r="QXH40" s="799"/>
      <c r="QXI40" s="799"/>
      <c r="QXJ40" s="799"/>
      <c r="QXK40" s="799"/>
      <c r="QXL40" s="513"/>
      <c r="QXM40" s="799"/>
      <c r="QXN40" s="799"/>
      <c r="QXO40" s="799"/>
      <c r="QXP40" s="799"/>
      <c r="QXQ40" s="799"/>
      <c r="QXR40" s="799"/>
      <c r="QXS40" s="799"/>
      <c r="QXT40" s="513"/>
      <c r="QXU40" s="799"/>
      <c r="QXV40" s="799"/>
      <c r="QXW40" s="799"/>
      <c r="QXX40" s="799"/>
      <c r="QXY40" s="799"/>
      <c r="QXZ40" s="799"/>
      <c r="QYA40" s="799"/>
      <c r="QYB40" s="513"/>
      <c r="QYC40" s="799"/>
      <c r="QYD40" s="799"/>
      <c r="QYE40" s="799"/>
      <c r="QYF40" s="799"/>
      <c r="QYG40" s="799"/>
      <c r="QYH40" s="799"/>
      <c r="QYI40" s="799"/>
      <c r="QYJ40" s="513"/>
      <c r="QYK40" s="799"/>
      <c r="QYL40" s="799"/>
      <c r="QYM40" s="799"/>
      <c r="QYN40" s="799"/>
      <c r="QYO40" s="799"/>
      <c r="QYP40" s="799"/>
      <c r="QYQ40" s="799"/>
      <c r="QYR40" s="513"/>
      <c r="QYS40" s="799"/>
      <c r="QYT40" s="799"/>
      <c r="QYU40" s="799"/>
      <c r="QYV40" s="799"/>
      <c r="QYW40" s="799"/>
      <c r="QYX40" s="799"/>
      <c r="QYY40" s="799"/>
      <c r="QYZ40" s="513"/>
      <c r="QZA40" s="799"/>
      <c r="QZB40" s="799"/>
      <c r="QZC40" s="799"/>
      <c r="QZD40" s="799"/>
      <c r="QZE40" s="799"/>
      <c r="QZF40" s="799"/>
      <c r="QZG40" s="799"/>
      <c r="QZH40" s="513"/>
      <c r="QZI40" s="799"/>
      <c r="QZJ40" s="799"/>
      <c r="QZK40" s="799"/>
      <c r="QZL40" s="799"/>
      <c r="QZM40" s="799"/>
      <c r="QZN40" s="799"/>
      <c r="QZO40" s="799"/>
      <c r="QZP40" s="513"/>
      <c r="QZQ40" s="799"/>
      <c r="QZR40" s="799"/>
      <c r="QZS40" s="799"/>
      <c r="QZT40" s="799"/>
      <c r="QZU40" s="799"/>
      <c r="QZV40" s="799"/>
      <c r="QZW40" s="799"/>
      <c r="QZX40" s="513"/>
      <c r="QZY40" s="799"/>
      <c r="QZZ40" s="799"/>
      <c r="RAA40" s="799"/>
      <c r="RAB40" s="799"/>
      <c r="RAC40" s="799"/>
      <c r="RAD40" s="799"/>
      <c r="RAE40" s="799"/>
      <c r="RAF40" s="513"/>
      <c r="RAG40" s="799"/>
      <c r="RAH40" s="799"/>
      <c r="RAI40" s="799"/>
      <c r="RAJ40" s="799"/>
      <c r="RAK40" s="799"/>
      <c r="RAL40" s="799"/>
      <c r="RAM40" s="799"/>
      <c r="RAN40" s="513"/>
      <c r="RAO40" s="799"/>
      <c r="RAP40" s="799"/>
      <c r="RAQ40" s="799"/>
      <c r="RAR40" s="799"/>
      <c r="RAS40" s="799"/>
      <c r="RAT40" s="799"/>
      <c r="RAU40" s="799"/>
      <c r="RAV40" s="513"/>
      <c r="RAW40" s="799"/>
      <c r="RAX40" s="799"/>
      <c r="RAY40" s="799"/>
      <c r="RAZ40" s="799"/>
      <c r="RBA40" s="799"/>
      <c r="RBB40" s="799"/>
      <c r="RBC40" s="799"/>
      <c r="RBD40" s="513"/>
      <c r="RBE40" s="799"/>
      <c r="RBF40" s="799"/>
      <c r="RBG40" s="799"/>
      <c r="RBH40" s="799"/>
      <c r="RBI40" s="799"/>
      <c r="RBJ40" s="799"/>
      <c r="RBK40" s="799"/>
      <c r="RBL40" s="513"/>
      <c r="RBM40" s="799"/>
      <c r="RBN40" s="799"/>
      <c r="RBO40" s="799"/>
      <c r="RBP40" s="799"/>
      <c r="RBQ40" s="799"/>
      <c r="RBR40" s="799"/>
      <c r="RBS40" s="799"/>
      <c r="RBT40" s="513"/>
      <c r="RBU40" s="799"/>
      <c r="RBV40" s="799"/>
      <c r="RBW40" s="799"/>
      <c r="RBX40" s="799"/>
      <c r="RBY40" s="799"/>
      <c r="RBZ40" s="799"/>
      <c r="RCA40" s="799"/>
      <c r="RCB40" s="513"/>
      <c r="RCC40" s="799"/>
      <c r="RCD40" s="799"/>
      <c r="RCE40" s="799"/>
      <c r="RCF40" s="799"/>
      <c r="RCG40" s="799"/>
      <c r="RCH40" s="799"/>
      <c r="RCI40" s="799"/>
      <c r="RCJ40" s="513"/>
      <c r="RCK40" s="799"/>
      <c r="RCL40" s="799"/>
      <c r="RCM40" s="799"/>
      <c r="RCN40" s="799"/>
      <c r="RCO40" s="799"/>
      <c r="RCP40" s="799"/>
      <c r="RCQ40" s="799"/>
      <c r="RCR40" s="513"/>
      <c r="RCS40" s="799"/>
      <c r="RCT40" s="799"/>
      <c r="RCU40" s="799"/>
      <c r="RCV40" s="799"/>
      <c r="RCW40" s="799"/>
      <c r="RCX40" s="799"/>
      <c r="RCY40" s="799"/>
      <c r="RCZ40" s="513"/>
      <c r="RDA40" s="799"/>
      <c r="RDB40" s="799"/>
      <c r="RDC40" s="799"/>
      <c r="RDD40" s="799"/>
      <c r="RDE40" s="799"/>
      <c r="RDF40" s="799"/>
      <c r="RDG40" s="799"/>
      <c r="RDH40" s="513"/>
      <c r="RDI40" s="799"/>
      <c r="RDJ40" s="799"/>
      <c r="RDK40" s="799"/>
      <c r="RDL40" s="799"/>
      <c r="RDM40" s="799"/>
      <c r="RDN40" s="799"/>
      <c r="RDO40" s="799"/>
      <c r="RDP40" s="513"/>
      <c r="RDQ40" s="799"/>
      <c r="RDR40" s="799"/>
      <c r="RDS40" s="799"/>
      <c r="RDT40" s="799"/>
      <c r="RDU40" s="799"/>
      <c r="RDV40" s="799"/>
      <c r="RDW40" s="799"/>
      <c r="RDX40" s="513"/>
      <c r="RDY40" s="799"/>
      <c r="RDZ40" s="799"/>
      <c r="REA40" s="799"/>
      <c r="REB40" s="799"/>
      <c r="REC40" s="799"/>
      <c r="RED40" s="799"/>
      <c r="REE40" s="799"/>
      <c r="REF40" s="513"/>
      <c r="REG40" s="799"/>
      <c r="REH40" s="799"/>
      <c r="REI40" s="799"/>
      <c r="REJ40" s="799"/>
      <c r="REK40" s="799"/>
      <c r="REL40" s="799"/>
      <c r="REM40" s="799"/>
      <c r="REN40" s="513"/>
      <c r="REO40" s="799"/>
      <c r="REP40" s="799"/>
      <c r="REQ40" s="799"/>
      <c r="RER40" s="799"/>
      <c r="RES40" s="799"/>
      <c r="RET40" s="799"/>
      <c r="REU40" s="799"/>
      <c r="REV40" s="513"/>
      <c r="REW40" s="799"/>
      <c r="REX40" s="799"/>
      <c r="REY40" s="799"/>
      <c r="REZ40" s="799"/>
      <c r="RFA40" s="799"/>
      <c r="RFB40" s="799"/>
      <c r="RFC40" s="799"/>
      <c r="RFD40" s="513"/>
      <c r="RFE40" s="799"/>
      <c r="RFF40" s="799"/>
      <c r="RFG40" s="799"/>
      <c r="RFH40" s="799"/>
      <c r="RFI40" s="799"/>
      <c r="RFJ40" s="799"/>
      <c r="RFK40" s="799"/>
      <c r="RFL40" s="513"/>
      <c r="RFM40" s="799"/>
      <c r="RFN40" s="799"/>
      <c r="RFO40" s="799"/>
      <c r="RFP40" s="799"/>
      <c r="RFQ40" s="799"/>
      <c r="RFR40" s="799"/>
      <c r="RFS40" s="799"/>
      <c r="RFT40" s="513"/>
      <c r="RFU40" s="799"/>
      <c r="RFV40" s="799"/>
      <c r="RFW40" s="799"/>
      <c r="RFX40" s="799"/>
      <c r="RFY40" s="799"/>
      <c r="RFZ40" s="799"/>
      <c r="RGA40" s="799"/>
      <c r="RGB40" s="513"/>
      <c r="RGC40" s="799"/>
      <c r="RGD40" s="799"/>
      <c r="RGE40" s="799"/>
      <c r="RGF40" s="799"/>
      <c r="RGG40" s="799"/>
      <c r="RGH40" s="799"/>
      <c r="RGI40" s="799"/>
      <c r="RGJ40" s="513"/>
      <c r="RGK40" s="799"/>
      <c r="RGL40" s="799"/>
      <c r="RGM40" s="799"/>
      <c r="RGN40" s="799"/>
      <c r="RGO40" s="799"/>
      <c r="RGP40" s="799"/>
      <c r="RGQ40" s="799"/>
      <c r="RGR40" s="513"/>
      <c r="RGS40" s="799"/>
      <c r="RGT40" s="799"/>
      <c r="RGU40" s="799"/>
      <c r="RGV40" s="799"/>
      <c r="RGW40" s="799"/>
      <c r="RGX40" s="799"/>
      <c r="RGY40" s="799"/>
      <c r="RGZ40" s="513"/>
      <c r="RHA40" s="799"/>
      <c r="RHB40" s="799"/>
      <c r="RHC40" s="799"/>
      <c r="RHD40" s="799"/>
      <c r="RHE40" s="799"/>
      <c r="RHF40" s="799"/>
      <c r="RHG40" s="799"/>
      <c r="RHH40" s="513"/>
      <c r="RHI40" s="799"/>
      <c r="RHJ40" s="799"/>
      <c r="RHK40" s="799"/>
      <c r="RHL40" s="799"/>
      <c r="RHM40" s="799"/>
      <c r="RHN40" s="799"/>
      <c r="RHO40" s="799"/>
      <c r="RHP40" s="513"/>
      <c r="RHQ40" s="799"/>
      <c r="RHR40" s="799"/>
      <c r="RHS40" s="799"/>
      <c r="RHT40" s="799"/>
      <c r="RHU40" s="799"/>
      <c r="RHV40" s="799"/>
      <c r="RHW40" s="799"/>
      <c r="RHX40" s="513"/>
      <c r="RHY40" s="799"/>
      <c r="RHZ40" s="799"/>
      <c r="RIA40" s="799"/>
      <c r="RIB40" s="799"/>
      <c r="RIC40" s="799"/>
      <c r="RID40" s="799"/>
      <c r="RIE40" s="799"/>
      <c r="RIF40" s="513"/>
      <c r="RIG40" s="799"/>
      <c r="RIH40" s="799"/>
      <c r="RII40" s="799"/>
      <c r="RIJ40" s="799"/>
      <c r="RIK40" s="799"/>
      <c r="RIL40" s="799"/>
      <c r="RIM40" s="799"/>
      <c r="RIN40" s="513"/>
      <c r="RIO40" s="799"/>
      <c r="RIP40" s="799"/>
      <c r="RIQ40" s="799"/>
      <c r="RIR40" s="799"/>
      <c r="RIS40" s="799"/>
      <c r="RIT40" s="799"/>
      <c r="RIU40" s="799"/>
      <c r="RIV40" s="513"/>
      <c r="RIW40" s="799"/>
      <c r="RIX40" s="799"/>
      <c r="RIY40" s="799"/>
      <c r="RIZ40" s="799"/>
      <c r="RJA40" s="799"/>
      <c r="RJB40" s="799"/>
      <c r="RJC40" s="799"/>
      <c r="RJD40" s="513"/>
      <c r="RJE40" s="799"/>
      <c r="RJF40" s="799"/>
      <c r="RJG40" s="799"/>
      <c r="RJH40" s="799"/>
      <c r="RJI40" s="799"/>
      <c r="RJJ40" s="799"/>
      <c r="RJK40" s="799"/>
      <c r="RJL40" s="513"/>
      <c r="RJM40" s="799"/>
      <c r="RJN40" s="799"/>
      <c r="RJO40" s="799"/>
      <c r="RJP40" s="799"/>
      <c r="RJQ40" s="799"/>
      <c r="RJR40" s="799"/>
      <c r="RJS40" s="799"/>
      <c r="RJT40" s="513"/>
      <c r="RJU40" s="799"/>
      <c r="RJV40" s="799"/>
      <c r="RJW40" s="799"/>
      <c r="RJX40" s="799"/>
      <c r="RJY40" s="799"/>
      <c r="RJZ40" s="799"/>
      <c r="RKA40" s="799"/>
      <c r="RKB40" s="513"/>
      <c r="RKC40" s="799"/>
      <c r="RKD40" s="799"/>
      <c r="RKE40" s="799"/>
      <c r="RKF40" s="799"/>
      <c r="RKG40" s="799"/>
      <c r="RKH40" s="799"/>
      <c r="RKI40" s="799"/>
      <c r="RKJ40" s="513"/>
      <c r="RKK40" s="799"/>
      <c r="RKL40" s="799"/>
      <c r="RKM40" s="799"/>
      <c r="RKN40" s="799"/>
      <c r="RKO40" s="799"/>
      <c r="RKP40" s="799"/>
      <c r="RKQ40" s="799"/>
      <c r="RKR40" s="513"/>
      <c r="RKS40" s="799"/>
      <c r="RKT40" s="799"/>
      <c r="RKU40" s="799"/>
      <c r="RKV40" s="799"/>
      <c r="RKW40" s="799"/>
      <c r="RKX40" s="799"/>
      <c r="RKY40" s="799"/>
      <c r="RKZ40" s="513"/>
      <c r="RLA40" s="799"/>
      <c r="RLB40" s="799"/>
      <c r="RLC40" s="799"/>
      <c r="RLD40" s="799"/>
      <c r="RLE40" s="799"/>
      <c r="RLF40" s="799"/>
      <c r="RLG40" s="799"/>
      <c r="RLH40" s="513"/>
      <c r="RLI40" s="799"/>
      <c r="RLJ40" s="799"/>
      <c r="RLK40" s="799"/>
      <c r="RLL40" s="799"/>
      <c r="RLM40" s="799"/>
      <c r="RLN40" s="799"/>
      <c r="RLO40" s="799"/>
      <c r="RLP40" s="513"/>
      <c r="RLQ40" s="799"/>
      <c r="RLR40" s="799"/>
      <c r="RLS40" s="799"/>
      <c r="RLT40" s="799"/>
      <c r="RLU40" s="799"/>
      <c r="RLV40" s="799"/>
      <c r="RLW40" s="799"/>
      <c r="RLX40" s="513"/>
      <c r="RLY40" s="799"/>
      <c r="RLZ40" s="799"/>
      <c r="RMA40" s="799"/>
      <c r="RMB40" s="799"/>
      <c r="RMC40" s="799"/>
      <c r="RMD40" s="799"/>
      <c r="RME40" s="799"/>
      <c r="RMF40" s="513"/>
      <c r="RMG40" s="799"/>
      <c r="RMH40" s="799"/>
      <c r="RMI40" s="799"/>
      <c r="RMJ40" s="799"/>
      <c r="RMK40" s="799"/>
      <c r="RML40" s="799"/>
      <c r="RMM40" s="799"/>
      <c r="RMN40" s="513"/>
      <c r="RMO40" s="799"/>
      <c r="RMP40" s="799"/>
      <c r="RMQ40" s="799"/>
      <c r="RMR40" s="799"/>
      <c r="RMS40" s="799"/>
      <c r="RMT40" s="799"/>
      <c r="RMU40" s="799"/>
      <c r="RMV40" s="513"/>
      <c r="RMW40" s="799"/>
      <c r="RMX40" s="799"/>
      <c r="RMY40" s="799"/>
      <c r="RMZ40" s="799"/>
      <c r="RNA40" s="799"/>
      <c r="RNB40" s="799"/>
      <c r="RNC40" s="799"/>
      <c r="RND40" s="513"/>
      <c r="RNE40" s="799"/>
      <c r="RNF40" s="799"/>
      <c r="RNG40" s="799"/>
      <c r="RNH40" s="799"/>
      <c r="RNI40" s="799"/>
      <c r="RNJ40" s="799"/>
      <c r="RNK40" s="799"/>
      <c r="RNL40" s="513"/>
      <c r="RNM40" s="799"/>
      <c r="RNN40" s="799"/>
      <c r="RNO40" s="799"/>
      <c r="RNP40" s="799"/>
      <c r="RNQ40" s="799"/>
      <c r="RNR40" s="799"/>
      <c r="RNS40" s="799"/>
      <c r="RNT40" s="513"/>
      <c r="RNU40" s="799"/>
      <c r="RNV40" s="799"/>
      <c r="RNW40" s="799"/>
      <c r="RNX40" s="799"/>
      <c r="RNY40" s="799"/>
      <c r="RNZ40" s="799"/>
      <c r="ROA40" s="799"/>
      <c r="ROB40" s="513"/>
      <c r="ROC40" s="799"/>
      <c r="ROD40" s="799"/>
      <c r="ROE40" s="799"/>
      <c r="ROF40" s="799"/>
      <c r="ROG40" s="799"/>
      <c r="ROH40" s="799"/>
      <c r="ROI40" s="799"/>
      <c r="ROJ40" s="513"/>
      <c r="ROK40" s="799"/>
      <c r="ROL40" s="799"/>
      <c r="ROM40" s="799"/>
      <c r="RON40" s="799"/>
      <c r="ROO40" s="799"/>
      <c r="ROP40" s="799"/>
      <c r="ROQ40" s="799"/>
      <c r="ROR40" s="513"/>
      <c r="ROS40" s="799"/>
      <c r="ROT40" s="799"/>
      <c r="ROU40" s="799"/>
      <c r="ROV40" s="799"/>
      <c r="ROW40" s="799"/>
      <c r="ROX40" s="799"/>
      <c r="ROY40" s="799"/>
      <c r="ROZ40" s="513"/>
      <c r="RPA40" s="799"/>
      <c r="RPB40" s="799"/>
      <c r="RPC40" s="799"/>
      <c r="RPD40" s="799"/>
      <c r="RPE40" s="799"/>
      <c r="RPF40" s="799"/>
      <c r="RPG40" s="799"/>
      <c r="RPH40" s="513"/>
      <c r="RPI40" s="799"/>
      <c r="RPJ40" s="799"/>
      <c r="RPK40" s="799"/>
      <c r="RPL40" s="799"/>
      <c r="RPM40" s="799"/>
      <c r="RPN40" s="799"/>
      <c r="RPO40" s="799"/>
      <c r="RPP40" s="513"/>
      <c r="RPQ40" s="799"/>
      <c r="RPR40" s="799"/>
      <c r="RPS40" s="799"/>
      <c r="RPT40" s="799"/>
      <c r="RPU40" s="799"/>
      <c r="RPV40" s="799"/>
      <c r="RPW40" s="799"/>
      <c r="RPX40" s="513"/>
      <c r="RPY40" s="799"/>
      <c r="RPZ40" s="799"/>
      <c r="RQA40" s="799"/>
      <c r="RQB40" s="799"/>
      <c r="RQC40" s="799"/>
      <c r="RQD40" s="799"/>
      <c r="RQE40" s="799"/>
      <c r="RQF40" s="513"/>
      <c r="RQG40" s="799"/>
      <c r="RQH40" s="799"/>
      <c r="RQI40" s="799"/>
      <c r="RQJ40" s="799"/>
      <c r="RQK40" s="799"/>
      <c r="RQL40" s="799"/>
      <c r="RQM40" s="799"/>
      <c r="RQN40" s="513"/>
      <c r="RQO40" s="799"/>
      <c r="RQP40" s="799"/>
      <c r="RQQ40" s="799"/>
      <c r="RQR40" s="799"/>
      <c r="RQS40" s="799"/>
      <c r="RQT40" s="799"/>
      <c r="RQU40" s="799"/>
      <c r="RQV40" s="513"/>
      <c r="RQW40" s="799"/>
      <c r="RQX40" s="799"/>
      <c r="RQY40" s="799"/>
      <c r="RQZ40" s="799"/>
      <c r="RRA40" s="799"/>
      <c r="RRB40" s="799"/>
      <c r="RRC40" s="799"/>
      <c r="RRD40" s="513"/>
      <c r="RRE40" s="799"/>
      <c r="RRF40" s="799"/>
      <c r="RRG40" s="799"/>
      <c r="RRH40" s="799"/>
      <c r="RRI40" s="799"/>
      <c r="RRJ40" s="799"/>
      <c r="RRK40" s="799"/>
      <c r="RRL40" s="513"/>
      <c r="RRM40" s="799"/>
      <c r="RRN40" s="799"/>
      <c r="RRO40" s="799"/>
      <c r="RRP40" s="799"/>
      <c r="RRQ40" s="799"/>
      <c r="RRR40" s="799"/>
      <c r="RRS40" s="799"/>
      <c r="RRT40" s="513"/>
      <c r="RRU40" s="799"/>
      <c r="RRV40" s="799"/>
      <c r="RRW40" s="799"/>
      <c r="RRX40" s="799"/>
      <c r="RRY40" s="799"/>
      <c r="RRZ40" s="799"/>
      <c r="RSA40" s="799"/>
      <c r="RSB40" s="513"/>
      <c r="RSC40" s="799"/>
      <c r="RSD40" s="799"/>
      <c r="RSE40" s="799"/>
      <c r="RSF40" s="799"/>
      <c r="RSG40" s="799"/>
      <c r="RSH40" s="799"/>
      <c r="RSI40" s="799"/>
      <c r="RSJ40" s="513"/>
      <c r="RSK40" s="799"/>
      <c r="RSL40" s="799"/>
      <c r="RSM40" s="799"/>
      <c r="RSN40" s="799"/>
      <c r="RSO40" s="799"/>
      <c r="RSP40" s="799"/>
      <c r="RSQ40" s="799"/>
      <c r="RSR40" s="513"/>
      <c r="RSS40" s="799"/>
      <c r="RST40" s="799"/>
      <c r="RSU40" s="799"/>
      <c r="RSV40" s="799"/>
      <c r="RSW40" s="799"/>
      <c r="RSX40" s="799"/>
      <c r="RSY40" s="799"/>
      <c r="RSZ40" s="513"/>
      <c r="RTA40" s="799"/>
      <c r="RTB40" s="799"/>
      <c r="RTC40" s="799"/>
      <c r="RTD40" s="799"/>
      <c r="RTE40" s="799"/>
      <c r="RTF40" s="799"/>
      <c r="RTG40" s="799"/>
      <c r="RTH40" s="513"/>
      <c r="RTI40" s="799"/>
      <c r="RTJ40" s="799"/>
      <c r="RTK40" s="799"/>
      <c r="RTL40" s="799"/>
      <c r="RTM40" s="799"/>
      <c r="RTN40" s="799"/>
      <c r="RTO40" s="799"/>
      <c r="RTP40" s="513"/>
      <c r="RTQ40" s="799"/>
      <c r="RTR40" s="799"/>
      <c r="RTS40" s="799"/>
      <c r="RTT40" s="799"/>
      <c r="RTU40" s="799"/>
      <c r="RTV40" s="799"/>
      <c r="RTW40" s="799"/>
      <c r="RTX40" s="513"/>
      <c r="RTY40" s="799"/>
      <c r="RTZ40" s="799"/>
      <c r="RUA40" s="799"/>
      <c r="RUB40" s="799"/>
      <c r="RUC40" s="799"/>
      <c r="RUD40" s="799"/>
      <c r="RUE40" s="799"/>
      <c r="RUF40" s="513"/>
      <c r="RUG40" s="799"/>
      <c r="RUH40" s="799"/>
      <c r="RUI40" s="799"/>
      <c r="RUJ40" s="799"/>
      <c r="RUK40" s="799"/>
      <c r="RUL40" s="799"/>
      <c r="RUM40" s="799"/>
      <c r="RUN40" s="513"/>
      <c r="RUO40" s="799"/>
      <c r="RUP40" s="799"/>
      <c r="RUQ40" s="799"/>
      <c r="RUR40" s="799"/>
      <c r="RUS40" s="799"/>
      <c r="RUT40" s="799"/>
      <c r="RUU40" s="799"/>
      <c r="RUV40" s="513"/>
      <c r="RUW40" s="799"/>
      <c r="RUX40" s="799"/>
      <c r="RUY40" s="799"/>
      <c r="RUZ40" s="799"/>
      <c r="RVA40" s="799"/>
      <c r="RVB40" s="799"/>
      <c r="RVC40" s="799"/>
      <c r="RVD40" s="513"/>
      <c r="RVE40" s="799"/>
      <c r="RVF40" s="799"/>
      <c r="RVG40" s="799"/>
      <c r="RVH40" s="799"/>
      <c r="RVI40" s="799"/>
      <c r="RVJ40" s="799"/>
      <c r="RVK40" s="799"/>
      <c r="RVL40" s="513"/>
      <c r="RVM40" s="799"/>
      <c r="RVN40" s="799"/>
      <c r="RVO40" s="799"/>
      <c r="RVP40" s="799"/>
      <c r="RVQ40" s="799"/>
      <c r="RVR40" s="799"/>
      <c r="RVS40" s="799"/>
      <c r="RVT40" s="513"/>
      <c r="RVU40" s="799"/>
      <c r="RVV40" s="799"/>
      <c r="RVW40" s="799"/>
      <c r="RVX40" s="799"/>
      <c r="RVY40" s="799"/>
      <c r="RVZ40" s="799"/>
      <c r="RWA40" s="799"/>
      <c r="RWB40" s="513"/>
      <c r="RWC40" s="799"/>
      <c r="RWD40" s="799"/>
      <c r="RWE40" s="799"/>
      <c r="RWF40" s="799"/>
      <c r="RWG40" s="799"/>
      <c r="RWH40" s="799"/>
      <c r="RWI40" s="799"/>
      <c r="RWJ40" s="513"/>
      <c r="RWK40" s="799"/>
      <c r="RWL40" s="799"/>
      <c r="RWM40" s="799"/>
      <c r="RWN40" s="799"/>
      <c r="RWO40" s="799"/>
      <c r="RWP40" s="799"/>
      <c r="RWQ40" s="799"/>
      <c r="RWR40" s="513"/>
      <c r="RWS40" s="799"/>
      <c r="RWT40" s="799"/>
      <c r="RWU40" s="799"/>
      <c r="RWV40" s="799"/>
      <c r="RWW40" s="799"/>
      <c r="RWX40" s="799"/>
      <c r="RWY40" s="799"/>
      <c r="RWZ40" s="513"/>
      <c r="RXA40" s="799"/>
      <c r="RXB40" s="799"/>
      <c r="RXC40" s="799"/>
      <c r="RXD40" s="799"/>
      <c r="RXE40" s="799"/>
      <c r="RXF40" s="799"/>
      <c r="RXG40" s="799"/>
      <c r="RXH40" s="513"/>
      <c r="RXI40" s="799"/>
      <c r="RXJ40" s="799"/>
      <c r="RXK40" s="799"/>
      <c r="RXL40" s="799"/>
      <c r="RXM40" s="799"/>
      <c r="RXN40" s="799"/>
      <c r="RXO40" s="799"/>
      <c r="RXP40" s="513"/>
      <c r="RXQ40" s="799"/>
      <c r="RXR40" s="799"/>
      <c r="RXS40" s="799"/>
      <c r="RXT40" s="799"/>
      <c r="RXU40" s="799"/>
      <c r="RXV40" s="799"/>
      <c r="RXW40" s="799"/>
      <c r="RXX40" s="513"/>
      <c r="RXY40" s="799"/>
      <c r="RXZ40" s="799"/>
      <c r="RYA40" s="799"/>
      <c r="RYB40" s="799"/>
      <c r="RYC40" s="799"/>
      <c r="RYD40" s="799"/>
      <c r="RYE40" s="799"/>
      <c r="RYF40" s="513"/>
      <c r="RYG40" s="799"/>
      <c r="RYH40" s="799"/>
      <c r="RYI40" s="799"/>
      <c r="RYJ40" s="799"/>
      <c r="RYK40" s="799"/>
      <c r="RYL40" s="799"/>
      <c r="RYM40" s="799"/>
      <c r="RYN40" s="513"/>
      <c r="RYO40" s="799"/>
      <c r="RYP40" s="799"/>
      <c r="RYQ40" s="799"/>
      <c r="RYR40" s="799"/>
      <c r="RYS40" s="799"/>
      <c r="RYT40" s="799"/>
      <c r="RYU40" s="799"/>
      <c r="RYV40" s="513"/>
      <c r="RYW40" s="799"/>
      <c r="RYX40" s="799"/>
      <c r="RYY40" s="799"/>
      <c r="RYZ40" s="799"/>
      <c r="RZA40" s="799"/>
      <c r="RZB40" s="799"/>
      <c r="RZC40" s="799"/>
      <c r="RZD40" s="513"/>
      <c r="RZE40" s="799"/>
      <c r="RZF40" s="799"/>
      <c r="RZG40" s="799"/>
      <c r="RZH40" s="799"/>
      <c r="RZI40" s="799"/>
      <c r="RZJ40" s="799"/>
      <c r="RZK40" s="799"/>
      <c r="RZL40" s="513"/>
      <c r="RZM40" s="799"/>
      <c r="RZN40" s="799"/>
      <c r="RZO40" s="799"/>
      <c r="RZP40" s="799"/>
      <c r="RZQ40" s="799"/>
      <c r="RZR40" s="799"/>
      <c r="RZS40" s="799"/>
      <c r="RZT40" s="513"/>
      <c r="RZU40" s="799"/>
      <c r="RZV40" s="799"/>
      <c r="RZW40" s="799"/>
      <c r="RZX40" s="799"/>
      <c r="RZY40" s="799"/>
      <c r="RZZ40" s="799"/>
      <c r="SAA40" s="799"/>
      <c r="SAB40" s="513"/>
      <c r="SAC40" s="799"/>
      <c r="SAD40" s="799"/>
      <c r="SAE40" s="799"/>
      <c r="SAF40" s="799"/>
      <c r="SAG40" s="799"/>
      <c r="SAH40" s="799"/>
      <c r="SAI40" s="799"/>
      <c r="SAJ40" s="513"/>
      <c r="SAK40" s="799"/>
      <c r="SAL40" s="799"/>
      <c r="SAM40" s="799"/>
      <c r="SAN40" s="799"/>
      <c r="SAO40" s="799"/>
      <c r="SAP40" s="799"/>
      <c r="SAQ40" s="799"/>
      <c r="SAR40" s="513"/>
      <c r="SAS40" s="799"/>
      <c r="SAT40" s="799"/>
      <c r="SAU40" s="799"/>
      <c r="SAV40" s="799"/>
      <c r="SAW40" s="799"/>
      <c r="SAX40" s="799"/>
      <c r="SAY40" s="799"/>
      <c r="SAZ40" s="513"/>
      <c r="SBA40" s="799"/>
      <c r="SBB40" s="799"/>
      <c r="SBC40" s="799"/>
      <c r="SBD40" s="799"/>
      <c r="SBE40" s="799"/>
      <c r="SBF40" s="799"/>
      <c r="SBG40" s="799"/>
      <c r="SBH40" s="513"/>
      <c r="SBI40" s="799"/>
      <c r="SBJ40" s="799"/>
      <c r="SBK40" s="799"/>
      <c r="SBL40" s="799"/>
      <c r="SBM40" s="799"/>
      <c r="SBN40" s="799"/>
      <c r="SBO40" s="799"/>
      <c r="SBP40" s="513"/>
      <c r="SBQ40" s="799"/>
      <c r="SBR40" s="799"/>
      <c r="SBS40" s="799"/>
      <c r="SBT40" s="799"/>
      <c r="SBU40" s="799"/>
      <c r="SBV40" s="799"/>
      <c r="SBW40" s="799"/>
      <c r="SBX40" s="513"/>
      <c r="SBY40" s="799"/>
      <c r="SBZ40" s="799"/>
      <c r="SCA40" s="799"/>
      <c r="SCB40" s="799"/>
      <c r="SCC40" s="799"/>
      <c r="SCD40" s="799"/>
      <c r="SCE40" s="799"/>
      <c r="SCF40" s="513"/>
      <c r="SCG40" s="799"/>
      <c r="SCH40" s="799"/>
      <c r="SCI40" s="799"/>
      <c r="SCJ40" s="799"/>
      <c r="SCK40" s="799"/>
      <c r="SCL40" s="799"/>
      <c r="SCM40" s="799"/>
      <c r="SCN40" s="513"/>
      <c r="SCO40" s="799"/>
      <c r="SCP40" s="799"/>
      <c r="SCQ40" s="799"/>
      <c r="SCR40" s="799"/>
      <c r="SCS40" s="799"/>
      <c r="SCT40" s="799"/>
      <c r="SCU40" s="799"/>
      <c r="SCV40" s="513"/>
      <c r="SCW40" s="799"/>
      <c r="SCX40" s="799"/>
      <c r="SCY40" s="799"/>
      <c r="SCZ40" s="799"/>
      <c r="SDA40" s="799"/>
      <c r="SDB40" s="799"/>
      <c r="SDC40" s="799"/>
      <c r="SDD40" s="513"/>
      <c r="SDE40" s="799"/>
      <c r="SDF40" s="799"/>
      <c r="SDG40" s="799"/>
      <c r="SDH40" s="799"/>
      <c r="SDI40" s="799"/>
      <c r="SDJ40" s="799"/>
      <c r="SDK40" s="799"/>
      <c r="SDL40" s="513"/>
      <c r="SDM40" s="799"/>
      <c r="SDN40" s="799"/>
      <c r="SDO40" s="799"/>
      <c r="SDP40" s="799"/>
      <c r="SDQ40" s="799"/>
      <c r="SDR40" s="799"/>
      <c r="SDS40" s="799"/>
      <c r="SDT40" s="513"/>
      <c r="SDU40" s="799"/>
      <c r="SDV40" s="799"/>
      <c r="SDW40" s="799"/>
      <c r="SDX40" s="799"/>
      <c r="SDY40" s="799"/>
      <c r="SDZ40" s="799"/>
      <c r="SEA40" s="799"/>
      <c r="SEB40" s="513"/>
      <c r="SEC40" s="799"/>
      <c r="SED40" s="799"/>
      <c r="SEE40" s="799"/>
      <c r="SEF40" s="799"/>
      <c r="SEG40" s="799"/>
      <c r="SEH40" s="799"/>
      <c r="SEI40" s="799"/>
      <c r="SEJ40" s="513"/>
      <c r="SEK40" s="799"/>
      <c r="SEL40" s="799"/>
      <c r="SEM40" s="799"/>
      <c r="SEN40" s="799"/>
      <c r="SEO40" s="799"/>
      <c r="SEP40" s="799"/>
      <c r="SEQ40" s="799"/>
      <c r="SER40" s="513"/>
      <c r="SES40" s="799"/>
      <c r="SET40" s="799"/>
      <c r="SEU40" s="799"/>
      <c r="SEV40" s="799"/>
      <c r="SEW40" s="799"/>
      <c r="SEX40" s="799"/>
      <c r="SEY40" s="799"/>
      <c r="SEZ40" s="513"/>
      <c r="SFA40" s="799"/>
      <c r="SFB40" s="799"/>
      <c r="SFC40" s="799"/>
      <c r="SFD40" s="799"/>
      <c r="SFE40" s="799"/>
      <c r="SFF40" s="799"/>
      <c r="SFG40" s="799"/>
      <c r="SFH40" s="513"/>
      <c r="SFI40" s="799"/>
      <c r="SFJ40" s="799"/>
      <c r="SFK40" s="799"/>
      <c r="SFL40" s="799"/>
      <c r="SFM40" s="799"/>
      <c r="SFN40" s="799"/>
      <c r="SFO40" s="799"/>
      <c r="SFP40" s="513"/>
      <c r="SFQ40" s="799"/>
      <c r="SFR40" s="799"/>
      <c r="SFS40" s="799"/>
      <c r="SFT40" s="799"/>
      <c r="SFU40" s="799"/>
      <c r="SFV40" s="799"/>
      <c r="SFW40" s="799"/>
      <c r="SFX40" s="513"/>
      <c r="SFY40" s="799"/>
      <c r="SFZ40" s="799"/>
      <c r="SGA40" s="799"/>
      <c r="SGB40" s="799"/>
      <c r="SGC40" s="799"/>
      <c r="SGD40" s="799"/>
      <c r="SGE40" s="799"/>
      <c r="SGF40" s="513"/>
      <c r="SGG40" s="799"/>
      <c r="SGH40" s="799"/>
      <c r="SGI40" s="799"/>
      <c r="SGJ40" s="799"/>
      <c r="SGK40" s="799"/>
      <c r="SGL40" s="799"/>
      <c r="SGM40" s="799"/>
      <c r="SGN40" s="513"/>
      <c r="SGO40" s="799"/>
      <c r="SGP40" s="799"/>
      <c r="SGQ40" s="799"/>
      <c r="SGR40" s="799"/>
      <c r="SGS40" s="799"/>
      <c r="SGT40" s="799"/>
      <c r="SGU40" s="799"/>
      <c r="SGV40" s="513"/>
      <c r="SGW40" s="799"/>
      <c r="SGX40" s="799"/>
      <c r="SGY40" s="799"/>
      <c r="SGZ40" s="799"/>
      <c r="SHA40" s="799"/>
      <c r="SHB40" s="799"/>
      <c r="SHC40" s="799"/>
      <c r="SHD40" s="513"/>
      <c r="SHE40" s="799"/>
      <c r="SHF40" s="799"/>
      <c r="SHG40" s="799"/>
      <c r="SHH40" s="799"/>
      <c r="SHI40" s="799"/>
      <c r="SHJ40" s="799"/>
      <c r="SHK40" s="799"/>
      <c r="SHL40" s="513"/>
      <c r="SHM40" s="799"/>
      <c r="SHN40" s="799"/>
      <c r="SHO40" s="799"/>
      <c r="SHP40" s="799"/>
      <c r="SHQ40" s="799"/>
      <c r="SHR40" s="799"/>
      <c r="SHS40" s="799"/>
      <c r="SHT40" s="513"/>
      <c r="SHU40" s="799"/>
      <c r="SHV40" s="799"/>
      <c r="SHW40" s="799"/>
      <c r="SHX40" s="799"/>
      <c r="SHY40" s="799"/>
      <c r="SHZ40" s="799"/>
      <c r="SIA40" s="799"/>
      <c r="SIB40" s="513"/>
      <c r="SIC40" s="799"/>
      <c r="SID40" s="799"/>
      <c r="SIE40" s="799"/>
      <c r="SIF40" s="799"/>
      <c r="SIG40" s="799"/>
      <c r="SIH40" s="799"/>
      <c r="SII40" s="799"/>
      <c r="SIJ40" s="513"/>
      <c r="SIK40" s="799"/>
      <c r="SIL40" s="799"/>
      <c r="SIM40" s="799"/>
      <c r="SIN40" s="799"/>
      <c r="SIO40" s="799"/>
      <c r="SIP40" s="799"/>
      <c r="SIQ40" s="799"/>
      <c r="SIR40" s="513"/>
      <c r="SIS40" s="799"/>
      <c r="SIT40" s="799"/>
      <c r="SIU40" s="799"/>
      <c r="SIV40" s="799"/>
      <c r="SIW40" s="799"/>
      <c r="SIX40" s="799"/>
      <c r="SIY40" s="799"/>
      <c r="SIZ40" s="513"/>
      <c r="SJA40" s="799"/>
      <c r="SJB40" s="799"/>
      <c r="SJC40" s="799"/>
      <c r="SJD40" s="799"/>
      <c r="SJE40" s="799"/>
      <c r="SJF40" s="799"/>
      <c r="SJG40" s="799"/>
      <c r="SJH40" s="513"/>
      <c r="SJI40" s="799"/>
      <c r="SJJ40" s="799"/>
      <c r="SJK40" s="799"/>
      <c r="SJL40" s="799"/>
      <c r="SJM40" s="799"/>
      <c r="SJN40" s="799"/>
      <c r="SJO40" s="799"/>
      <c r="SJP40" s="513"/>
      <c r="SJQ40" s="799"/>
      <c r="SJR40" s="799"/>
      <c r="SJS40" s="799"/>
      <c r="SJT40" s="799"/>
      <c r="SJU40" s="799"/>
      <c r="SJV40" s="799"/>
      <c r="SJW40" s="799"/>
      <c r="SJX40" s="513"/>
      <c r="SJY40" s="799"/>
      <c r="SJZ40" s="799"/>
      <c r="SKA40" s="799"/>
      <c r="SKB40" s="799"/>
      <c r="SKC40" s="799"/>
      <c r="SKD40" s="799"/>
      <c r="SKE40" s="799"/>
      <c r="SKF40" s="513"/>
      <c r="SKG40" s="799"/>
      <c r="SKH40" s="799"/>
      <c r="SKI40" s="799"/>
      <c r="SKJ40" s="799"/>
      <c r="SKK40" s="799"/>
      <c r="SKL40" s="799"/>
      <c r="SKM40" s="799"/>
      <c r="SKN40" s="513"/>
      <c r="SKO40" s="799"/>
      <c r="SKP40" s="799"/>
      <c r="SKQ40" s="799"/>
      <c r="SKR40" s="799"/>
      <c r="SKS40" s="799"/>
      <c r="SKT40" s="799"/>
      <c r="SKU40" s="799"/>
      <c r="SKV40" s="513"/>
      <c r="SKW40" s="799"/>
      <c r="SKX40" s="799"/>
      <c r="SKY40" s="799"/>
      <c r="SKZ40" s="799"/>
      <c r="SLA40" s="799"/>
      <c r="SLB40" s="799"/>
      <c r="SLC40" s="799"/>
      <c r="SLD40" s="513"/>
      <c r="SLE40" s="799"/>
      <c r="SLF40" s="799"/>
      <c r="SLG40" s="799"/>
      <c r="SLH40" s="799"/>
      <c r="SLI40" s="799"/>
      <c r="SLJ40" s="799"/>
      <c r="SLK40" s="799"/>
      <c r="SLL40" s="513"/>
      <c r="SLM40" s="799"/>
      <c r="SLN40" s="799"/>
      <c r="SLO40" s="799"/>
      <c r="SLP40" s="799"/>
      <c r="SLQ40" s="799"/>
      <c r="SLR40" s="799"/>
      <c r="SLS40" s="799"/>
      <c r="SLT40" s="513"/>
      <c r="SLU40" s="799"/>
      <c r="SLV40" s="799"/>
      <c r="SLW40" s="799"/>
      <c r="SLX40" s="799"/>
      <c r="SLY40" s="799"/>
      <c r="SLZ40" s="799"/>
      <c r="SMA40" s="799"/>
      <c r="SMB40" s="513"/>
      <c r="SMC40" s="799"/>
      <c r="SMD40" s="799"/>
      <c r="SME40" s="799"/>
      <c r="SMF40" s="799"/>
      <c r="SMG40" s="799"/>
      <c r="SMH40" s="799"/>
      <c r="SMI40" s="799"/>
      <c r="SMJ40" s="513"/>
      <c r="SMK40" s="799"/>
      <c r="SML40" s="799"/>
      <c r="SMM40" s="799"/>
      <c r="SMN40" s="799"/>
      <c r="SMO40" s="799"/>
      <c r="SMP40" s="799"/>
      <c r="SMQ40" s="799"/>
      <c r="SMR40" s="513"/>
      <c r="SMS40" s="799"/>
      <c r="SMT40" s="799"/>
      <c r="SMU40" s="799"/>
      <c r="SMV40" s="799"/>
      <c r="SMW40" s="799"/>
      <c r="SMX40" s="799"/>
      <c r="SMY40" s="799"/>
      <c r="SMZ40" s="513"/>
      <c r="SNA40" s="799"/>
      <c r="SNB40" s="799"/>
      <c r="SNC40" s="799"/>
      <c r="SND40" s="799"/>
      <c r="SNE40" s="799"/>
      <c r="SNF40" s="799"/>
      <c r="SNG40" s="799"/>
      <c r="SNH40" s="513"/>
      <c r="SNI40" s="799"/>
      <c r="SNJ40" s="799"/>
      <c r="SNK40" s="799"/>
      <c r="SNL40" s="799"/>
      <c r="SNM40" s="799"/>
      <c r="SNN40" s="799"/>
      <c r="SNO40" s="799"/>
      <c r="SNP40" s="513"/>
      <c r="SNQ40" s="799"/>
      <c r="SNR40" s="799"/>
      <c r="SNS40" s="799"/>
      <c r="SNT40" s="799"/>
      <c r="SNU40" s="799"/>
      <c r="SNV40" s="799"/>
      <c r="SNW40" s="799"/>
      <c r="SNX40" s="513"/>
      <c r="SNY40" s="799"/>
      <c r="SNZ40" s="799"/>
      <c r="SOA40" s="799"/>
      <c r="SOB40" s="799"/>
      <c r="SOC40" s="799"/>
      <c r="SOD40" s="799"/>
      <c r="SOE40" s="799"/>
      <c r="SOF40" s="513"/>
      <c r="SOG40" s="799"/>
      <c r="SOH40" s="799"/>
      <c r="SOI40" s="799"/>
      <c r="SOJ40" s="799"/>
      <c r="SOK40" s="799"/>
      <c r="SOL40" s="799"/>
      <c r="SOM40" s="799"/>
      <c r="SON40" s="513"/>
      <c r="SOO40" s="799"/>
      <c r="SOP40" s="799"/>
      <c r="SOQ40" s="799"/>
      <c r="SOR40" s="799"/>
      <c r="SOS40" s="799"/>
      <c r="SOT40" s="799"/>
      <c r="SOU40" s="799"/>
      <c r="SOV40" s="513"/>
      <c r="SOW40" s="799"/>
      <c r="SOX40" s="799"/>
      <c r="SOY40" s="799"/>
      <c r="SOZ40" s="799"/>
      <c r="SPA40" s="799"/>
      <c r="SPB40" s="799"/>
      <c r="SPC40" s="799"/>
      <c r="SPD40" s="513"/>
      <c r="SPE40" s="799"/>
      <c r="SPF40" s="799"/>
      <c r="SPG40" s="799"/>
      <c r="SPH40" s="799"/>
      <c r="SPI40" s="799"/>
      <c r="SPJ40" s="799"/>
      <c r="SPK40" s="799"/>
      <c r="SPL40" s="513"/>
      <c r="SPM40" s="799"/>
      <c r="SPN40" s="799"/>
      <c r="SPO40" s="799"/>
      <c r="SPP40" s="799"/>
      <c r="SPQ40" s="799"/>
      <c r="SPR40" s="799"/>
      <c r="SPS40" s="799"/>
      <c r="SPT40" s="513"/>
      <c r="SPU40" s="799"/>
      <c r="SPV40" s="799"/>
      <c r="SPW40" s="799"/>
      <c r="SPX40" s="799"/>
      <c r="SPY40" s="799"/>
      <c r="SPZ40" s="799"/>
      <c r="SQA40" s="799"/>
      <c r="SQB40" s="513"/>
      <c r="SQC40" s="799"/>
      <c r="SQD40" s="799"/>
      <c r="SQE40" s="799"/>
      <c r="SQF40" s="799"/>
      <c r="SQG40" s="799"/>
      <c r="SQH40" s="799"/>
      <c r="SQI40" s="799"/>
      <c r="SQJ40" s="513"/>
      <c r="SQK40" s="799"/>
      <c r="SQL40" s="799"/>
      <c r="SQM40" s="799"/>
      <c r="SQN40" s="799"/>
      <c r="SQO40" s="799"/>
      <c r="SQP40" s="799"/>
      <c r="SQQ40" s="799"/>
      <c r="SQR40" s="513"/>
      <c r="SQS40" s="799"/>
      <c r="SQT40" s="799"/>
      <c r="SQU40" s="799"/>
      <c r="SQV40" s="799"/>
      <c r="SQW40" s="799"/>
      <c r="SQX40" s="799"/>
      <c r="SQY40" s="799"/>
      <c r="SQZ40" s="513"/>
      <c r="SRA40" s="799"/>
      <c r="SRB40" s="799"/>
      <c r="SRC40" s="799"/>
      <c r="SRD40" s="799"/>
      <c r="SRE40" s="799"/>
      <c r="SRF40" s="799"/>
      <c r="SRG40" s="799"/>
      <c r="SRH40" s="513"/>
      <c r="SRI40" s="799"/>
      <c r="SRJ40" s="799"/>
      <c r="SRK40" s="799"/>
      <c r="SRL40" s="799"/>
      <c r="SRM40" s="799"/>
      <c r="SRN40" s="799"/>
      <c r="SRO40" s="799"/>
      <c r="SRP40" s="513"/>
      <c r="SRQ40" s="799"/>
      <c r="SRR40" s="799"/>
      <c r="SRS40" s="799"/>
      <c r="SRT40" s="799"/>
      <c r="SRU40" s="799"/>
      <c r="SRV40" s="799"/>
      <c r="SRW40" s="799"/>
      <c r="SRX40" s="513"/>
      <c r="SRY40" s="799"/>
      <c r="SRZ40" s="799"/>
      <c r="SSA40" s="799"/>
      <c r="SSB40" s="799"/>
      <c r="SSC40" s="799"/>
      <c r="SSD40" s="799"/>
      <c r="SSE40" s="799"/>
      <c r="SSF40" s="513"/>
      <c r="SSG40" s="799"/>
      <c r="SSH40" s="799"/>
      <c r="SSI40" s="799"/>
      <c r="SSJ40" s="799"/>
      <c r="SSK40" s="799"/>
      <c r="SSL40" s="799"/>
      <c r="SSM40" s="799"/>
      <c r="SSN40" s="513"/>
      <c r="SSO40" s="799"/>
      <c r="SSP40" s="799"/>
      <c r="SSQ40" s="799"/>
      <c r="SSR40" s="799"/>
      <c r="SSS40" s="799"/>
      <c r="SST40" s="799"/>
      <c r="SSU40" s="799"/>
      <c r="SSV40" s="513"/>
      <c r="SSW40" s="799"/>
      <c r="SSX40" s="799"/>
      <c r="SSY40" s="799"/>
      <c r="SSZ40" s="799"/>
      <c r="STA40" s="799"/>
      <c r="STB40" s="799"/>
      <c r="STC40" s="799"/>
      <c r="STD40" s="513"/>
      <c r="STE40" s="799"/>
      <c r="STF40" s="799"/>
      <c r="STG40" s="799"/>
      <c r="STH40" s="799"/>
      <c r="STI40" s="799"/>
      <c r="STJ40" s="799"/>
      <c r="STK40" s="799"/>
      <c r="STL40" s="513"/>
      <c r="STM40" s="799"/>
      <c r="STN40" s="799"/>
      <c r="STO40" s="799"/>
      <c r="STP40" s="799"/>
      <c r="STQ40" s="799"/>
      <c r="STR40" s="799"/>
      <c r="STS40" s="799"/>
      <c r="STT40" s="513"/>
      <c r="STU40" s="799"/>
      <c r="STV40" s="799"/>
      <c r="STW40" s="799"/>
      <c r="STX40" s="799"/>
      <c r="STY40" s="799"/>
      <c r="STZ40" s="799"/>
      <c r="SUA40" s="799"/>
      <c r="SUB40" s="513"/>
      <c r="SUC40" s="799"/>
      <c r="SUD40" s="799"/>
      <c r="SUE40" s="799"/>
      <c r="SUF40" s="799"/>
      <c r="SUG40" s="799"/>
      <c r="SUH40" s="799"/>
      <c r="SUI40" s="799"/>
      <c r="SUJ40" s="513"/>
      <c r="SUK40" s="799"/>
      <c r="SUL40" s="799"/>
      <c r="SUM40" s="799"/>
      <c r="SUN40" s="799"/>
      <c r="SUO40" s="799"/>
      <c r="SUP40" s="799"/>
      <c r="SUQ40" s="799"/>
      <c r="SUR40" s="513"/>
      <c r="SUS40" s="799"/>
      <c r="SUT40" s="799"/>
      <c r="SUU40" s="799"/>
      <c r="SUV40" s="799"/>
      <c r="SUW40" s="799"/>
      <c r="SUX40" s="799"/>
      <c r="SUY40" s="799"/>
      <c r="SUZ40" s="513"/>
      <c r="SVA40" s="799"/>
      <c r="SVB40" s="799"/>
      <c r="SVC40" s="799"/>
      <c r="SVD40" s="799"/>
      <c r="SVE40" s="799"/>
      <c r="SVF40" s="799"/>
      <c r="SVG40" s="799"/>
      <c r="SVH40" s="513"/>
      <c r="SVI40" s="799"/>
      <c r="SVJ40" s="799"/>
      <c r="SVK40" s="799"/>
      <c r="SVL40" s="799"/>
      <c r="SVM40" s="799"/>
      <c r="SVN40" s="799"/>
      <c r="SVO40" s="799"/>
      <c r="SVP40" s="513"/>
      <c r="SVQ40" s="799"/>
      <c r="SVR40" s="799"/>
      <c r="SVS40" s="799"/>
      <c r="SVT40" s="799"/>
      <c r="SVU40" s="799"/>
      <c r="SVV40" s="799"/>
      <c r="SVW40" s="799"/>
      <c r="SVX40" s="513"/>
      <c r="SVY40" s="799"/>
      <c r="SVZ40" s="799"/>
      <c r="SWA40" s="799"/>
      <c r="SWB40" s="799"/>
      <c r="SWC40" s="799"/>
      <c r="SWD40" s="799"/>
      <c r="SWE40" s="799"/>
      <c r="SWF40" s="513"/>
      <c r="SWG40" s="799"/>
      <c r="SWH40" s="799"/>
      <c r="SWI40" s="799"/>
      <c r="SWJ40" s="799"/>
      <c r="SWK40" s="799"/>
      <c r="SWL40" s="799"/>
      <c r="SWM40" s="799"/>
      <c r="SWN40" s="513"/>
      <c r="SWO40" s="799"/>
      <c r="SWP40" s="799"/>
      <c r="SWQ40" s="799"/>
      <c r="SWR40" s="799"/>
      <c r="SWS40" s="799"/>
      <c r="SWT40" s="799"/>
      <c r="SWU40" s="799"/>
      <c r="SWV40" s="513"/>
      <c r="SWW40" s="799"/>
      <c r="SWX40" s="799"/>
      <c r="SWY40" s="799"/>
      <c r="SWZ40" s="799"/>
      <c r="SXA40" s="799"/>
      <c r="SXB40" s="799"/>
      <c r="SXC40" s="799"/>
      <c r="SXD40" s="513"/>
      <c r="SXE40" s="799"/>
      <c r="SXF40" s="799"/>
      <c r="SXG40" s="799"/>
      <c r="SXH40" s="799"/>
      <c r="SXI40" s="799"/>
      <c r="SXJ40" s="799"/>
      <c r="SXK40" s="799"/>
      <c r="SXL40" s="513"/>
      <c r="SXM40" s="799"/>
      <c r="SXN40" s="799"/>
      <c r="SXO40" s="799"/>
      <c r="SXP40" s="799"/>
      <c r="SXQ40" s="799"/>
      <c r="SXR40" s="799"/>
      <c r="SXS40" s="799"/>
      <c r="SXT40" s="513"/>
      <c r="SXU40" s="799"/>
      <c r="SXV40" s="799"/>
      <c r="SXW40" s="799"/>
      <c r="SXX40" s="799"/>
      <c r="SXY40" s="799"/>
      <c r="SXZ40" s="799"/>
      <c r="SYA40" s="799"/>
      <c r="SYB40" s="513"/>
      <c r="SYC40" s="799"/>
      <c r="SYD40" s="799"/>
      <c r="SYE40" s="799"/>
      <c r="SYF40" s="799"/>
      <c r="SYG40" s="799"/>
      <c r="SYH40" s="799"/>
      <c r="SYI40" s="799"/>
      <c r="SYJ40" s="513"/>
      <c r="SYK40" s="799"/>
      <c r="SYL40" s="799"/>
      <c r="SYM40" s="799"/>
      <c r="SYN40" s="799"/>
      <c r="SYO40" s="799"/>
      <c r="SYP40" s="799"/>
      <c r="SYQ40" s="799"/>
      <c r="SYR40" s="513"/>
      <c r="SYS40" s="799"/>
      <c r="SYT40" s="799"/>
      <c r="SYU40" s="799"/>
      <c r="SYV40" s="799"/>
      <c r="SYW40" s="799"/>
      <c r="SYX40" s="799"/>
      <c r="SYY40" s="799"/>
      <c r="SYZ40" s="513"/>
      <c r="SZA40" s="799"/>
      <c r="SZB40" s="799"/>
      <c r="SZC40" s="799"/>
      <c r="SZD40" s="799"/>
      <c r="SZE40" s="799"/>
      <c r="SZF40" s="799"/>
      <c r="SZG40" s="799"/>
      <c r="SZH40" s="513"/>
      <c r="SZI40" s="799"/>
      <c r="SZJ40" s="799"/>
      <c r="SZK40" s="799"/>
      <c r="SZL40" s="799"/>
      <c r="SZM40" s="799"/>
      <c r="SZN40" s="799"/>
      <c r="SZO40" s="799"/>
      <c r="SZP40" s="513"/>
      <c r="SZQ40" s="799"/>
      <c r="SZR40" s="799"/>
      <c r="SZS40" s="799"/>
      <c r="SZT40" s="799"/>
      <c r="SZU40" s="799"/>
      <c r="SZV40" s="799"/>
      <c r="SZW40" s="799"/>
      <c r="SZX40" s="513"/>
      <c r="SZY40" s="799"/>
      <c r="SZZ40" s="799"/>
      <c r="TAA40" s="799"/>
      <c r="TAB40" s="799"/>
      <c r="TAC40" s="799"/>
      <c r="TAD40" s="799"/>
      <c r="TAE40" s="799"/>
      <c r="TAF40" s="513"/>
      <c r="TAG40" s="799"/>
      <c r="TAH40" s="799"/>
      <c r="TAI40" s="799"/>
      <c r="TAJ40" s="799"/>
      <c r="TAK40" s="799"/>
      <c r="TAL40" s="799"/>
      <c r="TAM40" s="799"/>
      <c r="TAN40" s="513"/>
      <c r="TAO40" s="799"/>
      <c r="TAP40" s="799"/>
      <c r="TAQ40" s="799"/>
      <c r="TAR40" s="799"/>
      <c r="TAS40" s="799"/>
      <c r="TAT40" s="799"/>
      <c r="TAU40" s="799"/>
      <c r="TAV40" s="513"/>
      <c r="TAW40" s="799"/>
      <c r="TAX40" s="799"/>
      <c r="TAY40" s="799"/>
      <c r="TAZ40" s="799"/>
      <c r="TBA40" s="799"/>
      <c r="TBB40" s="799"/>
      <c r="TBC40" s="799"/>
      <c r="TBD40" s="513"/>
      <c r="TBE40" s="799"/>
      <c r="TBF40" s="799"/>
      <c r="TBG40" s="799"/>
      <c r="TBH40" s="799"/>
      <c r="TBI40" s="799"/>
      <c r="TBJ40" s="799"/>
      <c r="TBK40" s="799"/>
      <c r="TBL40" s="513"/>
      <c r="TBM40" s="799"/>
      <c r="TBN40" s="799"/>
      <c r="TBO40" s="799"/>
      <c r="TBP40" s="799"/>
      <c r="TBQ40" s="799"/>
      <c r="TBR40" s="799"/>
      <c r="TBS40" s="799"/>
      <c r="TBT40" s="513"/>
      <c r="TBU40" s="799"/>
      <c r="TBV40" s="799"/>
      <c r="TBW40" s="799"/>
      <c r="TBX40" s="799"/>
      <c r="TBY40" s="799"/>
      <c r="TBZ40" s="799"/>
      <c r="TCA40" s="799"/>
      <c r="TCB40" s="513"/>
      <c r="TCC40" s="799"/>
      <c r="TCD40" s="799"/>
      <c r="TCE40" s="799"/>
      <c r="TCF40" s="799"/>
      <c r="TCG40" s="799"/>
      <c r="TCH40" s="799"/>
      <c r="TCI40" s="799"/>
      <c r="TCJ40" s="513"/>
      <c r="TCK40" s="799"/>
      <c r="TCL40" s="799"/>
      <c r="TCM40" s="799"/>
      <c r="TCN40" s="799"/>
      <c r="TCO40" s="799"/>
      <c r="TCP40" s="799"/>
      <c r="TCQ40" s="799"/>
      <c r="TCR40" s="513"/>
      <c r="TCS40" s="799"/>
      <c r="TCT40" s="799"/>
      <c r="TCU40" s="799"/>
      <c r="TCV40" s="799"/>
      <c r="TCW40" s="799"/>
      <c r="TCX40" s="799"/>
      <c r="TCY40" s="799"/>
      <c r="TCZ40" s="513"/>
      <c r="TDA40" s="799"/>
      <c r="TDB40" s="799"/>
      <c r="TDC40" s="799"/>
      <c r="TDD40" s="799"/>
      <c r="TDE40" s="799"/>
      <c r="TDF40" s="799"/>
      <c r="TDG40" s="799"/>
      <c r="TDH40" s="513"/>
      <c r="TDI40" s="799"/>
      <c r="TDJ40" s="799"/>
      <c r="TDK40" s="799"/>
      <c r="TDL40" s="799"/>
      <c r="TDM40" s="799"/>
      <c r="TDN40" s="799"/>
      <c r="TDO40" s="799"/>
      <c r="TDP40" s="513"/>
      <c r="TDQ40" s="799"/>
      <c r="TDR40" s="799"/>
      <c r="TDS40" s="799"/>
      <c r="TDT40" s="799"/>
      <c r="TDU40" s="799"/>
      <c r="TDV40" s="799"/>
      <c r="TDW40" s="799"/>
      <c r="TDX40" s="513"/>
      <c r="TDY40" s="799"/>
      <c r="TDZ40" s="799"/>
      <c r="TEA40" s="799"/>
      <c r="TEB40" s="799"/>
      <c r="TEC40" s="799"/>
      <c r="TED40" s="799"/>
      <c r="TEE40" s="799"/>
      <c r="TEF40" s="513"/>
      <c r="TEG40" s="799"/>
      <c r="TEH40" s="799"/>
      <c r="TEI40" s="799"/>
      <c r="TEJ40" s="799"/>
      <c r="TEK40" s="799"/>
      <c r="TEL40" s="799"/>
      <c r="TEM40" s="799"/>
      <c r="TEN40" s="513"/>
      <c r="TEO40" s="799"/>
      <c r="TEP40" s="799"/>
      <c r="TEQ40" s="799"/>
      <c r="TER40" s="799"/>
      <c r="TES40" s="799"/>
      <c r="TET40" s="799"/>
      <c r="TEU40" s="799"/>
      <c r="TEV40" s="513"/>
      <c r="TEW40" s="799"/>
      <c r="TEX40" s="799"/>
      <c r="TEY40" s="799"/>
      <c r="TEZ40" s="799"/>
      <c r="TFA40" s="799"/>
      <c r="TFB40" s="799"/>
      <c r="TFC40" s="799"/>
      <c r="TFD40" s="513"/>
      <c r="TFE40" s="799"/>
      <c r="TFF40" s="799"/>
      <c r="TFG40" s="799"/>
      <c r="TFH40" s="799"/>
      <c r="TFI40" s="799"/>
      <c r="TFJ40" s="799"/>
      <c r="TFK40" s="799"/>
      <c r="TFL40" s="513"/>
      <c r="TFM40" s="799"/>
      <c r="TFN40" s="799"/>
      <c r="TFO40" s="799"/>
      <c r="TFP40" s="799"/>
      <c r="TFQ40" s="799"/>
      <c r="TFR40" s="799"/>
      <c r="TFS40" s="799"/>
      <c r="TFT40" s="513"/>
      <c r="TFU40" s="799"/>
      <c r="TFV40" s="799"/>
      <c r="TFW40" s="799"/>
      <c r="TFX40" s="799"/>
      <c r="TFY40" s="799"/>
      <c r="TFZ40" s="799"/>
      <c r="TGA40" s="799"/>
      <c r="TGB40" s="513"/>
      <c r="TGC40" s="799"/>
      <c r="TGD40" s="799"/>
      <c r="TGE40" s="799"/>
      <c r="TGF40" s="799"/>
      <c r="TGG40" s="799"/>
      <c r="TGH40" s="799"/>
      <c r="TGI40" s="799"/>
      <c r="TGJ40" s="513"/>
      <c r="TGK40" s="799"/>
      <c r="TGL40" s="799"/>
      <c r="TGM40" s="799"/>
      <c r="TGN40" s="799"/>
      <c r="TGO40" s="799"/>
      <c r="TGP40" s="799"/>
      <c r="TGQ40" s="799"/>
      <c r="TGR40" s="513"/>
      <c r="TGS40" s="799"/>
      <c r="TGT40" s="799"/>
      <c r="TGU40" s="799"/>
      <c r="TGV40" s="799"/>
      <c r="TGW40" s="799"/>
      <c r="TGX40" s="799"/>
      <c r="TGY40" s="799"/>
      <c r="TGZ40" s="513"/>
      <c r="THA40" s="799"/>
      <c r="THB40" s="799"/>
      <c r="THC40" s="799"/>
      <c r="THD40" s="799"/>
      <c r="THE40" s="799"/>
      <c r="THF40" s="799"/>
      <c r="THG40" s="799"/>
      <c r="THH40" s="513"/>
      <c r="THI40" s="799"/>
      <c r="THJ40" s="799"/>
      <c r="THK40" s="799"/>
      <c r="THL40" s="799"/>
      <c r="THM40" s="799"/>
      <c r="THN40" s="799"/>
      <c r="THO40" s="799"/>
      <c r="THP40" s="513"/>
      <c r="THQ40" s="799"/>
      <c r="THR40" s="799"/>
      <c r="THS40" s="799"/>
      <c r="THT40" s="799"/>
      <c r="THU40" s="799"/>
      <c r="THV40" s="799"/>
      <c r="THW40" s="799"/>
      <c r="THX40" s="513"/>
      <c r="THY40" s="799"/>
      <c r="THZ40" s="799"/>
      <c r="TIA40" s="799"/>
      <c r="TIB40" s="799"/>
      <c r="TIC40" s="799"/>
      <c r="TID40" s="799"/>
      <c r="TIE40" s="799"/>
      <c r="TIF40" s="513"/>
      <c r="TIG40" s="799"/>
      <c r="TIH40" s="799"/>
      <c r="TII40" s="799"/>
      <c r="TIJ40" s="799"/>
      <c r="TIK40" s="799"/>
      <c r="TIL40" s="799"/>
      <c r="TIM40" s="799"/>
      <c r="TIN40" s="513"/>
      <c r="TIO40" s="799"/>
      <c r="TIP40" s="799"/>
      <c r="TIQ40" s="799"/>
      <c r="TIR40" s="799"/>
      <c r="TIS40" s="799"/>
      <c r="TIT40" s="799"/>
      <c r="TIU40" s="799"/>
      <c r="TIV40" s="513"/>
      <c r="TIW40" s="799"/>
      <c r="TIX40" s="799"/>
      <c r="TIY40" s="799"/>
      <c r="TIZ40" s="799"/>
      <c r="TJA40" s="799"/>
      <c r="TJB40" s="799"/>
      <c r="TJC40" s="799"/>
      <c r="TJD40" s="513"/>
      <c r="TJE40" s="799"/>
      <c r="TJF40" s="799"/>
      <c r="TJG40" s="799"/>
      <c r="TJH40" s="799"/>
      <c r="TJI40" s="799"/>
      <c r="TJJ40" s="799"/>
      <c r="TJK40" s="799"/>
      <c r="TJL40" s="513"/>
      <c r="TJM40" s="799"/>
      <c r="TJN40" s="799"/>
      <c r="TJO40" s="799"/>
      <c r="TJP40" s="799"/>
      <c r="TJQ40" s="799"/>
      <c r="TJR40" s="799"/>
      <c r="TJS40" s="799"/>
      <c r="TJT40" s="513"/>
      <c r="TJU40" s="799"/>
      <c r="TJV40" s="799"/>
      <c r="TJW40" s="799"/>
      <c r="TJX40" s="799"/>
      <c r="TJY40" s="799"/>
      <c r="TJZ40" s="799"/>
      <c r="TKA40" s="799"/>
      <c r="TKB40" s="513"/>
      <c r="TKC40" s="799"/>
      <c r="TKD40" s="799"/>
      <c r="TKE40" s="799"/>
      <c r="TKF40" s="799"/>
      <c r="TKG40" s="799"/>
      <c r="TKH40" s="799"/>
      <c r="TKI40" s="799"/>
      <c r="TKJ40" s="513"/>
      <c r="TKK40" s="799"/>
      <c r="TKL40" s="799"/>
      <c r="TKM40" s="799"/>
      <c r="TKN40" s="799"/>
      <c r="TKO40" s="799"/>
      <c r="TKP40" s="799"/>
      <c r="TKQ40" s="799"/>
      <c r="TKR40" s="513"/>
      <c r="TKS40" s="799"/>
      <c r="TKT40" s="799"/>
      <c r="TKU40" s="799"/>
      <c r="TKV40" s="799"/>
      <c r="TKW40" s="799"/>
      <c r="TKX40" s="799"/>
      <c r="TKY40" s="799"/>
      <c r="TKZ40" s="513"/>
      <c r="TLA40" s="799"/>
      <c r="TLB40" s="799"/>
      <c r="TLC40" s="799"/>
      <c r="TLD40" s="799"/>
      <c r="TLE40" s="799"/>
      <c r="TLF40" s="799"/>
      <c r="TLG40" s="799"/>
      <c r="TLH40" s="513"/>
      <c r="TLI40" s="799"/>
      <c r="TLJ40" s="799"/>
      <c r="TLK40" s="799"/>
      <c r="TLL40" s="799"/>
      <c r="TLM40" s="799"/>
      <c r="TLN40" s="799"/>
      <c r="TLO40" s="799"/>
      <c r="TLP40" s="513"/>
      <c r="TLQ40" s="799"/>
      <c r="TLR40" s="799"/>
      <c r="TLS40" s="799"/>
      <c r="TLT40" s="799"/>
      <c r="TLU40" s="799"/>
      <c r="TLV40" s="799"/>
      <c r="TLW40" s="799"/>
      <c r="TLX40" s="513"/>
      <c r="TLY40" s="799"/>
      <c r="TLZ40" s="799"/>
      <c r="TMA40" s="799"/>
      <c r="TMB40" s="799"/>
      <c r="TMC40" s="799"/>
      <c r="TMD40" s="799"/>
      <c r="TME40" s="799"/>
      <c r="TMF40" s="513"/>
      <c r="TMG40" s="799"/>
      <c r="TMH40" s="799"/>
      <c r="TMI40" s="799"/>
      <c r="TMJ40" s="799"/>
      <c r="TMK40" s="799"/>
      <c r="TML40" s="799"/>
      <c r="TMM40" s="799"/>
      <c r="TMN40" s="513"/>
      <c r="TMO40" s="799"/>
      <c r="TMP40" s="799"/>
      <c r="TMQ40" s="799"/>
      <c r="TMR40" s="799"/>
      <c r="TMS40" s="799"/>
      <c r="TMT40" s="799"/>
      <c r="TMU40" s="799"/>
      <c r="TMV40" s="513"/>
      <c r="TMW40" s="799"/>
      <c r="TMX40" s="799"/>
      <c r="TMY40" s="799"/>
      <c r="TMZ40" s="799"/>
      <c r="TNA40" s="799"/>
      <c r="TNB40" s="799"/>
      <c r="TNC40" s="799"/>
      <c r="TND40" s="513"/>
      <c r="TNE40" s="799"/>
      <c r="TNF40" s="799"/>
      <c r="TNG40" s="799"/>
      <c r="TNH40" s="799"/>
      <c r="TNI40" s="799"/>
      <c r="TNJ40" s="799"/>
      <c r="TNK40" s="799"/>
      <c r="TNL40" s="513"/>
      <c r="TNM40" s="799"/>
      <c r="TNN40" s="799"/>
      <c r="TNO40" s="799"/>
      <c r="TNP40" s="799"/>
      <c r="TNQ40" s="799"/>
      <c r="TNR40" s="799"/>
      <c r="TNS40" s="799"/>
      <c r="TNT40" s="513"/>
      <c r="TNU40" s="799"/>
      <c r="TNV40" s="799"/>
      <c r="TNW40" s="799"/>
      <c r="TNX40" s="799"/>
      <c r="TNY40" s="799"/>
      <c r="TNZ40" s="799"/>
      <c r="TOA40" s="799"/>
      <c r="TOB40" s="513"/>
      <c r="TOC40" s="799"/>
      <c r="TOD40" s="799"/>
      <c r="TOE40" s="799"/>
      <c r="TOF40" s="799"/>
      <c r="TOG40" s="799"/>
      <c r="TOH40" s="799"/>
      <c r="TOI40" s="799"/>
      <c r="TOJ40" s="513"/>
      <c r="TOK40" s="799"/>
      <c r="TOL40" s="799"/>
      <c r="TOM40" s="799"/>
      <c r="TON40" s="799"/>
      <c r="TOO40" s="799"/>
      <c r="TOP40" s="799"/>
      <c r="TOQ40" s="799"/>
      <c r="TOR40" s="513"/>
      <c r="TOS40" s="799"/>
      <c r="TOT40" s="799"/>
      <c r="TOU40" s="799"/>
      <c r="TOV40" s="799"/>
      <c r="TOW40" s="799"/>
      <c r="TOX40" s="799"/>
      <c r="TOY40" s="799"/>
      <c r="TOZ40" s="513"/>
      <c r="TPA40" s="799"/>
      <c r="TPB40" s="799"/>
      <c r="TPC40" s="799"/>
      <c r="TPD40" s="799"/>
      <c r="TPE40" s="799"/>
      <c r="TPF40" s="799"/>
      <c r="TPG40" s="799"/>
      <c r="TPH40" s="513"/>
      <c r="TPI40" s="799"/>
      <c r="TPJ40" s="799"/>
      <c r="TPK40" s="799"/>
      <c r="TPL40" s="799"/>
      <c r="TPM40" s="799"/>
      <c r="TPN40" s="799"/>
      <c r="TPO40" s="799"/>
      <c r="TPP40" s="513"/>
      <c r="TPQ40" s="799"/>
      <c r="TPR40" s="799"/>
      <c r="TPS40" s="799"/>
      <c r="TPT40" s="799"/>
      <c r="TPU40" s="799"/>
      <c r="TPV40" s="799"/>
      <c r="TPW40" s="799"/>
      <c r="TPX40" s="513"/>
      <c r="TPY40" s="799"/>
      <c r="TPZ40" s="799"/>
      <c r="TQA40" s="799"/>
      <c r="TQB40" s="799"/>
      <c r="TQC40" s="799"/>
      <c r="TQD40" s="799"/>
      <c r="TQE40" s="799"/>
      <c r="TQF40" s="513"/>
      <c r="TQG40" s="799"/>
      <c r="TQH40" s="799"/>
      <c r="TQI40" s="799"/>
      <c r="TQJ40" s="799"/>
      <c r="TQK40" s="799"/>
      <c r="TQL40" s="799"/>
      <c r="TQM40" s="799"/>
      <c r="TQN40" s="513"/>
      <c r="TQO40" s="799"/>
      <c r="TQP40" s="799"/>
      <c r="TQQ40" s="799"/>
      <c r="TQR40" s="799"/>
      <c r="TQS40" s="799"/>
      <c r="TQT40" s="799"/>
      <c r="TQU40" s="799"/>
      <c r="TQV40" s="513"/>
      <c r="TQW40" s="799"/>
      <c r="TQX40" s="799"/>
      <c r="TQY40" s="799"/>
      <c r="TQZ40" s="799"/>
      <c r="TRA40" s="799"/>
      <c r="TRB40" s="799"/>
      <c r="TRC40" s="799"/>
      <c r="TRD40" s="513"/>
      <c r="TRE40" s="799"/>
      <c r="TRF40" s="799"/>
      <c r="TRG40" s="799"/>
      <c r="TRH40" s="799"/>
      <c r="TRI40" s="799"/>
      <c r="TRJ40" s="799"/>
      <c r="TRK40" s="799"/>
      <c r="TRL40" s="513"/>
      <c r="TRM40" s="799"/>
      <c r="TRN40" s="799"/>
      <c r="TRO40" s="799"/>
      <c r="TRP40" s="799"/>
      <c r="TRQ40" s="799"/>
      <c r="TRR40" s="799"/>
      <c r="TRS40" s="799"/>
      <c r="TRT40" s="513"/>
      <c r="TRU40" s="799"/>
      <c r="TRV40" s="799"/>
      <c r="TRW40" s="799"/>
      <c r="TRX40" s="799"/>
      <c r="TRY40" s="799"/>
      <c r="TRZ40" s="799"/>
      <c r="TSA40" s="799"/>
      <c r="TSB40" s="513"/>
      <c r="TSC40" s="799"/>
      <c r="TSD40" s="799"/>
      <c r="TSE40" s="799"/>
      <c r="TSF40" s="799"/>
      <c r="TSG40" s="799"/>
      <c r="TSH40" s="799"/>
      <c r="TSI40" s="799"/>
      <c r="TSJ40" s="513"/>
      <c r="TSK40" s="799"/>
      <c r="TSL40" s="799"/>
      <c r="TSM40" s="799"/>
      <c r="TSN40" s="799"/>
      <c r="TSO40" s="799"/>
      <c r="TSP40" s="799"/>
      <c r="TSQ40" s="799"/>
      <c r="TSR40" s="513"/>
      <c r="TSS40" s="799"/>
      <c r="TST40" s="799"/>
      <c r="TSU40" s="799"/>
      <c r="TSV40" s="799"/>
      <c r="TSW40" s="799"/>
      <c r="TSX40" s="799"/>
      <c r="TSY40" s="799"/>
      <c r="TSZ40" s="513"/>
      <c r="TTA40" s="799"/>
      <c r="TTB40" s="799"/>
      <c r="TTC40" s="799"/>
      <c r="TTD40" s="799"/>
      <c r="TTE40" s="799"/>
      <c r="TTF40" s="799"/>
      <c r="TTG40" s="799"/>
      <c r="TTH40" s="513"/>
      <c r="TTI40" s="799"/>
      <c r="TTJ40" s="799"/>
      <c r="TTK40" s="799"/>
      <c r="TTL40" s="799"/>
      <c r="TTM40" s="799"/>
      <c r="TTN40" s="799"/>
      <c r="TTO40" s="799"/>
      <c r="TTP40" s="513"/>
      <c r="TTQ40" s="799"/>
      <c r="TTR40" s="799"/>
      <c r="TTS40" s="799"/>
      <c r="TTT40" s="799"/>
      <c r="TTU40" s="799"/>
      <c r="TTV40" s="799"/>
      <c r="TTW40" s="799"/>
      <c r="TTX40" s="513"/>
      <c r="TTY40" s="799"/>
      <c r="TTZ40" s="799"/>
      <c r="TUA40" s="799"/>
      <c r="TUB40" s="799"/>
      <c r="TUC40" s="799"/>
      <c r="TUD40" s="799"/>
      <c r="TUE40" s="799"/>
      <c r="TUF40" s="513"/>
      <c r="TUG40" s="799"/>
      <c r="TUH40" s="799"/>
      <c r="TUI40" s="799"/>
      <c r="TUJ40" s="799"/>
      <c r="TUK40" s="799"/>
      <c r="TUL40" s="799"/>
      <c r="TUM40" s="799"/>
      <c r="TUN40" s="513"/>
      <c r="TUO40" s="799"/>
      <c r="TUP40" s="799"/>
      <c r="TUQ40" s="799"/>
      <c r="TUR40" s="799"/>
      <c r="TUS40" s="799"/>
      <c r="TUT40" s="799"/>
      <c r="TUU40" s="799"/>
      <c r="TUV40" s="513"/>
      <c r="TUW40" s="799"/>
      <c r="TUX40" s="799"/>
      <c r="TUY40" s="799"/>
      <c r="TUZ40" s="799"/>
      <c r="TVA40" s="799"/>
      <c r="TVB40" s="799"/>
      <c r="TVC40" s="799"/>
      <c r="TVD40" s="513"/>
      <c r="TVE40" s="799"/>
      <c r="TVF40" s="799"/>
      <c r="TVG40" s="799"/>
      <c r="TVH40" s="799"/>
      <c r="TVI40" s="799"/>
      <c r="TVJ40" s="799"/>
      <c r="TVK40" s="799"/>
      <c r="TVL40" s="513"/>
      <c r="TVM40" s="799"/>
      <c r="TVN40" s="799"/>
      <c r="TVO40" s="799"/>
      <c r="TVP40" s="799"/>
      <c r="TVQ40" s="799"/>
      <c r="TVR40" s="799"/>
      <c r="TVS40" s="799"/>
      <c r="TVT40" s="513"/>
      <c r="TVU40" s="799"/>
      <c r="TVV40" s="799"/>
      <c r="TVW40" s="799"/>
      <c r="TVX40" s="799"/>
      <c r="TVY40" s="799"/>
      <c r="TVZ40" s="799"/>
      <c r="TWA40" s="799"/>
      <c r="TWB40" s="513"/>
      <c r="TWC40" s="799"/>
      <c r="TWD40" s="799"/>
      <c r="TWE40" s="799"/>
      <c r="TWF40" s="799"/>
      <c r="TWG40" s="799"/>
      <c r="TWH40" s="799"/>
      <c r="TWI40" s="799"/>
      <c r="TWJ40" s="513"/>
      <c r="TWK40" s="799"/>
      <c r="TWL40" s="799"/>
      <c r="TWM40" s="799"/>
      <c r="TWN40" s="799"/>
      <c r="TWO40" s="799"/>
      <c r="TWP40" s="799"/>
      <c r="TWQ40" s="799"/>
      <c r="TWR40" s="513"/>
      <c r="TWS40" s="799"/>
      <c r="TWT40" s="799"/>
      <c r="TWU40" s="799"/>
      <c r="TWV40" s="799"/>
      <c r="TWW40" s="799"/>
      <c r="TWX40" s="799"/>
      <c r="TWY40" s="799"/>
      <c r="TWZ40" s="513"/>
      <c r="TXA40" s="799"/>
      <c r="TXB40" s="799"/>
      <c r="TXC40" s="799"/>
      <c r="TXD40" s="799"/>
      <c r="TXE40" s="799"/>
      <c r="TXF40" s="799"/>
      <c r="TXG40" s="799"/>
      <c r="TXH40" s="513"/>
      <c r="TXI40" s="799"/>
      <c r="TXJ40" s="799"/>
      <c r="TXK40" s="799"/>
      <c r="TXL40" s="799"/>
      <c r="TXM40" s="799"/>
      <c r="TXN40" s="799"/>
      <c r="TXO40" s="799"/>
      <c r="TXP40" s="513"/>
      <c r="TXQ40" s="799"/>
      <c r="TXR40" s="799"/>
      <c r="TXS40" s="799"/>
      <c r="TXT40" s="799"/>
      <c r="TXU40" s="799"/>
      <c r="TXV40" s="799"/>
      <c r="TXW40" s="799"/>
      <c r="TXX40" s="513"/>
      <c r="TXY40" s="799"/>
      <c r="TXZ40" s="799"/>
      <c r="TYA40" s="799"/>
      <c r="TYB40" s="799"/>
      <c r="TYC40" s="799"/>
      <c r="TYD40" s="799"/>
      <c r="TYE40" s="799"/>
      <c r="TYF40" s="513"/>
      <c r="TYG40" s="799"/>
      <c r="TYH40" s="799"/>
      <c r="TYI40" s="799"/>
      <c r="TYJ40" s="799"/>
      <c r="TYK40" s="799"/>
      <c r="TYL40" s="799"/>
      <c r="TYM40" s="799"/>
      <c r="TYN40" s="513"/>
      <c r="TYO40" s="799"/>
      <c r="TYP40" s="799"/>
      <c r="TYQ40" s="799"/>
      <c r="TYR40" s="799"/>
      <c r="TYS40" s="799"/>
      <c r="TYT40" s="799"/>
      <c r="TYU40" s="799"/>
      <c r="TYV40" s="513"/>
      <c r="TYW40" s="799"/>
      <c r="TYX40" s="799"/>
      <c r="TYY40" s="799"/>
      <c r="TYZ40" s="799"/>
      <c r="TZA40" s="799"/>
      <c r="TZB40" s="799"/>
      <c r="TZC40" s="799"/>
      <c r="TZD40" s="513"/>
      <c r="TZE40" s="799"/>
      <c r="TZF40" s="799"/>
      <c r="TZG40" s="799"/>
      <c r="TZH40" s="799"/>
      <c r="TZI40" s="799"/>
      <c r="TZJ40" s="799"/>
      <c r="TZK40" s="799"/>
      <c r="TZL40" s="513"/>
      <c r="TZM40" s="799"/>
      <c r="TZN40" s="799"/>
      <c r="TZO40" s="799"/>
      <c r="TZP40" s="799"/>
      <c r="TZQ40" s="799"/>
      <c r="TZR40" s="799"/>
      <c r="TZS40" s="799"/>
      <c r="TZT40" s="513"/>
      <c r="TZU40" s="799"/>
      <c r="TZV40" s="799"/>
      <c r="TZW40" s="799"/>
      <c r="TZX40" s="799"/>
      <c r="TZY40" s="799"/>
      <c r="TZZ40" s="799"/>
      <c r="UAA40" s="799"/>
      <c r="UAB40" s="513"/>
      <c r="UAC40" s="799"/>
      <c r="UAD40" s="799"/>
      <c r="UAE40" s="799"/>
      <c r="UAF40" s="799"/>
      <c r="UAG40" s="799"/>
      <c r="UAH40" s="799"/>
      <c r="UAI40" s="799"/>
      <c r="UAJ40" s="513"/>
      <c r="UAK40" s="799"/>
      <c r="UAL40" s="799"/>
      <c r="UAM40" s="799"/>
      <c r="UAN40" s="799"/>
      <c r="UAO40" s="799"/>
      <c r="UAP40" s="799"/>
      <c r="UAQ40" s="799"/>
      <c r="UAR40" s="513"/>
      <c r="UAS40" s="799"/>
      <c r="UAT40" s="799"/>
      <c r="UAU40" s="799"/>
      <c r="UAV40" s="799"/>
      <c r="UAW40" s="799"/>
      <c r="UAX40" s="799"/>
      <c r="UAY40" s="799"/>
      <c r="UAZ40" s="513"/>
      <c r="UBA40" s="799"/>
      <c r="UBB40" s="799"/>
      <c r="UBC40" s="799"/>
      <c r="UBD40" s="799"/>
      <c r="UBE40" s="799"/>
      <c r="UBF40" s="799"/>
      <c r="UBG40" s="799"/>
      <c r="UBH40" s="513"/>
      <c r="UBI40" s="799"/>
      <c r="UBJ40" s="799"/>
      <c r="UBK40" s="799"/>
      <c r="UBL40" s="799"/>
      <c r="UBM40" s="799"/>
      <c r="UBN40" s="799"/>
      <c r="UBO40" s="799"/>
      <c r="UBP40" s="513"/>
      <c r="UBQ40" s="799"/>
      <c r="UBR40" s="799"/>
      <c r="UBS40" s="799"/>
      <c r="UBT40" s="799"/>
      <c r="UBU40" s="799"/>
      <c r="UBV40" s="799"/>
      <c r="UBW40" s="799"/>
      <c r="UBX40" s="513"/>
      <c r="UBY40" s="799"/>
      <c r="UBZ40" s="799"/>
      <c r="UCA40" s="799"/>
      <c r="UCB40" s="799"/>
      <c r="UCC40" s="799"/>
      <c r="UCD40" s="799"/>
      <c r="UCE40" s="799"/>
      <c r="UCF40" s="513"/>
      <c r="UCG40" s="799"/>
      <c r="UCH40" s="799"/>
      <c r="UCI40" s="799"/>
      <c r="UCJ40" s="799"/>
      <c r="UCK40" s="799"/>
      <c r="UCL40" s="799"/>
      <c r="UCM40" s="799"/>
      <c r="UCN40" s="513"/>
      <c r="UCO40" s="799"/>
      <c r="UCP40" s="799"/>
      <c r="UCQ40" s="799"/>
      <c r="UCR40" s="799"/>
      <c r="UCS40" s="799"/>
      <c r="UCT40" s="799"/>
      <c r="UCU40" s="799"/>
      <c r="UCV40" s="513"/>
      <c r="UCW40" s="799"/>
      <c r="UCX40" s="799"/>
      <c r="UCY40" s="799"/>
      <c r="UCZ40" s="799"/>
      <c r="UDA40" s="799"/>
      <c r="UDB40" s="799"/>
      <c r="UDC40" s="799"/>
      <c r="UDD40" s="513"/>
      <c r="UDE40" s="799"/>
      <c r="UDF40" s="799"/>
      <c r="UDG40" s="799"/>
      <c r="UDH40" s="799"/>
      <c r="UDI40" s="799"/>
      <c r="UDJ40" s="799"/>
      <c r="UDK40" s="799"/>
      <c r="UDL40" s="513"/>
      <c r="UDM40" s="799"/>
      <c r="UDN40" s="799"/>
      <c r="UDO40" s="799"/>
      <c r="UDP40" s="799"/>
      <c r="UDQ40" s="799"/>
      <c r="UDR40" s="799"/>
      <c r="UDS40" s="799"/>
      <c r="UDT40" s="513"/>
      <c r="UDU40" s="799"/>
      <c r="UDV40" s="799"/>
      <c r="UDW40" s="799"/>
      <c r="UDX40" s="799"/>
      <c r="UDY40" s="799"/>
      <c r="UDZ40" s="799"/>
      <c r="UEA40" s="799"/>
      <c r="UEB40" s="513"/>
      <c r="UEC40" s="799"/>
      <c r="UED40" s="799"/>
      <c r="UEE40" s="799"/>
      <c r="UEF40" s="799"/>
      <c r="UEG40" s="799"/>
      <c r="UEH40" s="799"/>
      <c r="UEI40" s="799"/>
      <c r="UEJ40" s="513"/>
      <c r="UEK40" s="799"/>
      <c r="UEL40" s="799"/>
      <c r="UEM40" s="799"/>
      <c r="UEN40" s="799"/>
      <c r="UEO40" s="799"/>
      <c r="UEP40" s="799"/>
      <c r="UEQ40" s="799"/>
      <c r="UER40" s="513"/>
      <c r="UES40" s="799"/>
      <c r="UET40" s="799"/>
      <c r="UEU40" s="799"/>
      <c r="UEV40" s="799"/>
      <c r="UEW40" s="799"/>
      <c r="UEX40" s="799"/>
      <c r="UEY40" s="799"/>
      <c r="UEZ40" s="513"/>
      <c r="UFA40" s="799"/>
      <c r="UFB40" s="799"/>
      <c r="UFC40" s="799"/>
      <c r="UFD40" s="799"/>
      <c r="UFE40" s="799"/>
      <c r="UFF40" s="799"/>
      <c r="UFG40" s="799"/>
      <c r="UFH40" s="513"/>
      <c r="UFI40" s="799"/>
      <c r="UFJ40" s="799"/>
      <c r="UFK40" s="799"/>
      <c r="UFL40" s="799"/>
      <c r="UFM40" s="799"/>
      <c r="UFN40" s="799"/>
      <c r="UFO40" s="799"/>
      <c r="UFP40" s="513"/>
      <c r="UFQ40" s="799"/>
      <c r="UFR40" s="799"/>
      <c r="UFS40" s="799"/>
      <c r="UFT40" s="799"/>
      <c r="UFU40" s="799"/>
      <c r="UFV40" s="799"/>
      <c r="UFW40" s="799"/>
      <c r="UFX40" s="513"/>
      <c r="UFY40" s="799"/>
      <c r="UFZ40" s="799"/>
      <c r="UGA40" s="799"/>
      <c r="UGB40" s="799"/>
      <c r="UGC40" s="799"/>
      <c r="UGD40" s="799"/>
      <c r="UGE40" s="799"/>
      <c r="UGF40" s="513"/>
      <c r="UGG40" s="799"/>
      <c r="UGH40" s="799"/>
      <c r="UGI40" s="799"/>
      <c r="UGJ40" s="799"/>
      <c r="UGK40" s="799"/>
      <c r="UGL40" s="799"/>
      <c r="UGM40" s="799"/>
      <c r="UGN40" s="513"/>
      <c r="UGO40" s="799"/>
      <c r="UGP40" s="799"/>
      <c r="UGQ40" s="799"/>
      <c r="UGR40" s="799"/>
      <c r="UGS40" s="799"/>
      <c r="UGT40" s="799"/>
      <c r="UGU40" s="799"/>
      <c r="UGV40" s="513"/>
      <c r="UGW40" s="799"/>
      <c r="UGX40" s="799"/>
      <c r="UGY40" s="799"/>
      <c r="UGZ40" s="799"/>
      <c r="UHA40" s="799"/>
      <c r="UHB40" s="799"/>
      <c r="UHC40" s="799"/>
      <c r="UHD40" s="513"/>
      <c r="UHE40" s="799"/>
      <c r="UHF40" s="799"/>
      <c r="UHG40" s="799"/>
      <c r="UHH40" s="799"/>
      <c r="UHI40" s="799"/>
      <c r="UHJ40" s="799"/>
      <c r="UHK40" s="799"/>
      <c r="UHL40" s="513"/>
      <c r="UHM40" s="799"/>
      <c r="UHN40" s="799"/>
      <c r="UHO40" s="799"/>
      <c r="UHP40" s="799"/>
      <c r="UHQ40" s="799"/>
      <c r="UHR40" s="799"/>
      <c r="UHS40" s="799"/>
      <c r="UHT40" s="513"/>
      <c r="UHU40" s="799"/>
      <c r="UHV40" s="799"/>
      <c r="UHW40" s="799"/>
      <c r="UHX40" s="799"/>
      <c r="UHY40" s="799"/>
      <c r="UHZ40" s="799"/>
      <c r="UIA40" s="799"/>
      <c r="UIB40" s="513"/>
      <c r="UIC40" s="799"/>
      <c r="UID40" s="799"/>
      <c r="UIE40" s="799"/>
      <c r="UIF40" s="799"/>
      <c r="UIG40" s="799"/>
      <c r="UIH40" s="799"/>
      <c r="UII40" s="799"/>
      <c r="UIJ40" s="513"/>
      <c r="UIK40" s="799"/>
      <c r="UIL40" s="799"/>
      <c r="UIM40" s="799"/>
      <c r="UIN40" s="799"/>
      <c r="UIO40" s="799"/>
      <c r="UIP40" s="799"/>
      <c r="UIQ40" s="799"/>
      <c r="UIR40" s="513"/>
      <c r="UIS40" s="799"/>
      <c r="UIT40" s="799"/>
      <c r="UIU40" s="799"/>
      <c r="UIV40" s="799"/>
      <c r="UIW40" s="799"/>
      <c r="UIX40" s="799"/>
      <c r="UIY40" s="799"/>
      <c r="UIZ40" s="513"/>
      <c r="UJA40" s="799"/>
      <c r="UJB40" s="799"/>
      <c r="UJC40" s="799"/>
      <c r="UJD40" s="799"/>
      <c r="UJE40" s="799"/>
      <c r="UJF40" s="799"/>
      <c r="UJG40" s="799"/>
      <c r="UJH40" s="513"/>
      <c r="UJI40" s="799"/>
      <c r="UJJ40" s="799"/>
      <c r="UJK40" s="799"/>
      <c r="UJL40" s="799"/>
      <c r="UJM40" s="799"/>
      <c r="UJN40" s="799"/>
      <c r="UJO40" s="799"/>
      <c r="UJP40" s="513"/>
      <c r="UJQ40" s="799"/>
      <c r="UJR40" s="799"/>
      <c r="UJS40" s="799"/>
      <c r="UJT40" s="799"/>
      <c r="UJU40" s="799"/>
      <c r="UJV40" s="799"/>
      <c r="UJW40" s="799"/>
      <c r="UJX40" s="513"/>
      <c r="UJY40" s="799"/>
      <c r="UJZ40" s="799"/>
      <c r="UKA40" s="799"/>
      <c r="UKB40" s="799"/>
      <c r="UKC40" s="799"/>
      <c r="UKD40" s="799"/>
      <c r="UKE40" s="799"/>
      <c r="UKF40" s="513"/>
      <c r="UKG40" s="799"/>
      <c r="UKH40" s="799"/>
      <c r="UKI40" s="799"/>
      <c r="UKJ40" s="799"/>
      <c r="UKK40" s="799"/>
      <c r="UKL40" s="799"/>
      <c r="UKM40" s="799"/>
      <c r="UKN40" s="513"/>
      <c r="UKO40" s="799"/>
      <c r="UKP40" s="799"/>
      <c r="UKQ40" s="799"/>
      <c r="UKR40" s="799"/>
      <c r="UKS40" s="799"/>
      <c r="UKT40" s="799"/>
      <c r="UKU40" s="799"/>
      <c r="UKV40" s="513"/>
      <c r="UKW40" s="799"/>
      <c r="UKX40" s="799"/>
      <c r="UKY40" s="799"/>
      <c r="UKZ40" s="799"/>
      <c r="ULA40" s="799"/>
      <c r="ULB40" s="799"/>
      <c r="ULC40" s="799"/>
      <c r="ULD40" s="513"/>
      <c r="ULE40" s="799"/>
      <c r="ULF40" s="799"/>
      <c r="ULG40" s="799"/>
      <c r="ULH40" s="799"/>
      <c r="ULI40" s="799"/>
      <c r="ULJ40" s="799"/>
      <c r="ULK40" s="799"/>
      <c r="ULL40" s="513"/>
      <c r="ULM40" s="799"/>
      <c r="ULN40" s="799"/>
      <c r="ULO40" s="799"/>
      <c r="ULP40" s="799"/>
      <c r="ULQ40" s="799"/>
      <c r="ULR40" s="799"/>
      <c r="ULS40" s="799"/>
      <c r="ULT40" s="513"/>
      <c r="ULU40" s="799"/>
      <c r="ULV40" s="799"/>
      <c r="ULW40" s="799"/>
      <c r="ULX40" s="799"/>
      <c r="ULY40" s="799"/>
      <c r="ULZ40" s="799"/>
      <c r="UMA40" s="799"/>
      <c r="UMB40" s="513"/>
      <c r="UMC40" s="799"/>
      <c r="UMD40" s="799"/>
      <c r="UME40" s="799"/>
      <c r="UMF40" s="799"/>
      <c r="UMG40" s="799"/>
      <c r="UMH40" s="799"/>
      <c r="UMI40" s="799"/>
      <c r="UMJ40" s="513"/>
      <c r="UMK40" s="799"/>
      <c r="UML40" s="799"/>
      <c r="UMM40" s="799"/>
      <c r="UMN40" s="799"/>
      <c r="UMO40" s="799"/>
      <c r="UMP40" s="799"/>
      <c r="UMQ40" s="799"/>
      <c r="UMR40" s="513"/>
      <c r="UMS40" s="799"/>
      <c r="UMT40" s="799"/>
      <c r="UMU40" s="799"/>
      <c r="UMV40" s="799"/>
      <c r="UMW40" s="799"/>
      <c r="UMX40" s="799"/>
      <c r="UMY40" s="799"/>
      <c r="UMZ40" s="513"/>
      <c r="UNA40" s="799"/>
      <c r="UNB40" s="799"/>
      <c r="UNC40" s="799"/>
      <c r="UND40" s="799"/>
      <c r="UNE40" s="799"/>
      <c r="UNF40" s="799"/>
      <c r="UNG40" s="799"/>
      <c r="UNH40" s="513"/>
      <c r="UNI40" s="799"/>
      <c r="UNJ40" s="799"/>
      <c r="UNK40" s="799"/>
      <c r="UNL40" s="799"/>
      <c r="UNM40" s="799"/>
      <c r="UNN40" s="799"/>
      <c r="UNO40" s="799"/>
      <c r="UNP40" s="513"/>
      <c r="UNQ40" s="799"/>
      <c r="UNR40" s="799"/>
      <c r="UNS40" s="799"/>
      <c r="UNT40" s="799"/>
      <c r="UNU40" s="799"/>
      <c r="UNV40" s="799"/>
      <c r="UNW40" s="799"/>
      <c r="UNX40" s="513"/>
      <c r="UNY40" s="799"/>
      <c r="UNZ40" s="799"/>
      <c r="UOA40" s="799"/>
      <c r="UOB40" s="799"/>
      <c r="UOC40" s="799"/>
      <c r="UOD40" s="799"/>
      <c r="UOE40" s="799"/>
      <c r="UOF40" s="513"/>
      <c r="UOG40" s="799"/>
      <c r="UOH40" s="799"/>
      <c r="UOI40" s="799"/>
      <c r="UOJ40" s="799"/>
      <c r="UOK40" s="799"/>
      <c r="UOL40" s="799"/>
      <c r="UOM40" s="799"/>
      <c r="UON40" s="513"/>
      <c r="UOO40" s="799"/>
      <c r="UOP40" s="799"/>
      <c r="UOQ40" s="799"/>
      <c r="UOR40" s="799"/>
      <c r="UOS40" s="799"/>
      <c r="UOT40" s="799"/>
      <c r="UOU40" s="799"/>
      <c r="UOV40" s="513"/>
      <c r="UOW40" s="799"/>
      <c r="UOX40" s="799"/>
      <c r="UOY40" s="799"/>
      <c r="UOZ40" s="799"/>
      <c r="UPA40" s="799"/>
      <c r="UPB40" s="799"/>
      <c r="UPC40" s="799"/>
      <c r="UPD40" s="513"/>
      <c r="UPE40" s="799"/>
      <c r="UPF40" s="799"/>
      <c r="UPG40" s="799"/>
      <c r="UPH40" s="799"/>
      <c r="UPI40" s="799"/>
      <c r="UPJ40" s="799"/>
      <c r="UPK40" s="799"/>
      <c r="UPL40" s="513"/>
      <c r="UPM40" s="799"/>
      <c r="UPN40" s="799"/>
      <c r="UPO40" s="799"/>
      <c r="UPP40" s="799"/>
      <c r="UPQ40" s="799"/>
      <c r="UPR40" s="799"/>
      <c r="UPS40" s="799"/>
      <c r="UPT40" s="513"/>
      <c r="UPU40" s="799"/>
      <c r="UPV40" s="799"/>
      <c r="UPW40" s="799"/>
      <c r="UPX40" s="799"/>
      <c r="UPY40" s="799"/>
      <c r="UPZ40" s="799"/>
      <c r="UQA40" s="799"/>
      <c r="UQB40" s="513"/>
      <c r="UQC40" s="799"/>
      <c r="UQD40" s="799"/>
      <c r="UQE40" s="799"/>
      <c r="UQF40" s="799"/>
      <c r="UQG40" s="799"/>
      <c r="UQH40" s="799"/>
      <c r="UQI40" s="799"/>
      <c r="UQJ40" s="513"/>
      <c r="UQK40" s="799"/>
      <c r="UQL40" s="799"/>
      <c r="UQM40" s="799"/>
      <c r="UQN40" s="799"/>
      <c r="UQO40" s="799"/>
      <c r="UQP40" s="799"/>
      <c r="UQQ40" s="799"/>
      <c r="UQR40" s="513"/>
      <c r="UQS40" s="799"/>
      <c r="UQT40" s="799"/>
      <c r="UQU40" s="799"/>
      <c r="UQV40" s="799"/>
      <c r="UQW40" s="799"/>
      <c r="UQX40" s="799"/>
      <c r="UQY40" s="799"/>
      <c r="UQZ40" s="513"/>
      <c r="URA40" s="799"/>
      <c r="URB40" s="799"/>
      <c r="URC40" s="799"/>
      <c r="URD40" s="799"/>
      <c r="URE40" s="799"/>
      <c r="URF40" s="799"/>
      <c r="URG40" s="799"/>
      <c r="URH40" s="513"/>
      <c r="URI40" s="799"/>
      <c r="URJ40" s="799"/>
      <c r="URK40" s="799"/>
      <c r="URL40" s="799"/>
      <c r="URM40" s="799"/>
      <c r="URN40" s="799"/>
      <c r="URO40" s="799"/>
      <c r="URP40" s="513"/>
      <c r="URQ40" s="799"/>
      <c r="URR40" s="799"/>
      <c r="URS40" s="799"/>
      <c r="URT40" s="799"/>
      <c r="URU40" s="799"/>
      <c r="URV40" s="799"/>
      <c r="URW40" s="799"/>
      <c r="URX40" s="513"/>
      <c r="URY40" s="799"/>
      <c r="URZ40" s="799"/>
      <c r="USA40" s="799"/>
      <c r="USB40" s="799"/>
      <c r="USC40" s="799"/>
      <c r="USD40" s="799"/>
      <c r="USE40" s="799"/>
      <c r="USF40" s="513"/>
      <c r="USG40" s="799"/>
      <c r="USH40" s="799"/>
      <c r="USI40" s="799"/>
      <c r="USJ40" s="799"/>
      <c r="USK40" s="799"/>
      <c r="USL40" s="799"/>
      <c r="USM40" s="799"/>
      <c r="USN40" s="513"/>
      <c r="USO40" s="799"/>
      <c r="USP40" s="799"/>
      <c r="USQ40" s="799"/>
      <c r="USR40" s="799"/>
      <c r="USS40" s="799"/>
      <c r="UST40" s="799"/>
      <c r="USU40" s="799"/>
      <c r="USV40" s="513"/>
      <c r="USW40" s="799"/>
      <c r="USX40" s="799"/>
      <c r="USY40" s="799"/>
      <c r="USZ40" s="799"/>
      <c r="UTA40" s="799"/>
      <c r="UTB40" s="799"/>
      <c r="UTC40" s="799"/>
      <c r="UTD40" s="513"/>
      <c r="UTE40" s="799"/>
      <c r="UTF40" s="799"/>
      <c r="UTG40" s="799"/>
      <c r="UTH40" s="799"/>
      <c r="UTI40" s="799"/>
      <c r="UTJ40" s="799"/>
      <c r="UTK40" s="799"/>
      <c r="UTL40" s="513"/>
      <c r="UTM40" s="799"/>
      <c r="UTN40" s="799"/>
      <c r="UTO40" s="799"/>
      <c r="UTP40" s="799"/>
      <c r="UTQ40" s="799"/>
      <c r="UTR40" s="799"/>
      <c r="UTS40" s="799"/>
      <c r="UTT40" s="513"/>
      <c r="UTU40" s="799"/>
      <c r="UTV40" s="799"/>
      <c r="UTW40" s="799"/>
      <c r="UTX40" s="799"/>
      <c r="UTY40" s="799"/>
      <c r="UTZ40" s="799"/>
      <c r="UUA40" s="799"/>
      <c r="UUB40" s="513"/>
      <c r="UUC40" s="799"/>
      <c r="UUD40" s="799"/>
      <c r="UUE40" s="799"/>
      <c r="UUF40" s="799"/>
      <c r="UUG40" s="799"/>
      <c r="UUH40" s="799"/>
      <c r="UUI40" s="799"/>
      <c r="UUJ40" s="513"/>
      <c r="UUK40" s="799"/>
      <c r="UUL40" s="799"/>
      <c r="UUM40" s="799"/>
      <c r="UUN40" s="799"/>
      <c r="UUO40" s="799"/>
      <c r="UUP40" s="799"/>
      <c r="UUQ40" s="799"/>
      <c r="UUR40" s="513"/>
      <c r="UUS40" s="799"/>
      <c r="UUT40" s="799"/>
      <c r="UUU40" s="799"/>
      <c r="UUV40" s="799"/>
      <c r="UUW40" s="799"/>
      <c r="UUX40" s="799"/>
      <c r="UUY40" s="799"/>
      <c r="UUZ40" s="513"/>
      <c r="UVA40" s="799"/>
      <c r="UVB40" s="799"/>
      <c r="UVC40" s="799"/>
      <c r="UVD40" s="799"/>
      <c r="UVE40" s="799"/>
      <c r="UVF40" s="799"/>
      <c r="UVG40" s="799"/>
      <c r="UVH40" s="513"/>
      <c r="UVI40" s="799"/>
      <c r="UVJ40" s="799"/>
      <c r="UVK40" s="799"/>
      <c r="UVL40" s="799"/>
      <c r="UVM40" s="799"/>
      <c r="UVN40" s="799"/>
      <c r="UVO40" s="799"/>
      <c r="UVP40" s="513"/>
      <c r="UVQ40" s="799"/>
      <c r="UVR40" s="799"/>
      <c r="UVS40" s="799"/>
      <c r="UVT40" s="799"/>
      <c r="UVU40" s="799"/>
      <c r="UVV40" s="799"/>
      <c r="UVW40" s="799"/>
      <c r="UVX40" s="513"/>
      <c r="UVY40" s="799"/>
      <c r="UVZ40" s="799"/>
      <c r="UWA40" s="799"/>
      <c r="UWB40" s="799"/>
      <c r="UWC40" s="799"/>
      <c r="UWD40" s="799"/>
      <c r="UWE40" s="799"/>
      <c r="UWF40" s="513"/>
      <c r="UWG40" s="799"/>
      <c r="UWH40" s="799"/>
      <c r="UWI40" s="799"/>
      <c r="UWJ40" s="799"/>
      <c r="UWK40" s="799"/>
      <c r="UWL40" s="799"/>
      <c r="UWM40" s="799"/>
      <c r="UWN40" s="513"/>
      <c r="UWO40" s="799"/>
      <c r="UWP40" s="799"/>
      <c r="UWQ40" s="799"/>
      <c r="UWR40" s="799"/>
      <c r="UWS40" s="799"/>
      <c r="UWT40" s="799"/>
      <c r="UWU40" s="799"/>
      <c r="UWV40" s="513"/>
      <c r="UWW40" s="799"/>
      <c r="UWX40" s="799"/>
      <c r="UWY40" s="799"/>
      <c r="UWZ40" s="799"/>
      <c r="UXA40" s="799"/>
      <c r="UXB40" s="799"/>
      <c r="UXC40" s="799"/>
      <c r="UXD40" s="513"/>
      <c r="UXE40" s="799"/>
      <c r="UXF40" s="799"/>
      <c r="UXG40" s="799"/>
      <c r="UXH40" s="799"/>
      <c r="UXI40" s="799"/>
      <c r="UXJ40" s="799"/>
      <c r="UXK40" s="799"/>
      <c r="UXL40" s="513"/>
      <c r="UXM40" s="799"/>
      <c r="UXN40" s="799"/>
      <c r="UXO40" s="799"/>
      <c r="UXP40" s="799"/>
      <c r="UXQ40" s="799"/>
      <c r="UXR40" s="799"/>
      <c r="UXS40" s="799"/>
      <c r="UXT40" s="513"/>
      <c r="UXU40" s="799"/>
      <c r="UXV40" s="799"/>
      <c r="UXW40" s="799"/>
      <c r="UXX40" s="799"/>
      <c r="UXY40" s="799"/>
      <c r="UXZ40" s="799"/>
      <c r="UYA40" s="799"/>
      <c r="UYB40" s="513"/>
      <c r="UYC40" s="799"/>
      <c r="UYD40" s="799"/>
      <c r="UYE40" s="799"/>
      <c r="UYF40" s="799"/>
      <c r="UYG40" s="799"/>
      <c r="UYH40" s="799"/>
      <c r="UYI40" s="799"/>
      <c r="UYJ40" s="513"/>
      <c r="UYK40" s="799"/>
      <c r="UYL40" s="799"/>
      <c r="UYM40" s="799"/>
      <c r="UYN40" s="799"/>
      <c r="UYO40" s="799"/>
      <c r="UYP40" s="799"/>
      <c r="UYQ40" s="799"/>
      <c r="UYR40" s="513"/>
      <c r="UYS40" s="799"/>
      <c r="UYT40" s="799"/>
      <c r="UYU40" s="799"/>
      <c r="UYV40" s="799"/>
      <c r="UYW40" s="799"/>
      <c r="UYX40" s="799"/>
      <c r="UYY40" s="799"/>
      <c r="UYZ40" s="513"/>
      <c r="UZA40" s="799"/>
      <c r="UZB40" s="799"/>
      <c r="UZC40" s="799"/>
      <c r="UZD40" s="799"/>
      <c r="UZE40" s="799"/>
      <c r="UZF40" s="799"/>
      <c r="UZG40" s="799"/>
      <c r="UZH40" s="513"/>
      <c r="UZI40" s="799"/>
      <c r="UZJ40" s="799"/>
      <c r="UZK40" s="799"/>
      <c r="UZL40" s="799"/>
      <c r="UZM40" s="799"/>
      <c r="UZN40" s="799"/>
      <c r="UZO40" s="799"/>
      <c r="UZP40" s="513"/>
      <c r="UZQ40" s="799"/>
      <c r="UZR40" s="799"/>
      <c r="UZS40" s="799"/>
      <c r="UZT40" s="799"/>
      <c r="UZU40" s="799"/>
      <c r="UZV40" s="799"/>
      <c r="UZW40" s="799"/>
      <c r="UZX40" s="513"/>
      <c r="UZY40" s="799"/>
      <c r="UZZ40" s="799"/>
      <c r="VAA40" s="799"/>
      <c r="VAB40" s="799"/>
      <c r="VAC40" s="799"/>
      <c r="VAD40" s="799"/>
      <c r="VAE40" s="799"/>
      <c r="VAF40" s="513"/>
      <c r="VAG40" s="799"/>
      <c r="VAH40" s="799"/>
      <c r="VAI40" s="799"/>
      <c r="VAJ40" s="799"/>
      <c r="VAK40" s="799"/>
      <c r="VAL40" s="799"/>
      <c r="VAM40" s="799"/>
      <c r="VAN40" s="513"/>
      <c r="VAO40" s="799"/>
      <c r="VAP40" s="799"/>
      <c r="VAQ40" s="799"/>
      <c r="VAR40" s="799"/>
      <c r="VAS40" s="799"/>
      <c r="VAT40" s="799"/>
      <c r="VAU40" s="799"/>
      <c r="VAV40" s="513"/>
      <c r="VAW40" s="799"/>
      <c r="VAX40" s="799"/>
      <c r="VAY40" s="799"/>
      <c r="VAZ40" s="799"/>
      <c r="VBA40" s="799"/>
      <c r="VBB40" s="799"/>
      <c r="VBC40" s="799"/>
      <c r="VBD40" s="513"/>
      <c r="VBE40" s="799"/>
      <c r="VBF40" s="799"/>
      <c r="VBG40" s="799"/>
      <c r="VBH40" s="799"/>
      <c r="VBI40" s="799"/>
      <c r="VBJ40" s="799"/>
      <c r="VBK40" s="799"/>
      <c r="VBL40" s="513"/>
      <c r="VBM40" s="799"/>
      <c r="VBN40" s="799"/>
      <c r="VBO40" s="799"/>
      <c r="VBP40" s="799"/>
      <c r="VBQ40" s="799"/>
      <c r="VBR40" s="799"/>
      <c r="VBS40" s="799"/>
      <c r="VBT40" s="513"/>
      <c r="VBU40" s="799"/>
      <c r="VBV40" s="799"/>
      <c r="VBW40" s="799"/>
      <c r="VBX40" s="799"/>
      <c r="VBY40" s="799"/>
      <c r="VBZ40" s="799"/>
      <c r="VCA40" s="799"/>
      <c r="VCB40" s="513"/>
      <c r="VCC40" s="799"/>
      <c r="VCD40" s="799"/>
      <c r="VCE40" s="799"/>
      <c r="VCF40" s="799"/>
      <c r="VCG40" s="799"/>
      <c r="VCH40" s="799"/>
      <c r="VCI40" s="799"/>
      <c r="VCJ40" s="513"/>
      <c r="VCK40" s="799"/>
      <c r="VCL40" s="799"/>
      <c r="VCM40" s="799"/>
      <c r="VCN40" s="799"/>
      <c r="VCO40" s="799"/>
      <c r="VCP40" s="799"/>
      <c r="VCQ40" s="799"/>
      <c r="VCR40" s="513"/>
      <c r="VCS40" s="799"/>
      <c r="VCT40" s="799"/>
      <c r="VCU40" s="799"/>
      <c r="VCV40" s="799"/>
      <c r="VCW40" s="799"/>
      <c r="VCX40" s="799"/>
      <c r="VCY40" s="799"/>
      <c r="VCZ40" s="513"/>
      <c r="VDA40" s="799"/>
      <c r="VDB40" s="799"/>
      <c r="VDC40" s="799"/>
      <c r="VDD40" s="799"/>
      <c r="VDE40" s="799"/>
      <c r="VDF40" s="799"/>
      <c r="VDG40" s="799"/>
      <c r="VDH40" s="513"/>
      <c r="VDI40" s="799"/>
      <c r="VDJ40" s="799"/>
      <c r="VDK40" s="799"/>
      <c r="VDL40" s="799"/>
      <c r="VDM40" s="799"/>
      <c r="VDN40" s="799"/>
      <c r="VDO40" s="799"/>
      <c r="VDP40" s="513"/>
      <c r="VDQ40" s="799"/>
      <c r="VDR40" s="799"/>
      <c r="VDS40" s="799"/>
      <c r="VDT40" s="799"/>
      <c r="VDU40" s="799"/>
      <c r="VDV40" s="799"/>
      <c r="VDW40" s="799"/>
      <c r="VDX40" s="513"/>
      <c r="VDY40" s="799"/>
      <c r="VDZ40" s="799"/>
      <c r="VEA40" s="799"/>
      <c r="VEB40" s="799"/>
      <c r="VEC40" s="799"/>
      <c r="VED40" s="799"/>
      <c r="VEE40" s="799"/>
      <c r="VEF40" s="513"/>
      <c r="VEG40" s="799"/>
      <c r="VEH40" s="799"/>
      <c r="VEI40" s="799"/>
      <c r="VEJ40" s="799"/>
      <c r="VEK40" s="799"/>
      <c r="VEL40" s="799"/>
      <c r="VEM40" s="799"/>
      <c r="VEN40" s="513"/>
      <c r="VEO40" s="799"/>
      <c r="VEP40" s="799"/>
      <c r="VEQ40" s="799"/>
      <c r="VER40" s="799"/>
      <c r="VES40" s="799"/>
      <c r="VET40" s="799"/>
      <c r="VEU40" s="799"/>
      <c r="VEV40" s="513"/>
      <c r="VEW40" s="799"/>
      <c r="VEX40" s="799"/>
      <c r="VEY40" s="799"/>
      <c r="VEZ40" s="799"/>
      <c r="VFA40" s="799"/>
      <c r="VFB40" s="799"/>
      <c r="VFC40" s="799"/>
      <c r="VFD40" s="513"/>
      <c r="VFE40" s="799"/>
      <c r="VFF40" s="799"/>
      <c r="VFG40" s="799"/>
      <c r="VFH40" s="799"/>
      <c r="VFI40" s="799"/>
      <c r="VFJ40" s="799"/>
      <c r="VFK40" s="799"/>
      <c r="VFL40" s="513"/>
      <c r="VFM40" s="799"/>
      <c r="VFN40" s="799"/>
      <c r="VFO40" s="799"/>
      <c r="VFP40" s="799"/>
      <c r="VFQ40" s="799"/>
      <c r="VFR40" s="799"/>
      <c r="VFS40" s="799"/>
      <c r="VFT40" s="513"/>
      <c r="VFU40" s="799"/>
      <c r="VFV40" s="799"/>
      <c r="VFW40" s="799"/>
      <c r="VFX40" s="799"/>
      <c r="VFY40" s="799"/>
      <c r="VFZ40" s="799"/>
      <c r="VGA40" s="799"/>
      <c r="VGB40" s="513"/>
      <c r="VGC40" s="799"/>
      <c r="VGD40" s="799"/>
      <c r="VGE40" s="799"/>
      <c r="VGF40" s="799"/>
      <c r="VGG40" s="799"/>
      <c r="VGH40" s="799"/>
      <c r="VGI40" s="799"/>
      <c r="VGJ40" s="513"/>
      <c r="VGK40" s="799"/>
      <c r="VGL40" s="799"/>
      <c r="VGM40" s="799"/>
      <c r="VGN40" s="799"/>
      <c r="VGO40" s="799"/>
      <c r="VGP40" s="799"/>
      <c r="VGQ40" s="799"/>
      <c r="VGR40" s="513"/>
      <c r="VGS40" s="799"/>
      <c r="VGT40" s="799"/>
      <c r="VGU40" s="799"/>
      <c r="VGV40" s="799"/>
      <c r="VGW40" s="799"/>
      <c r="VGX40" s="799"/>
      <c r="VGY40" s="799"/>
      <c r="VGZ40" s="513"/>
      <c r="VHA40" s="799"/>
      <c r="VHB40" s="799"/>
      <c r="VHC40" s="799"/>
      <c r="VHD40" s="799"/>
      <c r="VHE40" s="799"/>
      <c r="VHF40" s="799"/>
      <c r="VHG40" s="799"/>
      <c r="VHH40" s="513"/>
      <c r="VHI40" s="799"/>
      <c r="VHJ40" s="799"/>
      <c r="VHK40" s="799"/>
      <c r="VHL40" s="799"/>
      <c r="VHM40" s="799"/>
      <c r="VHN40" s="799"/>
      <c r="VHO40" s="799"/>
      <c r="VHP40" s="513"/>
      <c r="VHQ40" s="799"/>
      <c r="VHR40" s="799"/>
      <c r="VHS40" s="799"/>
      <c r="VHT40" s="799"/>
      <c r="VHU40" s="799"/>
      <c r="VHV40" s="799"/>
      <c r="VHW40" s="799"/>
      <c r="VHX40" s="513"/>
      <c r="VHY40" s="799"/>
      <c r="VHZ40" s="799"/>
      <c r="VIA40" s="799"/>
      <c r="VIB40" s="799"/>
      <c r="VIC40" s="799"/>
      <c r="VID40" s="799"/>
      <c r="VIE40" s="799"/>
      <c r="VIF40" s="513"/>
      <c r="VIG40" s="799"/>
      <c r="VIH40" s="799"/>
      <c r="VII40" s="799"/>
      <c r="VIJ40" s="799"/>
      <c r="VIK40" s="799"/>
      <c r="VIL40" s="799"/>
      <c r="VIM40" s="799"/>
      <c r="VIN40" s="513"/>
      <c r="VIO40" s="799"/>
      <c r="VIP40" s="799"/>
      <c r="VIQ40" s="799"/>
      <c r="VIR40" s="799"/>
      <c r="VIS40" s="799"/>
      <c r="VIT40" s="799"/>
      <c r="VIU40" s="799"/>
      <c r="VIV40" s="513"/>
      <c r="VIW40" s="799"/>
      <c r="VIX40" s="799"/>
      <c r="VIY40" s="799"/>
      <c r="VIZ40" s="799"/>
      <c r="VJA40" s="799"/>
      <c r="VJB40" s="799"/>
      <c r="VJC40" s="799"/>
      <c r="VJD40" s="513"/>
      <c r="VJE40" s="799"/>
      <c r="VJF40" s="799"/>
      <c r="VJG40" s="799"/>
      <c r="VJH40" s="799"/>
      <c r="VJI40" s="799"/>
      <c r="VJJ40" s="799"/>
      <c r="VJK40" s="799"/>
      <c r="VJL40" s="513"/>
      <c r="VJM40" s="799"/>
      <c r="VJN40" s="799"/>
      <c r="VJO40" s="799"/>
      <c r="VJP40" s="799"/>
      <c r="VJQ40" s="799"/>
      <c r="VJR40" s="799"/>
      <c r="VJS40" s="799"/>
      <c r="VJT40" s="513"/>
      <c r="VJU40" s="799"/>
      <c r="VJV40" s="799"/>
      <c r="VJW40" s="799"/>
      <c r="VJX40" s="799"/>
      <c r="VJY40" s="799"/>
      <c r="VJZ40" s="799"/>
      <c r="VKA40" s="799"/>
      <c r="VKB40" s="513"/>
      <c r="VKC40" s="799"/>
      <c r="VKD40" s="799"/>
      <c r="VKE40" s="799"/>
      <c r="VKF40" s="799"/>
      <c r="VKG40" s="799"/>
      <c r="VKH40" s="799"/>
      <c r="VKI40" s="799"/>
      <c r="VKJ40" s="513"/>
      <c r="VKK40" s="799"/>
      <c r="VKL40" s="799"/>
      <c r="VKM40" s="799"/>
      <c r="VKN40" s="799"/>
      <c r="VKO40" s="799"/>
      <c r="VKP40" s="799"/>
      <c r="VKQ40" s="799"/>
      <c r="VKR40" s="513"/>
      <c r="VKS40" s="799"/>
      <c r="VKT40" s="799"/>
      <c r="VKU40" s="799"/>
      <c r="VKV40" s="799"/>
      <c r="VKW40" s="799"/>
      <c r="VKX40" s="799"/>
      <c r="VKY40" s="799"/>
      <c r="VKZ40" s="513"/>
      <c r="VLA40" s="799"/>
      <c r="VLB40" s="799"/>
      <c r="VLC40" s="799"/>
      <c r="VLD40" s="799"/>
      <c r="VLE40" s="799"/>
      <c r="VLF40" s="799"/>
      <c r="VLG40" s="799"/>
      <c r="VLH40" s="513"/>
      <c r="VLI40" s="799"/>
      <c r="VLJ40" s="799"/>
      <c r="VLK40" s="799"/>
      <c r="VLL40" s="799"/>
      <c r="VLM40" s="799"/>
      <c r="VLN40" s="799"/>
      <c r="VLO40" s="799"/>
      <c r="VLP40" s="513"/>
      <c r="VLQ40" s="799"/>
      <c r="VLR40" s="799"/>
      <c r="VLS40" s="799"/>
      <c r="VLT40" s="799"/>
      <c r="VLU40" s="799"/>
      <c r="VLV40" s="799"/>
      <c r="VLW40" s="799"/>
      <c r="VLX40" s="513"/>
      <c r="VLY40" s="799"/>
      <c r="VLZ40" s="799"/>
      <c r="VMA40" s="799"/>
      <c r="VMB40" s="799"/>
      <c r="VMC40" s="799"/>
      <c r="VMD40" s="799"/>
      <c r="VME40" s="799"/>
      <c r="VMF40" s="513"/>
      <c r="VMG40" s="799"/>
      <c r="VMH40" s="799"/>
      <c r="VMI40" s="799"/>
      <c r="VMJ40" s="799"/>
      <c r="VMK40" s="799"/>
      <c r="VML40" s="799"/>
      <c r="VMM40" s="799"/>
      <c r="VMN40" s="513"/>
      <c r="VMO40" s="799"/>
      <c r="VMP40" s="799"/>
      <c r="VMQ40" s="799"/>
      <c r="VMR40" s="799"/>
      <c r="VMS40" s="799"/>
      <c r="VMT40" s="799"/>
      <c r="VMU40" s="799"/>
      <c r="VMV40" s="513"/>
      <c r="VMW40" s="799"/>
      <c r="VMX40" s="799"/>
      <c r="VMY40" s="799"/>
      <c r="VMZ40" s="799"/>
      <c r="VNA40" s="799"/>
      <c r="VNB40" s="799"/>
      <c r="VNC40" s="799"/>
      <c r="VND40" s="513"/>
      <c r="VNE40" s="799"/>
      <c r="VNF40" s="799"/>
      <c r="VNG40" s="799"/>
      <c r="VNH40" s="799"/>
      <c r="VNI40" s="799"/>
      <c r="VNJ40" s="799"/>
      <c r="VNK40" s="799"/>
      <c r="VNL40" s="513"/>
      <c r="VNM40" s="799"/>
      <c r="VNN40" s="799"/>
      <c r="VNO40" s="799"/>
      <c r="VNP40" s="799"/>
      <c r="VNQ40" s="799"/>
      <c r="VNR40" s="799"/>
      <c r="VNS40" s="799"/>
      <c r="VNT40" s="513"/>
      <c r="VNU40" s="799"/>
      <c r="VNV40" s="799"/>
      <c r="VNW40" s="799"/>
      <c r="VNX40" s="799"/>
      <c r="VNY40" s="799"/>
      <c r="VNZ40" s="799"/>
      <c r="VOA40" s="799"/>
      <c r="VOB40" s="513"/>
      <c r="VOC40" s="799"/>
      <c r="VOD40" s="799"/>
      <c r="VOE40" s="799"/>
      <c r="VOF40" s="799"/>
      <c r="VOG40" s="799"/>
      <c r="VOH40" s="799"/>
      <c r="VOI40" s="799"/>
      <c r="VOJ40" s="513"/>
      <c r="VOK40" s="799"/>
      <c r="VOL40" s="799"/>
      <c r="VOM40" s="799"/>
      <c r="VON40" s="799"/>
      <c r="VOO40" s="799"/>
      <c r="VOP40" s="799"/>
      <c r="VOQ40" s="799"/>
      <c r="VOR40" s="513"/>
      <c r="VOS40" s="799"/>
      <c r="VOT40" s="799"/>
      <c r="VOU40" s="799"/>
      <c r="VOV40" s="799"/>
      <c r="VOW40" s="799"/>
      <c r="VOX40" s="799"/>
      <c r="VOY40" s="799"/>
      <c r="VOZ40" s="513"/>
      <c r="VPA40" s="799"/>
      <c r="VPB40" s="799"/>
      <c r="VPC40" s="799"/>
      <c r="VPD40" s="799"/>
      <c r="VPE40" s="799"/>
      <c r="VPF40" s="799"/>
      <c r="VPG40" s="799"/>
      <c r="VPH40" s="513"/>
      <c r="VPI40" s="799"/>
      <c r="VPJ40" s="799"/>
      <c r="VPK40" s="799"/>
      <c r="VPL40" s="799"/>
      <c r="VPM40" s="799"/>
      <c r="VPN40" s="799"/>
      <c r="VPO40" s="799"/>
      <c r="VPP40" s="513"/>
      <c r="VPQ40" s="799"/>
      <c r="VPR40" s="799"/>
      <c r="VPS40" s="799"/>
      <c r="VPT40" s="799"/>
      <c r="VPU40" s="799"/>
      <c r="VPV40" s="799"/>
      <c r="VPW40" s="799"/>
      <c r="VPX40" s="513"/>
      <c r="VPY40" s="799"/>
      <c r="VPZ40" s="799"/>
      <c r="VQA40" s="799"/>
      <c r="VQB40" s="799"/>
      <c r="VQC40" s="799"/>
      <c r="VQD40" s="799"/>
      <c r="VQE40" s="799"/>
      <c r="VQF40" s="513"/>
      <c r="VQG40" s="799"/>
      <c r="VQH40" s="799"/>
      <c r="VQI40" s="799"/>
      <c r="VQJ40" s="799"/>
      <c r="VQK40" s="799"/>
      <c r="VQL40" s="799"/>
      <c r="VQM40" s="799"/>
      <c r="VQN40" s="513"/>
      <c r="VQO40" s="799"/>
      <c r="VQP40" s="799"/>
      <c r="VQQ40" s="799"/>
      <c r="VQR40" s="799"/>
      <c r="VQS40" s="799"/>
      <c r="VQT40" s="799"/>
      <c r="VQU40" s="799"/>
      <c r="VQV40" s="513"/>
      <c r="VQW40" s="799"/>
      <c r="VQX40" s="799"/>
      <c r="VQY40" s="799"/>
      <c r="VQZ40" s="799"/>
      <c r="VRA40" s="799"/>
      <c r="VRB40" s="799"/>
      <c r="VRC40" s="799"/>
      <c r="VRD40" s="513"/>
      <c r="VRE40" s="799"/>
      <c r="VRF40" s="799"/>
      <c r="VRG40" s="799"/>
      <c r="VRH40" s="799"/>
      <c r="VRI40" s="799"/>
      <c r="VRJ40" s="799"/>
      <c r="VRK40" s="799"/>
      <c r="VRL40" s="513"/>
      <c r="VRM40" s="799"/>
      <c r="VRN40" s="799"/>
      <c r="VRO40" s="799"/>
      <c r="VRP40" s="799"/>
      <c r="VRQ40" s="799"/>
      <c r="VRR40" s="799"/>
      <c r="VRS40" s="799"/>
      <c r="VRT40" s="513"/>
      <c r="VRU40" s="799"/>
      <c r="VRV40" s="799"/>
      <c r="VRW40" s="799"/>
      <c r="VRX40" s="799"/>
      <c r="VRY40" s="799"/>
      <c r="VRZ40" s="799"/>
      <c r="VSA40" s="799"/>
      <c r="VSB40" s="513"/>
      <c r="VSC40" s="799"/>
      <c r="VSD40" s="799"/>
      <c r="VSE40" s="799"/>
      <c r="VSF40" s="799"/>
      <c r="VSG40" s="799"/>
      <c r="VSH40" s="799"/>
      <c r="VSI40" s="799"/>
      <c r="VSJ40" s="513"/>
      <c r="VSK40" s="799"/>
      <c r="VSL40" s="799"/>
      <c r="VSM40" s="799"/>
      <c r="VSN40" s="799"/>
      <c r="VSO40" s="799"/>
      <c r="VSP40" s="799"/>
      <c r="VSQ40" s="799"/>
      <c r="VSR40" s="513"/>
      <c r="VSS40" s="799"/>
      <c r="VST40" s="799"/>
      <c r="VSU40" s="799"/>
      <c r="VSV40" s="799"/>
      <c r="VSW40" s="799"/>
      <c r="VSX40" s="799"/>
      <c r="VSY40" s="799"/>
      <c r="VSZ40" s="513"/>
      <c r="VTA40" s="799"/>
      <c r="VTB40" s="799"/>
      <c r="VTC40" s="799"/>
      <c r="VTD40" s="799"/>
      <c r="VTE40" s="799"/>
      <c r="VTF40" s="799"/>
      <c r="VTG40" s="799"/>
      <c r="VTH40" s="513"/>
      <c r="VTI40" s="799"/>
      <c r="VTJ40" s="799"/>
      <c r="VTK40" s="799"/>
      <c r="VTL40" s="799"/>
      <c r="VTM40" s="799"/>
      <c r="VTN40" s="799"/>
      <c r="VTO40" s="799"/>
      <c r="VTP40" s="513"/>
      <c r="VTQ40" s="799"/>
      <c r="VTR40" s="799"/>
      <c r="VTS40" s="799"/>
      <c r="VTT40" s="799"/>
      <c r="VTU40" s="799"/>
      <c r="VTV40" s="799"/>
      <c r="VTW40" s="799"/>
      <c r="VTX40" s="513"/>
      <c r="VTY40" s="799"/>
      <c r="VTZ40" s="799"/>
      <c r="VUA40" s="799"/>
      <c r="VUB40" s="799"/>
      <c r="VUC40" s="799"/>
      <c r="VUD40" s="799"/>
      <c r="VUE40" s="799"/>
      <c r="VUF40" s="513"/>
      <c r="VUG40" s="799"/>
      <c r="VUH40" s="799"/>
      <c r="VUI40" s="799"/>
      <c r="VUJ40" s="799"/>
      <c r="VUK40" s="799"/>
      <c r="VUL40" s="799"/>
      <c r="VUM40" s="799"/>
      <c r="VUN40" s="513"/>
      <c r="VUO40" s="799"/>
      <c r="VUP40" s="799"/>
      <c r="VUQ40" s="799"/>
      <c r="VUR40" s="799"/>
      <c r="VUS40" s="799"/>
      <c r="VUT40" s="799"/>
      <c r="VUU40" s="799"/>
      <c r="VUV40" s="513"/>
      <c r="VUW40" s="799"/>
      <c r="VUX40" s="799"/>
      <c r="VUY40" s="799"/>
      <c r="VUZ40" s="799"/>
      <c r="VVA40" s="799"/>
      <c r="VVB40" s="799"/>
      <c r="VVC40" s="799"/>
      <c r="VVD40" s="513"/>
      <c r="VVE40" s="799"/>
      <c r="VVF40" s="799"/>
      <c r="VVG40" s="799"/>
      <c r="VVH40" s="799"/>
      <c r="VVI40" s="799"/>
      <c r="VVJ40" s="799"/>
      <c r="VVK40" s="799"/>
      <c r="VVL40" s="513"/>
      <c r="VVM40" s="799"/>
      <c r="VVN40" s="799"/>
      <c r="VVO40" s="799"/>
      <c r="VVP40" s="799"/>
      <c r="VVQ40" s="799"/>
      <c r="VVR40" s="799"/>
      <c r="VVS40" s="799"/>
      <c r="VVT40" s="513"/>
      <c r="VVU40" s="799"/>
      <c r="VVV40" s="799"/>
      <c r="VVW40" s="799"/>
      <c r="VVX40" s="799"/>
      <c r="VVY40" s="799"/>
      <c r="VVZ40" s="799"/>
      <c r="VWA40" s="799"/>
      <c r="VWB40" s="513"/>
      <c r="VWC40" s="799"/>
      <c r="VWD40" s="799"/>
      <c r="VWE40" s="799"/>
      <c r="VWF40" s="799"/>
      <c r="VWG40" s="799"/>
      <c r="VWH40" s="799"/>
      <c r="VWI40" s="799"/>
      <c r="VWJ40" s="513"/>
      <c r="VWK40" s="799"/>
      <c r="VWL40" s="799"/>
      <c r="VWM40" s="799"/>
      <c r="VWN40" s="799"/>
      <c r="VWO40" s="799"/>
      <c r="VWP40" s="799"/>
      <c r="VWQ40" s="799"/>
      <c r="VWR40" s="513"/>
      <c r="VWS40" s="799"/>
      <c r="VWT40" s="799"/>
      <c r="VWU40" s="799"/>
      <c r="VWV40" s="799"/>
      <c r="VWW40" s="799"/>
      <c r="VWX40" s="799"/>
      <c r="VWY40" s="799"/>
      <c r="VWZ40" s="513"/>
      <c r="VXA40" s="799"/>
      <c r="VXB40" s="799"/>
      <c r="VXC40" s="799"/>
      <c r="VXD40" s="799"/>
      <c r="VXE40" s="799"/>
      <c r="VXF40" s="799"/>
      <c r="VXG40" s="799"/>
      <c r="VXH40" s="513"/>
      <c r="VXI40" s="799"/>
      <c r="VXJ40" s="799"/>
      <c r="VXK40" s="799"/>
      <c r="VXL40" s="799"/>
      <c r="VXM40" s="799"/>
      <c r="VXN40" s="799"/>
      <c r="VXO40" s="799"/>
      <c r="VXP40" s="513"/>
      <c r="VXQ40" s="799"/>
      <c r="VXR40" s="799"/>
      <c r="VXS40" s="799"/>
      <c r="VXT40" s="799"/>
      <c r="VXU40" s="799"/>
      <c r="VXV40" s="799"/>
      <c r="VXW40" s="799"/>
      <c r="VXX40" s="513"/>
      <c r="VXY40" s="799"/>
      <c r="VXZ40" s="799"/>
      <c r="VYA40" s="799"/>
      <c r="VYB40" s="799"/>
      <c r="VYC40" s="799"/>
      <c r="VYD40" s="799"/>
      <c r="VYE40" s="799"/>
      <c r="VYF40" s="513"/>
      <c r="VYG40" s="799"/>
      <c r="VYH40" s="799"/>
      <c r="VYI40" s="799"/>
      <c r="VYJ40" s="799"/>
      <c r="VYK40" s="799"/>
      <c r="VYL40" s="799"/>
      <c r="VYM40" s="799"/>
      <c r="VYN40" s="513"/>
      <c r="VYO40" s="799"/>
      <c r="VYP40" s="799"/>
      <c r="VYQ40" s="799"/>
      <c r="VYR40" s="799"/>
      <c r="VYS40" s="799"/>
      <c r="VYT40" s="799"/>
      <c r="VYU40" s="799"/>
      <c r="VYV40" s="513"/>
      <c r="VYW40" s="799"/>
      <c r="VYX40" s="799"/>
      <c r="VYY40" s="799"/>
      <c r="VYZ40" s="799"/>
      <c r="VZA40" s="799"/>
      <c r="VZB40" s="799"/>
      <c r="VZC40" s="799"/>
      <c r="VZD40" s="513"/>
      <c r="VZE40" s="799"/>
      <c r="VZF40" s="799"/>
      <c r="VZG40" s="799"/>
      <c r="VZH40" s="799"/>
      <c r="VZI40" s="799"/>
      <c r="VZJ40" s="799"/>
      <c r="VZK40" s="799"/>
      <c r="VZL40" s="513"/>
      <c r="VZM40" s="799"/>
      <c r="VZN40" s="799"/>
      <c r="VZO40" s="799"/>
      <c r="VZP40" s="799"/>
      <c r="VZQ40" s="799"/>
      <c r="VZR40" s="799"/>
      <c r="VZS40" s="799"/>
      <c r="VZT40" s="513"/>
      <c r="VZU40" s="799"/>
      <c r="VZV40" s="799"/>
      <c r="VZW40" s="799"/>
      <c r="VZX40" s="799"/>
      <c r="VZY40" s="799"/>
      <c r="VZZ40" s="799"/>
      <c r="WAA40" s="799"/>
      <c r="WAB40" s="513"/>
      <c r="WAC40" s="799"/>
      <c r="WAD40" s="799"/>
      <c r="WAE40" s="799"/>
      <c r="WAF40" s="799"/>
      <c r="WAG40" s="799"/>
      <c r="WAH40" s="799"/>
      <c r="WAI40" s="799"/>
      <c r="WAJ40" s="513"/>
      <c r="WAK40" s="799"/>
      <c r="WAL40" s="799"/>
      <c r="WAM40" s="799"/>
      <c r="WAN40" s="799"/>
      <c r="WAO40" s="799"/>
      <c r="WAP40" s="799"/>
      <c r="WAQ40" s="799"/>
      <c r="WAR40" s="513"/>
      <c r="WAS40" s="799"/>
      <c r="WAT40" s="799"/>
      <c r="WAU40" s="799"/>
      <c r="WAV40" s="799"/>
      <c r="WAW40" s="799"/>
      <c r="WAX40" s="799"/>
      <c r="WAY40" s="799"/>
      <c r="WAZ40" s="513"/>
      <c r="WBA40" s="799"/>
      <c r="WBB40" s="799"/>
      <c r="WBC40" s="799"/>
      <c r="WBD40" s="799"/>
      <c r="WBE40" s="799"/>
      <c r="WBF40" s="799"/>
      <c r="WBG40" s="799"/>
      <c r="WBH40" s="513"/>
      <c r="WBI40" s="799"/>
      <c r="WBJ40" s="799"/>
      <c r="WBK40" s="799"/>
      <c r="WBL40" s="799"/>
      <c r="WBM40" s="799"/>
      <c r="WBN40" s="799"/>
      <c r="WBO40" s="799"/>
      <c r="WBP40" s="513"/>
      <c r="WBQ40" s="799"/>
      <c r="WBR40" s="799"/>
      <c r="WBS40" s="799"/>
      <c r="WBT40" s="799"/>
      <c r="WBU40" s="799"/>
      <c r="WBV40" s="799"/>
      <c r="WBW40" s="799"/>
      <c r="WBX40" s="513"/>
      <c r="WBY40" s="799"/>
      <c r="WBZ40" s="799"/>
      <c r="WCA40" s="799"/>
      <c r="WCB40" s="799"/>
      <c r="WCC40" s="799"/>
      <c r="WCD40" s="799"/>
      <c r="WCE40" s="799"/>
      <c r="WCF40" s="513"/>
      <c r="WCG40" s="799"/>
      <c r="WCH40" s="799"/>
      <c r="WCI40" s="799"/>
      <c r="WCJ40" s="799"/>
      <c r="WCK40" s="799"/>
      <c r="WCL40" s="799"/>
      <c r="WCM40" s="799"/>
      <c r="WCN40" s="513"/>
      <c r="WCO40" s="799"/>
      <c r="WCP40" s="799"/>
      <c r="WCQ40" s="799"/>
      <c r="WCR40" s="799"/>
      <c r="WCS40" s="799"/>
      <c r="WCT40" s="799"/>
      <c r="WCU40" s="799"/>
      <c r="WCV40" s="513"/>
      <c r="WCW40" s="799"/>
      <c r="WCX40" s="799"/>
      <c r="WCY40" s="799"/>
      <c r="WCZ40" s="799"/>
      <c r="WDA40" s="799"/>
      <c r="WDB40" s="799"/>
      <c r="WDC40" s="799"/>
      <c r="WDD40" s="513"/>
      <c r="WDE40" s="799"/>
      <c r="WDF40" s="799"/>
      <c r="WDG40" s="799"/>
      <c r="WDH40" s="799"/>
      <c r="WDI40" s="799"/>
      <c r="WDJ40" s="799"/>
      <c r="WDK40" s="799"/>
      <c r="WDL40" s="513"/>
      <c r="WDM40" s="799"/>
      <c r="WDN40" s="799"/>
      <c r="WDO40" s="799"/>
      <c r="WDP40" s="799"/>
      <c r="WDQ40" s="799"/>
      <c r="WDR40" s="799"/>
      <c r="WDS40" s="799"/>
      <c r="WDT40" s="513"/>
      <c r="WDU40" s="799"/>
      <c r="WDV40" s="799"/>
      <c r="WDW40" s="799"/>
      <c r="WDX40" s="799"/>
      <c r="WDY40" s="799"/>
      <c r="WDZ40" s="799"/>
      <c r="WEA40" s="799"/>
      <c r="WEB40" s="513"/>
      <c r="WEC40" s="799"/>
      <c r="WED40" s="799"/>
      <c r="WEE40" s="799"/>
      <c r="WEF40" s="799"/>
      <c r="WEG40" s="799"/>
      <c r="WEH40" s="799"/>
      <c r="WEI40" s="799"/>
      <c r="WEJ40" s="513"/>
      <c r="WEK40" s="799"/>
      <c r="WEL40" s="799"/>
      <c r="WEM40" s="799"/>
      <c r="WEN40" s="799"/>
      <c r="WEO40" s="799"/>
      <c r="WEP40" s="799"/>
      <c r="WEQ40" s="799"/>
      <c r="WER40" s="513"/>
      <c r="WES40" s="799"/>
      <c r="WET40" s="799"/>
      <c r="WEU40" s="799"/>
      <c r="WEV40" s="799"/>
      <c r="WEW40" s="799"/>
      <c r="WEX40" s="799"/>
      <c r="WEY40" s="799"/>
      <c r="WEZ40" s="513"/>
      <c r="WFA40" s="799"/>
      <c r="WFB40" s="799"/>
      <c r="WFC40" s="799"/>
      <c r="WFD40" s="799"/>
      <c r="WFE40" s="799"/>
      <c r="WFF40" s="799"/>
      <c r="WFG40" s="799"/>
      <c r="WFH40" s="513"/>
      <c r="WFI40" s="799"/>
      <c r="WFJ40" s="799"/>
      <c r="WFK40" s="799"/>
      <c r="WFL40" s="799"/>
      <c r="WFM40" s="799"/>
      <c r="WFN40" s="799"/>
      <c r="WFO40" s="799"/>
      <c r="WFP40" s="513"/>
      <c r="WFQ40" s="799"/>
      <c r="WFR40" s="799"/>
      <c r="WFS40" s="799"/>
      <c r="WFT40" s="799"/>
      <c r="WFU40" s="799"/>
      <c r="WFV40" s="799"/>
      <c r="WFW40" s="799"/>
      <c r="WFX40" s="513"/>
      <c r="WFY40" s="799"/>
      <c r="WFZ40" s="799"/>
      <c r="WGA40" s="799"/>
      <c r="WGB40" s="799"/>
      <c r="WGC40" s="799"/>
      <c r="WGD40" s="799"/>
      <c r="WGE40" s="799"/>
      <c r="WGF40" s="513"/>
      <c r="WGG40" s="799"/>
      <c r="WGH40" s="799"/>
      <c r="WGI40" s="799"/>
      <c r="WGJ40" s="799"/>
      <c r="WGK40" s="799"/>
      <c r="WGL40" s="799"/>
      <c r="WGM40" s="799"/>
      <c r="WGN40" s="513"/>
      <c r="WGO40" s="799"/>
      <c r="WGP40" s="799"/>
      <c r="WGQ40" s="799"/>
      <c r="WGR40" s="799"/>
      <c r="WGS40" s="799"/>
      <c r="WGT40" s="799"/>
      <c r="WGU40" s="799"/>
      <c r="WGV40" s="513"/>
      <c r="WGW40" s="799"/>
      <c r="WGX40" s="799"/>
      <c r="WGY40" s="799"/>
      <c r="WGZ40" s="799"/>
      <c r="WHA40" s="799"/>
      <c r="WHB40" s="799"/>
      <c r="WHC40" s="799"/>
      <c r="WHD40" s="513"/>
      <c r="WHE40" s="799"/>
      <c r="WHF40" s="799"/>
      <c r="WHG40" s="799"/>
      <c r="WHH40" s="799"/>
      <c r="WHI40" s="799"/>
      <c r="WHJ40" s="799"/>
      <c r="WHK40" s="799"/>
      <c r="WHL40" s="513"/>
      <c r="WHM40" s="799"/>
      <c r="WHN40" s="799"/>
      <c r="WHO40" s="799"/>
      <c r="WHP40" s="799"/>
      <c r="WHQ40" s="799"/>
      <c r="WHR40" s="799"/>
      <c r="WHS40" s="799"/>
      <c r="WHT40" s="513"/>
      <c r="WHU40" s="799"/>
      <c r="WHV40" s="799"/>
      <c r="WHW40" s="799"/>
      <c r="WHX40" s="799"/>
      <c r="WHY40" s="799"/>
      <c r="WHZ40" s="799"/>
      <c r="WIA40" s="799"/>
      <c r="WIB40" s="513"/>
      <c r="WIC40" s="799"/>
      <c r="WID40" s="799"/>
      <c r="WIE40" s="799"/>
      <c r="WIF40" s="799"/>
      <c r="WIG40" s="799"/>
      <c r="WIH40" s="799"/>
      <c r="WII40" s="799"/>
      <c r="WIJ40" s="513"/>
      <c r="WIK40" s="799"/>
      <c r="WIL40" s="799"/>
      <c r="WIM40" s="799"/>
      <c r="WIN40" s="799"/>
      <c r="WIO40" s="799"/>
      <c r="WIP40" s="799"/>
      <c r="WIQ40" s="799"/>
      <c r="WIR40" s="513"/>
      <c r="WIS40" s="799"/>
      <c r="WIT40" s="799"/>
      <c r="WIU40" s="799"/>
      <c r="WIV40" s="799"/>
      <c r="WIW40" s="799"/>
      <c r="WIX40" s="799"/>
      <c r="WIY40" s="799"/>
      <c r="WIZ40" s="513"/>
      <c r="WJA40" s="799"/>
      <c r="WJB40" s="799"/>
      <c r="WJC40" s="799"/>
      <c r="WJD40" s="799"/>
      <c r="WJE40" s="799"/>
      <c r="WJF40" s="799"/>
      <c r="WJG40" s="799"/>
      <c r="WJH40" s="513"/>
      <c r="WJI40" s="799"/>
      <c r="WJJ40" s="799"/>
      <c r="WJK40" s="799"/>
      <c r="WJL40" s="799"/>
      <c r="WJM40" s="799"/>
      <c r="WJN40" s="799"/>
      <c r="WJO40" s="799"/>
      <c r="WJP40" s="513"/>
      <c r="WJQ40" s="799"/>
      <c r="WJR40" s="799"/>
      <c r="WJS40" s="799"/>
      <c r="WJT40" s="799"/>
      <c r="WJU40" s="799"/>
      <c r="WJV40" s="799"/>
      <c r="WJW40" s="799"/>
      <c r="WJX40" s="513"/>
      <c r="WJY40" s="799"/>
      <c r="WJZ40" s="799"/>
      <c r="WKA40" s="799"/>
      <c r="WKB40" s="799"/>
      <c r="WKC40" s="799"/>
      <c r="WKD40" s="799"/>
      <c r="WKE40" s="799"/>
      <c r="WKF40" s="513"/>
      <c r="WKG40" s="799"/>
      <c r="WKH40" s="799"/>
      <c r="WKI40" s="799"/>
      <c r="WKJ40" s="799"/>
      <c r="WKK40" s="799"/>
      <c r="WKL40" s="799"/>
      <c r="WKM40" s="799"/>
      <c r="WKN40" s="513"/>
      <c r="WKO40" s="799"/>
      <c r="WKP40" s="799"/>
      <c r="WKQ40" s="799"/>
      <c r="WKR40" s="799"/>
      <c r="WKS40" s="799"/>
      <c r="WKT40" s="799"/>
      <c r="WKU40" s="799"/>
      <c r="WKV40" s="513"/>
      <c r="WKW40" s="799"/>
      <c r="WKX40" s="799"/>
      <c r="WKY40" s="799"/>
      <c r="WKZ40" s="799"/>
      <c r="WLA40" s="799"/>
      <c r="WLB40" s="799"/>
      <c r="WLC40" s="799"/>
      <c r="WLD40" s="513"/>
      <c r="WLE40" s="799"/>
      <c r="WLF40" s="799"/>
      <c r="WLG40" s="799"/>
      <c r="WLH40" s="799"/>
      <c r="WLI40" s="799"/>
      <c r="WLJ40" s="799"/>
      <c r="WLK40" s="799"/>
      <c r="WLL40" s="513"/>
      <c r="WLM40" s="799"/>
      <c r="WLN40" s="799"/>
      <c r="WLO40" s="799"/>
      <c r="WLP40" s="799"/>
      <c r="WLQ40" s="799"/>
      <c r="WLR40" s="799"/>
      <c r="WLS40" s="799"/>
      <c r="WLT40" s="513"/>
      <c r="WLU40" s="799"/>
      <c r="WLV40" s="799"/>
      <c r="WLW40" s="799"/>
      <c r="WLX40" s="799"/>
      <c r="WLY40" s="799"/>
      <c r="WLZ40" s="799"/>
      <c r="WMA40" s="799"/>
      <c r="WMB40" s="513"/>
      <c r="WMC40" s="799"/>
      <c r="WMD40" s="799"/>
      <c r="WME40" s="799"/>
      <c r="WMF40" s="799"/>
      <c r="WMG40" s="799"/>
      <c r="WMH40" s="799"/>
      <c r="WMI40" s="799"/>
      <c r="WMJ40" s="513"/>
      <c r="WMK40" s="799"/>
      <c r="WML40" s="799"/>
      <c r="WMM40" s="799"/>
      <c r="WMN40" s="799"/>
      <c r="WMO40" s="799"/>
      <c r="WMP40" s="799"/>
      <c r="WMQ40" s="799"/>
      <c r="WMR40" s="513"/>
      <c r="WMS40" s="799"/>
      <c r="WMT40" s="799"/>
      <c r="WMU40" s="799"/>
      <c r="WMV40" s="799"/>
      <c r="WMW40" s="799"/>
      <c r="WMX40" s="799"/>
      <c r="WMY40" s="799"/>
      <c r="WMZ40" s="513"/>
      <c r="WNA40" s="799"/>
      <c r="WNB40" s="799"/>
      <c r="WNC40" s="799"/>
      <c r="WND40" s="799"/>
      <c r="WNE40" s="799"/>
      <c r="WNF40" s="799"/>
      <c r="WNG40" s="799"/>
      <c r="WNH40" s="513"/>
      <c r="WNI40" s="799"/>
      <c r="WNJ40" s="799"/>
      <c r="WNK40" s="799"/>
      <c r="WNL40" s="799"/>
      <c r="WNM40" s="799"/>
      <c r="WNN40" s="799"/>
      <c r="WNO40" s="799"/>
      <c r="WNP40" s="513"/>
      <c r="WNQ40" s="799"/>
      <c r="WNR40" s="799"/>
      <c r="WNS40" s="799"/>
      <c r="WNT40" s="799"/>
      <c r="WNU40" s="799"/>
      <c r="WNV40" s="799"/>
      <c r="WNW40" s="799"/>
      <c r="WNX40" s="513"/>
      <c r="WNY40" s="799"/>
      <c r="WNZ40" s="799"/>
      <c r="WOA40" s="799"/>
      <c r="WOB40" s="799"/>
      <c r="WOC40" s="799"/>
      <c r="WOD40" s="799"/>
      <c r="WOE40" s="799"/>
      <c r="WOF40" s="513"/>
      <c r="WOG40" s="799"/>
      <c r="WOH40" s="799"/>
      <c r="WOI40" s="799"/>
      <c r="WOJ40" s="799"/>
      <c r="WOK40" s="799"/>
      <c r="WOL40" s="799"/>
      <c r="WOM40" s="799"/>
      <c r="WON40" s="513"/>
      <c r="WOO40" s="799"/>
      <c r="WOP40" s="799"/>
      <c r="WOQ40" s="799"/>
      <c r="WOR40" s="799"/>
      <c r="WOS40" s="799"/>
      <c r="WOT40" s="799"/>
      <c r="WOU40" s="799"/>
      <c r="WOV40" s="513"/>
      <c r="WOW40" s="799"/>
      <c r="WOX40" s="799"/>
      <c r="WOY40" s="799"/>
      <c r="WOZ40" s="799"/>
      <c r="WPA40" s="799"/>
      <c r="WPB40" s="799"/>
      <c r="WPC40" s="799"/>
      <c r="WPD40" s="513"/>
      <c r="WPE40" s="799"/>
      <c r="WPF40" s="799"/>
      <c r="WPG40" s="799"/>
      <c r="WPH40" s="799"/>
      <c r="WPI40" s="799"/>
      <c r="WPJ40" s="799"/>
      <c r="WPK40" s="799"/>
      <c r="WPL40" s="513"/>
      <c r="WPM40" s="799"/>
      <c r="WPN40" s="799"/>
      <c r="WPO40" s="799"/>
      <c r="WPP40" s="799"/>
      <c r="WPQ40" s="799"/>
      <c r="WPR40" s="799"/>
      <c r="WPS40" s="799"/>
      <c r="WPT40" s="513"/>
      <c r="WPU40" s="799"/>
      <c r="WPV40" s="799"/>
      <c r="WPW40" s="799"/>
      <c r="WPX40" s="799"/>
      <c r="WPY40" s="799"/>
      <c r="WPZ40" s="799"/>
      <c r="WQA40" s="799"/>
      <c r="WQB40" s="513"/>
      <c r="WQC40" s="799"/>
      <c r="WQD40" s="799"/>
      <c r="WQE40" s="799"/>
      <c r="WQF40" s="799"/>
      <c r="WQG40" s="799"/>
      <c r="WQH40" s="799"/>
      <c r="WQI40" s="799"/>
      <c r="WQJ40" s="513"/>
      <c r="WQK40" s="799"/>
      <c r="WQL40" s="799"/>
      <c r="WQM40" s="799"/>
      <c r="WQN40" s="799"/>
      <c r="WQO40" s="799"/>
      <c r="WQP40" s="799"/>
      <c r="WQQ40" s="799"/>
      <c r="WQR40" s="513"/>
      <c r="WQS40" s="799"/>
      <c r="WQT40" s="799"/>
      <c r="WQU40" s="799"/>
      <c r="WQV40" s="799"/>
      <c r="WQW40" s="799"/>
      <c r="WQX40" s="799"/>
      <c r="WQY40" s="799"/>
      <c r="WQZ40" s="513"/>
      <c r="WRA40" s="799"/>
      <c r="WRB40" s="799"/>
      <c r="WRC40" s="799"/>
      <c r="WRD40" s="799"/>
      <c r="WRE40" s="799"/>
      <c r="WRF40" s="799"/>
      <c r="WRG40" s="799"/>
      <c r="WRH40" s="513"/>
      <c r="WRI40" s="799"/>
      <c r="WRJ40" s="799"/>
      <c r="WRK40" s="799"/>
      <c r="WRL40" s="799"/>
      <c r="WRM40" s="799"/>
      <c r="WRN40" s="799"/>
      <c r="WRO40" s="799"/>
      <c r="WRP40" s="513"/>
      <c r="WRQ40" s="799"/>
      <c r="WRR40" s="799"/>
      <c r="WRS40" s="799"/>
      <c r="WRT40" s="799"/>
      <c r="WRU40" s="799"/>
      <c r="WRV40" s="799"/>
      <c r="WRW40" s="799"/>
      <c r="WRX40" s="513"/>
      <c r="WRY40" s="799"/>
      <c r="WRZ40" s="799"/>
      <c r="WSA40" s="799"/>
      <c r="WSB40" s="799"/>
      <c r="WSC40" s="799"/>
      <c r="WSD40" s="799"/>
      <c r="WSE40" s="799"/>
      <c r="WSF40" s="513"/>
      <c r="WSG40" s="799"/>
      <c r="WSH40" s="799"/>
      <c r="WSI40" s="799"/>
      <c r="WSJ40" s="799"/>
      <c r="WSK40" s="799"/>
      <c r="WSL40" s="799"/>
      <c r="WSM40" s="799"/>
      <c r="WSN40" s="513"/>
      <c r="WSO40" s="799"/>
      <c r="WSP40" s="799"/>
      <c r="WSQ40" s="799"/>
      <c r="WSR40" s="799"/>
      <c r="WSS40" s="799"/>
      <c r="WST40" s="799"/>
      <c r="WSU40" s="799"/>
      <c r="WSV40" s="513"/>
      <c r="WSW40" s="799"/>
      <c r="WSX40" s="799"/>
      <c r="WSY40" s="799"/>
      <c r="WSZ40" s="799"/>
      <c r="WTA40" s="799"/>
      <c r="WTB40" s="799"/>
      <c r="WTC40" s="799"/>
      <c r="WTD40" s="513"/>
      <c r="WTE40" s="799"/>
      <c r="WTF40" s="799"/>
      <c r="WTG40" s="799"/>
      <c r="WTH40" s="799"/>
      <c r="WTI40" s="799"/>
      <c r="WTJ40" s="799"/>
      <c r="WTK40" s="799"/>
      <c r="WTL40" s="513"/>
      <c r="WTM40" s="799"/>
      <c r="WTN40" s="799"/>
      <c r="WTO40" s="799"/>
      <c r="WTP40" s="799"/>
      <c r="WTQ40" s="799"/>
      <c r="WTR40" s="799"/>
      <c r="WTS40" s="799"/>
      <c r="WTT40" s="513"/>
      <c r="WTU40" s="799"/>
      <c r="WTV40" s="799"/>
      <c r="WTW40" s="799"/>
      <c r="WTX40" s="799"/>
      <c r="WTY40" s="799"/>
      <c r="WTZ40" s="799"/>
      <c r="WUA40" s="799"/>
      <c r="WUB40" s="513"/>
      <c r="WUC40" s="799"/>
      <c r="WUD40" s="799"/>
      <c r="WUE40" s="799"/>
      <c r="WUF40" s="799"/>
      <c r="WUG40" s="799"/>
      <c r="WUH40" s="799"/>
      <c r="WUI40" s="799"/>
      <c r="WUJ40" s="513"/>
      <c r="WUK40" s="799"/>
      <c r="WUL40" s="799"/>
      <c r="WUM40" s="799"/>
      <c r="WUN40" s="799"/>
      <c r="WUO40" s="799"/>
      <c r="WUP40" s="799"/>
      <c r="WUQ40" s="799"/>
      <c r="WUR40" s="513"/>
      <c r="WUS40" s="799"/>
      <c r="WUT40" s="799"/>
      <c r="WUU40" s="799"/>
      <c r="WUV40" s="799"/>
      <c r="WUW40" s="799"/>
      <c r="WUX40" s="799"/>
      <c r="WUY40" s="799"/>
      <c r="WUZ40" s="513"/>
      <c r="WVA40" s="799"/>
      <c r="WVB40" s="799"/>
      <c r="WVC40" s="799"/>
      <c r="WVD40" s="799"/>
      <c r="WVE40" s="799"/>
      <c r="WVF40" s="799"/>
      <c r="WVG40" s="799"/>
      <c r="WVH40" s="513"/>
      <c r="WVI40" s="799"/>
      <c r="WVJ40" s="799"/>
      <c r="WVK40" s="799"/>
      <c r="WVL40" s="799"/>
      <c r="WVM40" s="799"/>
      <c r="WVN40" s="799"/>
      <c r="WVO40" s="799"/>
      <c r="WVP40" s="513"/>
      <c r="WVQ40" s="799"/>
      <c r="WVR40" s="799"/>
      <c r="WVS40" s="799"/>
      <c r="WVT40" s="799"/>
      <c r="WVU40" s="799"/>
      <c r="WVV40" s="799"/>
      <c r="WVW40" s="799"/>
      <c r="WVX40" s="513"/>
      <c r="WVY40" s="799"/>
      <c r="WVZ40" s="799"/>
      <c r="WWA40" s="799"/>
      <c r="WWB40" s="799"/>
      <c r="WWC40" s="799"/>
      <c r="WWD40" s="799"/>
      <c r="WWE40" s="799"/>
      <c r="WWF40" s="513"/>
      <c r="WWG40" s="799"/>
      <c r="WWH40" s="799"/>
      <c r="WWI40" s="799"/>
      <c r="WWJ40" s="799"/>
      <c r="WWK40" s="799"/>
      <c r="WWL40" s="799"/>
      <c r="WWM40" s="799"/>
      <c r="WWN40" s="513"/>
      <c r="WWO40" s="799"/>
      <c r="WWP40" s="799"/>
      <c r="WWQ40" s="799"/>
      <c r="WWR40" s="799"/>
      <c r="WWS40" s="799"/>
      <c r="WWT40" s="799"/>
      <c r="WWU40" s="799"/>
      <c r="WWV40" s="513"/>
      <c r="WWW40" s="799"/>
      <c r="WWX40" s="799"/>
      <c r="WWY40" s="799"/>
      <c r="WWZ40" s="799"/>
      <c r="WXA40" s="799"/>
      <c r="WXB40" s="799"/>
      <c r="WXC40" s="799"/>
      <c r="WXD40" s="513"/>
      <c r="WXE40" s="799"/>
      <c r="WXF40" s="799"/>
      <c r="WXG40" s="799"/>
      <c r="WXH40" s="799"/>
      <c r="WXI40" s="799"/>
      <c r="WXJ40" s="799"/>
      <c r="WXK40" s="799"/>
      <c r="WXL40" s="513"/>
      <c r="WXM40" s="799"/>
      <c r="WXN40" s="799"/>
      <c r="WXO40" s="799"/>
      <c r="WXP40" s="799"/>
      <c r="WXQ40" s="799"/>
      <c r="WXR40" s="799"/>
      <c r="WXS40" s="799"/>
      <c r="WXT40" s="513"/>
      <c r="WXU40" s="799"/>
      <c r="WXV40" s="799"/>
      <c r="WXW40" s="799"/>
      <c r="WXX40" s="799"/>
      <c r="WXY40" s="799"/>
      <c r="WXZ40" s="799"/>
      <c r="WYA40" s="799"/>
      <c r="WYB40" s="513"/>
      <c r="WYC40" s="799"/>
      <c r="WYD40" s="799"/>
      <c r="WYE40" s="799"/>
      <c r="WYF40" s="799"/>
      <c r="WYG40" s="799"/>
      <c r="WYH40" s="799"/>
      <c r="WYI40" s="799"/>
      <c r="WYJ40" s="513"/>
      <c r="WYK40" s="799"/>
      <c r="WYL40" s="799"/>
      <c r="WYM40" s="799"/>
      <c r="WYN40" s="799"/>
      <c r="WYO40" s="799"/>
      <c r="WYP40" s="799"/>
      <c r="WYQ40" s="799"/>
      <c r="WYR40" s="513"/>
      <c r="WYS40" s="799"/>
      <c r="WYT40" s="799"/>
      <c r="WYU40" s="799"/>
      <c r="WYV40" s="799"/>
      <c r="WYW40" s="799"/>
      <c r="WYX40" s="799"/>
      <c r="WYY40" s="799"/>
      <c r="WYZ40" s="513"/>
      <c r="WZA40" s="799"/>
      <c r="WZB40" s="799"/>
      <c r="WZC40" s="799"/>
      <c r="WZD40" s="799"/>
      <c r="WZE40" s="799"/>
      <c r="WZF40" s="799"/>
      <c r="WZG40" s="799"/>
      <c r="WZH40" s="513"/>
      <c r="WZI40" s="799"/>
      <c r="WZJ40" s="799"/>
      <c r="WZK40" s="799"/>
      <c r="WZL40" s="799"/>
      <c r="WZM40" s="799"/>
      <c r="WZN40" s="799"/>
      <c r="WZO40" s="799"/>
      <c r="WZP40" s="513"/>
      <c r="WZQ40" s="799"/>
      <c r="WZR40" s="799"/>
      <c r="WZS40" s="799"/>
      <c r="WZT40" s="799"/>
      <c r="WZU40" s="799"/>
      <c r="WZV40" s="799"/>
      <c r="WZW40" s="799"/>
      <c r="WZX40" s="513"/>
      <c r="WZY40" s="799"/>
      <c r="WZZ40" s="799"/>
      <c r="XAA40" s="799"/>
      <c r="XAB40" s="799"/>
      <c r="XAC40" s="799"/>
      <c r="XAD40" s="799"/>
      <c r="XAE40" s="799"/>
      <c r="XAF40" s="513"/>
      <c r="XAG40" s="799"/>
      <c r="XAH40" s="799"/>
      <c r="XAI40" s="799"/>
      <c r="XAJ40" s="799"/>
      <c r="XAK40" s="799"/>
      <c r="XAL40" s="799"/>
      <c r="XAM40" s="799"/>
      <c r="XAN40" s="513"/>
      <c r="XAO40" s="799"/>
      <c r="XAP40" s="799"/>
      <c r="XAQ40" s="799"/>
      <c r="XAR40" s="799"/>
      <c r="XAS40" s="799"/>
      <c r="XAT40" s="799"/>
      <c r="XAU40" s="799"/>
      <c r="XAV40" s="513"/>
      <c r="XAW40" s="799"/>
      <c r="XAX40" s="799"/>
      <c r="XAY40" s="799"/>
      <c r="XAZ40" s="799"/>
      <c r="XBA40" s="799"/>
      <c r="XBB40" s="799"/>
      <c r="XBC40" s="799"/>
      <c r="XBD40" s="513"/>
      <c r="XBE40" s="799"/>
      <c r="XBF40" s="799"/>
      <c r="XBG40" s="799"/>
      <c r="XBH40" s="799"/>
      <c r="XBI40" s="799"/>
      <c r="XBJ40" s="799"/>
      <c r="XBK40" s="799"/>
      <c r="XBL40" s="513"/>
      <c r="XBM40" s="799"/>
      <c r="XBN40" s="799"/>
      <c r="XBO40" s="799"/>
      <c r="XBP40" s="799"/>
      <c r="XBQ40" s="799"/>
      <c r="XBR40" s="799"/>
      <c r="XBS40" s="799"/>
      <c r="XBT40" s="513"/>
      <c r="XBU40" s="799"/>
      <c r="XBV40" s="799"/>
      <c r="XBW40" s="799"/>
      <c r="XBX40" s="799"/>
      <c r="XBY40" s="799"/>
      <c r="XBZ40" s="799"/>
      <c r="XCA40" s="799"/>
      <c r="XCB40" s="513"/>
      <c r="XCC40" s="799"/>
      <c r="XCD40" s="799"/>
      <c r="XCE40" s="799"/>
      <c r="XCF40" s="799"/>
      <c r="XCG40" s="799"/>
      <c r="XCH40" s="799"/>
      <c r="XCI40" s="799"/>
      <c r="XCJ40" s="513"/>
      <c r="XCK40" s="799"/>
      <c r="XCL40" s="799"/>
      <c r="XCM40" s="799"/>
      <c r="XCN40" s="799"/>
      <c r="XCO40" s="799"/>
      <c r="XCP40" s="799"/>
      <c r="XCQ40" s="799"/>
      <c r="XCR40" s="513"/>
      <c r="XCS40" s="799"/>
      <c r="XCT40" s="799"/>
      <c r="XCU40" s="799"/>
      <c r="XCV40" s="799"/>
      <c r="XCW40" s="799"/>
      <c r="XCX40" s="799"/>
      <c r="XCY40" s="799"/>
      <c r="XCZ40" s="513"/>
      <c r="XDA40" s="799"/>
      <c r="XDB40" s="799"/>
      <c r="XDC40" s="799"/>
      <c r="XDD40" s="799"/>
      <c r="XDE40" s="799"/>
      <c r="XDF40" s="799"/>
      <c r="XDG40" s="799"/>
      <c r="XDH40" s="513"/>
      <c r="XDI40" s="799"/>
      <c r="XDJ40" s="799"/>
      <c r="XDK40" s="799"/>
      <c r="XDL40" s="799"/>
      <c r="XDM40" s="799"/>
      <c r="XDN40" s="799"/>
      <c r="XDO40" s="799"/>
      <c r="XDP40" s="513"/>
      <c r="XDQ40" s="799"/>
      <c r="XDR40" s="799"/>
      <c r="XDS40" s="799"/>
      <c r="XDT40" s="799"/>
      <c r="XDU40" s="799"/>
      <c r="XDV40" s="799"/>
      <c r="XDW40" s="799"/>
      <c r="XDX40" s="513"/>
      <c r="XDY40" s="799"/>
      <c r="XDZ40" s="799"/>
      <c r="XEA40" s="799"/>
      <c r="XEB40" s="799"/>
      <c r="XEC40" s="799"/>
      <c r="XED40" s="799"/>
      <c r="XEE40" s="799"/>
      <c r="XEF40" s="513"/>
      <c r="XEG40" s="799"/>
      <c r="XEH40" s="799"/>
      <c r="XEI40" s="799"/>
      <c r="XEJ40" s="799"/>
      <c r="XEK40" s="799"/>
      <c r="XEL40" s="799"/>
      <c r="XEM40" s="799"/>
      <c r="XEN40" s="513"/>
      <c r="XEO40" s="799"/>
      <c r="XEP40" s="799"/>
      <c r="XEQ40" s="799"/>
      <c r="XER40" s="799"/>
      <c r="XES40" s="799"/>
      <c r="XET40" s="799"/>
      <c r="XEU40" s="799"/>
      <c r="XEV40" s="513"/>
      <c r="XEW40" s="799"/>
      <c r="XEX40" s="799"/>
      <c r="XEY40" s="799"/>
      <c r="XEZ40" s="799"/>
      <c r="XFA40" s="799"/>
      <c r="XFB40" s="799"/>
      <c r="XFC40" s="799"/>
      <c r="XFD40" s="513"/>
    </row>
    <row r="41" spans="1:16384" s="120" customFormat="1" ht="21.6" customHeight="1" x14ac:dyDescent="0.3">
      <c r="A41" s="514" t="s">
        <v>44</v>
      </c>
      <c r="B41" s="515"/>
      <c r="C41" s="515"/>
      <c r="D41" s="515"/>
      <c r="E41" s="515"/>
      <c r="F41" s="515"/>
      <c r="G41" s="515"/>
      <c r="H41" s="513"/>
      <c r="I41" s="514"/>
      <c r="J41" s="515"/>
      <c r="K41" s="515"/>
      <c r="L41" s="515"/>
      <c r="M41" s="515"/>
      <c r="N41" s="515"/>
      <c r="O41" s="515"/>
      <c r="P41" s="513"/>
      <c r="Q41" s="514"/>
      <c r="R41" s="515"/>
      <c r="S41" s="515"/>
      <c r="T41" s="515"/>
      <c r="U41" s="515"/>
      <c r="V41" s="515"/>
      <c r="W41" s="515"/>
      <c r="X41" s="513"/>
      <c r="Y41" s="514"/>
      <c r="Z41" s="515"/>
      <c r="AA41" s="515"/>
      <c r="AB41" s="515"/>
      <c r="AC41" s="515"/>
      <c r="AD41" s="515"/>
      <c r="AE41" s="515"/>
      <c r="AF41" s="513"/>
      <c r="AG41" s="514"/>
      <c r="AH41" s="515"/>
      <c r="AI41" s="515"/>
      <c r="AJ41" s="515"/>
      <c r="AK41" s="515"/>
      <c r="AL41" s="515"/>
      <c r="AM41" s="515"/>
      <c r="AN41" s="513"/>
      <c r="AO41" s="514"/>
      <c r="AP41" s="515"/>
      <c r="AQ41" s="515"/>
      <c r="AR41" s="515"/>
      <c r="AS41" s="515"/>
      <c r="AT41" s="515"/>
      <c r="AU41" s="515"/>
      <c r="AV41" s="513"/>
      <c r="AW41" s="514"/>
      <c r="AX41" s="515"/>
      <c r="AY41" s="515"/>
      <c r="AZ41" s="515"/>
      <c r="BA41" s="515"/>
      <c r="BB41" s="515"/>
      <c r="BC41" s="515"/>
      <c r="BD41" s="513"/>
      <c r="BE41" s="514"/>
      <c r="BF41" s="515"/>
      <c r="BG41" s="515"/>
      <c r="BH41" s="515"/>
      <c r="BI41" s="515"/>
      <c r="BJ41" s="515"/>
      <c r="BK41" s="515"/>
      <c r="BL41" s="513"/>
      <c r="BM41" s="514"/>
      <c r="BN41" s="515"/>
      <c r="BO41" s="515"/>
      <c r="BP41" s="515"/>
      <c r="BQ41" s="515"/>
      <c r="BR41" s="515"/>
      <c r="BS41" s="515"/>
      <c r="BT41" s="513"/>
      <c r="BU41" s="514"/>
      <c r="BV41" s="515"/>
      <c r="BW41" s="515"/>
      <c r="BX41" s="515"/>
      <c r="BY41" s="515"/>
      <c r="BZ41" s="515"/>
      <c r="CA41" s="515"/>
      <c r="CB41" s="513"/>
      <c r="CC41" s="514"/>
      <c r="CD41" s="515"/>
      <c r="CE41" s="515"/>
      <c r="CF41" s="515"/>
      <c r="CG41" s="515"/>
      <c r="CH41" s="515"/>
      <c r="CI41" s="515"/>
      <c r="CJ41" s="513"/>
      <c r="CK41" s="514"/>
      <c r="CL41" s="515"/>
      <c r="CM41" s="515"/>
      <c r="CN41" s="515"/>
      <c r="CO41" s="515"/>
      <c r="CP41" s="515"/>
      <c r="CQ41" s="515"/>
      <c r="CR41" s="513"/>
      <c r="CS41" s="514"/>
      <c r="CT41" s="515"/>
      <c r="CU41" s="515"/>
      <c r="CV41" s="515"/>
      <c r="CW41" s="515"/>
      <c r="CX41" s="515"/>
      <c r="CY41" s="515"/>
      <c r="CZ41" s="513"/>
      <c r="DA41" s="514"/>
      <c r="DB41" s="515"/>
      <c r="DC41" s="515"/>
      <c r="DD41" s="515"/>
      <c r="DE41" s="515"/>
      <c r="DF41" s="515"/>
      <c r="DG41" s="515"/>
      <c r="DH41" s="513"/>
      <c r="DI41" s="514"/>
      <c r="DJ41" s="515"/>
      <c r="DK41" s="515"/>
      <c r="DL41" s="515"/>
      <c r="DM41" s="515"/>
      <c r="DN41" s="515"/>
      <c r="DO41" s="515"/>
      <c r="DP41" s="513"/>
      <c r="DQ41" s="514"/>
      <c r="DR41" s="515"/>
      <c r="DS41" s="515"/>
      <c r="DT41" s="515"/>
      <c r="DU41" s="515"/>
      <c r="DV41" s="515"/>
      <c r="DW41" s="515"/>
      <c r="DX41" s="513"/>
      <c r="DY41" s="514"/>
      <c r="DZ41" s="515"/>
      <c r="EA41" s="515"/>
      <c r="EB41" s="515"/>
      <c r="EC41" s="515"/>
      <c r="ED41" s="515"/>
      <c r="EE41" s="515"/>
      <c r="EF41" s="513"/>
      <c r="EG41" s="514"/>
      <c r="EH41" s="515"/>
      <c r="EI41" s="515"/>
      <c r="EJ41" s="515"/>
      <c r="EK41" s="515"/>
      <c r="EL41" s="515"/>
      <c r="EM41" s="515"/>
      <c r="EN41" s="513"/>
      <c r="EO41" s="514"/>
      <c r="EP41" s="515"/>
      <c r="EQ41" s="515"/>
      <c r="ER41" s="515"/>
      <c r="ES41" s="515"/>
      <c r="ET41" s="515"/>
      <c r="EU41" s="515"/>
      <c r="EV41" s="513"/>
      <c r="EW41" s="514"/>
      <c r="EX41" s="515"/>
      <c r="EY41" s="515"/>
      <c r="EZ41" s="515"/>
      <c r="FA41" s="515"/>
      <c r="FB41" s="515"/>
      <c r="FC41" s="515"/>
      <c r="FD41" s="513"/>
      <c r="FE41" s="514"/>
      <c r="FF41" s="515"/>
      <c r="FG41" s="515"/>
      <c r="FH41" s="515"/>
      <c r="FI41" s="515"/>
      <c r="FJ41" s="515"/>
      <c r="FK41" s="515"/>
      <c r="FL41" s="513"/>
      <c r="FM41" s="514"/>
      <c r="FN41" s="515"/>
      <c r="FO41" s="515"/>
      <c r="FP41" s="515"/>
      <c r="FQ41" s="515"/>
      <c r="FR41" s="515"/>
      <c r="FS41" s="515"/>
      <c r="FT41" s="513"/>
      <c r="FU41" s="514"/>
      <c r="FV41" s="515"/>
      <c r="FW41" s="515"/>
      <c r="FX41" s="515"/>
      <c r="FY41" s="515"/>
      <c r="FZ41" s="515"/>
      <c r="GA41" s="515"/>
      <c r="GB41" s="513"/>
      <c r="GC41" s="514"/>
      <c r="GD41" s="515"/>
      <c r="GE41" s="515"/>
      <c r="GF41" s="515"/>
      <c r="GG41" s="515"/>
      <c r="GH41" s="515"/>
      <c r="GI41" s="515"/>
      <c r="GJ41" s="513"/>
      <c r="GK41" s="514"/>
      <c r="GL41" s="515"/>
      <c r="GM41" s="515"/>
      <c r="GN41" s="515"/>
      <c r="GO41" s="515"/>
      <c r="GP41" s="515"/>
      <c r="GQ41" s="515"/>
      <c r="GR41" s="513"/>
      <c r="GS41" s="514"/>
      <c r="GT41" s="515"/>
      <c r="GU41" s="515"/>
      <c r="GV41" s="515"/>
      <c r="GW41" s="515"/>
      <c r="GX41" s="515"/>
      <c r="GY41" s="515"/>
      <c r="GZ41" s="513"/>
      <c r="HA41" s="514"/>
      <c r="HB41" s="515"/>
      <c r="HC41" s="515"/>
      <c r="HD41" s="515"/>
      <c r="HE41" s="515"/>
      <c r="HF41" s="515"/>
      <c r="HG41" s="515"/>
      <c r="HH41" s="513"/>
      <c r="HI41" s="514"/>
      <c r="HJ41" s="515"/>
      <c r="HK41" s="515"/>
      <c r="HL41" s="515"/>
      <c r="HM41" s="515"/>
      <c r="HN41" s="515"/>
      <c r="HO41" s="515"/>
      <c r="HP41" s="513"/>
      <c r="HQ41" s="514"/>
      <c r="HR41" s="515"/>
      <c r="HS41" s="515"/>
      <c r="HT41" s="515"/>
      <c r="HU41" s="515"/>
      <c r="HV41" s="515"/>
      <c r="HW41" s="515"/>
      <c r="HX41" s="513"/>
      <c r="HY41" s="514"/>
      <c r="HZ41" s="515"/>
      <c r="IA41" s="515"/>
      <c r="IB41" s="515"/>
      <c r="IC41" s="515"/>
      <c r="ID41" s="515"/>
      <c r="IE41" s="515"/>
      <c r="IF41" s="513"/>
      <c r="IG41" s="514"/>
      <c r="IH41" s="515"/>
      <c r="II41" s="515"/>
      <c r="IJ41" s="515"/>
      <c r="IK41" s="515"/>
      <c r="IL41" s="515"/>
      <c r="IM41" s="515"/>
      <c r="IN41" s="513"/>
      <c r="IO41" s="514"/>
      <c r="IP41" s="515"/>
      <c r="IQ41" s="515"/>
      <c r="IR41" s="515"/>
      <c r="IS41" s="515"/>
      <c r="IT41" s="515"/>
      <c r="IU41" s="515"/>
      <c r="IV41" s="513"/>
      <c r="IW41" s="514"/>
      <c r="IX41" s="515"/>
      <c r="IY41" s="515"/>
      <c r="IZ41" s="515"/>
      <c r="JA41" s="515"/>
      <c r="JB41" s="515"/>
      <c r="JC41" s="515"/>
      <c r="JD41" s="513"/>
      <c r="JE41" s="514"/>
      <c r="JF41" s="515"/>
      <c r="JG41" s="515"/>
      <c r="JH41" s="515"/>
      <c r="JI41" s="515"/>
      <c r="JJ41" s="515"/>
      <c r="JK41" s="515"/>
      <c r="JL41" s="513"/>
      <c r="JM41" s="514"/>
      <c r="JN41" s="515"/>
      <c r="JO41" s="515"/>
      <c r="JP41" s="515"/>
      <c r="JQ41" s="515"/>
      <c r="JR41" s="515"/>
      <c r="JS41" s="515"/>
      <c r="JT41" s="513"/>
      <c r="JU41" s="514"/>
      <c r="JV41" s="515"/>
      <c r="JW41" s="515"/>
      <c r="JX41" s="515"/>
      <c r="JY41" s="515"/>
      <c r="JZ41" s="515"/>
      <c r="KA41" s="515"/>
      <c r="KB41" s="513"/>
      <c r="KC41" s="514"/>
      <c r="KD41" s="515"/>
      <c r="KE41" s="515"/>
      <c r="KF41" s="515"/>
      <c r="KG41" s="515"/>
      <c r="KH41" s="515"/>
      <c r="KI41" s="515"/>
      <c r="KJ41" s="513"/>
      <c r="KK41" s="514"/>
      <c r="KL41" s="515"/>
      <c r="KM41" s="515"/>
      <c r="KN41" s="515"/>
      <c r="KO41" s="515"/>
      <c r="KP41" s="515"/>
      <c r="KQ41" s="515"/>
      <c r="KR41" s="513"/>
      <c r="KS41" s="514"/>
      <c r="KT41" s="515"/>
      <c r="KU41" s="515"/>
      <c r="KV41" s="515"/>
      <c r="KW41" s="515"/>
      <c r="KX41" s="515"/>
      <c r="KY41" s="515"/>
      <c r="KZ41" s="513"/>
      <c r="LA41" s="514"/>
      <c r="LB41" s="515"/>
      <c r="LC41" s="515"/>
      <c r="LD41" s="515"/>
      <c r="LE41" s="515"/>
      <c r="LF41" s="515"/>
      <c r="LG41" s="515"/>
      <c r="LH41" s="513"/>
      <c r="LI41" s="514"/>
      <c r="LJ41" s="515"/>
      <c r="LK41" s="515"/>
      <c r="LL41" s="515"/>
      <c r="LM41" s="515"/>
      <c r="LN41" s="515"/>
      <c r="LO41" s="515"/>
      <c r="LP41" s="513"/>
      <c r="LQ41" s="514"/>
      <c r="LR41" s="515"/>
      <c r="LS41" s="515"/>
      <c r="LT41" s="515"/>
      <c r="LU41" s="515"/>
      <c r="LV41" s="515"/>
      <c r="LW41" s="515"/>
      <c r="LX41" s="513"/>
      <c r="LY41" s="514"/>
      <c r="LZ41" s="515"/>
      <c r="MA41" s="515"/>
      <c r="MB41" s="515"/>
      <c r="MC41" s="515"/>
      <c r="MD41" s="515"/>
      <c r="ME41" s="515"/>
      <c r="MF41" s="513"/>
      <c r="MG41" s="514"/>
      <c r="MH41" s="515"/>
      <c r="MI41" s="515"/>
      <c r="MJ41" s="515"/>
      <c r="MK41" s="515"/>
      <c r="ML41" s="515"/>
      <c r="MM41" s="515"/>
      <c r="MN41" s="513"/>
      <c r="MO41" s="514"/>
      <c r="MP41" s="515"/>
      <c r="MQ41" s="515"/>
      <c r="MR41" s="515"/>
      <c r="MS41" s="515"/>
      <c r="MT41" s="515"/>
      <c r="MU41" s="515"/>
      <c r="MV41" s="513"/>
      <c r="MW41" s="514"/>
      <c r="MX41" s="515"/>
      <c r="MY41" s="515"/>
      <c r="MZ41" s="515"/>
      <c r="NA41" s="515"/>
      <c r="NB41" s="515"/>
      <c r="NC41" s="515"/>
      <c r="ND41" s="513"/>
      <c r="NE41" s="514"/>
      <c r="NF41" s="515"/>
      <c r="NG41" s="515"/>
      <c r="NH41" s="515"/>
      <c r="NI41" s="515"/>
      <c r="NJ41" s="515"/>
      <c r="NK41" s="515"/>
      <c r="NL41" s="513"/>
      <c r="NM41" s="514"/>
      <c r="NN41" s="515"/>
      <c r="NO41" s="515"/>
      <c r="NP41" s="515"/>
      <c r="NQ41" s="515"/>
      <c r="NR41" s="515"/>
      <c r="NS41" s="515"/>
      <c r="NT41" s="513"/>
      <c r="NU41" s="514"/>
      <c r="NV41" s="515"/>
      <c r="NW41" s="515"/>
      <c r="NX41" s="515"/>
      <c r="NY41" s="515"/>
      <c r="NZ41" s="515"/>
      <c r="OA41" s="515"/>
      <c r="OB41" s="513"/>
      <c r="OC41" s="514"/>
      <c r="OD41" s="515"/>
      <c r="OE41" s="515"/>
      <c r="OF41" s="515"/>
      <c r="OG41" s="515"/>
      <c r="OH41" s="515"/>
      <c r="OI41" s="515"/>
      <c r="OJ41" s="513"/>
      <c r="OK41" s="514"/>
      <c r="OL41" s="515"/>
      <c r="OM41" s="515"/>
      <c r="ON41" s="515"/>
      <c r="OO41" s="515"/>
      <c r="OP41" s="515"/>
      <c r="OQ41" s="515"/>
      <c r="OR41" s="513"/>
      <c r="OS41" s="514"/>
      <c r="OT41" s="515"/>
      <c r="OU41" s="515"/>
      <c r="OV41" s="515"/>
      <c r="OW41" s="515"/>
      <c r="OX41" s="515"/>
      <c r="OY41" s="515"/>
      <c r="OZ41" s="513"/>
      <c r="PA41" s="514"/>
      <c r="PB41" s="515"/>
      <c r="PC41" s="515"/>
      <c r="PD41" s="515"/>
      <c r="PE41" s="515"/>
      <c r="PF41" s="515"/>
      <c r="PG41" s="515"/>
      <c r="PH41" s="513"/>
      <c r="PI41" s="514"/>
      <c r="PJ41" s="515"/>
      <c r="PK41" s="515"/>
      <c r="PL41" s="515"/>
      <c r="PM41" s="515"/>
      <c r="PN41" s="515"/>
      <c r="PO41" s="515"/>
      <c r="PP41" s="513"/>
      <c r="PQ41" s="514"/>
      <c r="PR41" s="515"/>
      <c r="PS41" s="515"/>
      <c r="PT41" s="515"/>
      <c r="PU41" s="515"/>
      <c r="PV41" s="515"/>
      <c r="PW41" s="515"/>
      <c r="PX41" s="513"/>
      <c r="PY41" s="514"/>
      <c r="PZ41" s="515"/>
      <c r="QA41" s="515"/>
      <c r="QB41" s="515"/>
      <c r="QC41" s="515"/>
      <c r="QD41" s="515"/>
      <c r="QE41" s="515"/>
      <c r="QF41" s="513"/>
      <c r="QG41" s="514"/>
      <c r="QH41" s="515"/>
      <c r="QI41" s="515"/>
      <c r="QJ41" s="515"/>
      <c r="QK41" s="515"/>
      <c r="QL41" s="515"/>
      <c r="QM41" s="515"/>
      <c r="QN41" s="513"/>
      <c r="QO41" s="514"/>
      <c r="QP41" s="515"/>
      <c r="QQ41" s="515"/>
      <c r="QR41" s="515"/>
      <c r="QS41" s="515"/>
      <c r="QT41" s="515"/>
      <c r="QU41" s="515"/>
      <c r="QV41" s="513"/>
      <c r="QW41" s="514"/>
      <c r="QX41" s="515"/>
      <c r="QY41" s="515"/>
      <c r="QZ41" s="515"/>
      <c r="RA41" s="515"/>
      <c r="RB41" s="515"/>
      <c r="RC41" s="515"/>
      <c r="RD41" s="513"/>
      <c r="RE41" s="514"/>
      <c r="RF41" s="515"/>
      <c r="RG41" s="515"/>
      <c r="RH41" s="515"/>
      <c r="RI41" s="515"/>
      <c r="RJ41" s="515"/>
      <c r="RK41" s="515"/>
      <c r="RL41" s="513"/>
      <c r="RM41" s="514"/>
      <c r="RN41" s="515"/>
      <c r="RO41" s="515"/>
      <c r="RP41" s="515"/>
      <c r="RQ41" s="515"/>
      <c r="RR41" s="515"/>
      <c r="RS41" s="515"/>
      <c r="RT41" s="513"/>
      <c r="RU41" s="514"/>
      <c r="RV41" s="515"/>
      <c r="RW41" s="515"/>
      <c r="RX41" s="515"/>
      <c r="RY41" s="515"/>
      <c r="RZ41" s="515"/>
      <c r="SA41" s="515"/>
      <c r="SB41" s="513"/>
      <c r="SC41" s="514"/>
      <c r="SD41" s="515"/>
      <c r="SE41" s="515"/>
      <c r="SF41" s="515"/>
      <c r="SG41" s="515"/>
      <c r="SH41" s="515"/>
      <c r="SI41" s="515"/>
      <c r="SJ41" s="513"/>
      <c r="SK41" s="514"/>
      <c r="SL41" s="515"/>
      <c r="SM41" s="515"/>
      <c r="SN41" s="515"/>
      <c r="SO41" s="515"/>
      <c r="SP41" s="515"/>
      <c r="SQ41" s="515"/>
      <c r="SR41" s="513"/>
      <c r="SS41" s="514"/>
      <c r="ST41" s="515"/>
      <c r="SU41" s="515"/>
      <c r="SV41" s="515"/>
      <c r="SW41" s="515"/>
      <c r="SX41" s="515"/>
      <c r="SY41" s="515"/>
      <c r="SZ41" s="513"/>
      <c r="TA41" s="514"/>
      <c r="TB41" s="515"/>
      <c r="TC41" s="515"/>
      <c r="TD41" s="515"/>
      <c r="TE41" s="515"/>
      <c r="TF41" s="515"/>
      <c r="TG41" s="515"/>
      <c r="TH41" s="513"/>
      <c r="TI41" s="514"/>
      <c r="TJ41" s="515"/>
      <c r="TK41" s="515"/>
      <c r="TL41" s="515"/>
      <c r="TM41" s="515"/>
      <c r="TN41" s="515"/>
      <c r="TO41" s="515"/>
      <c r="TP41" s="513"/>
      <c r="TQ41" s="514"/>
      <c r="TR41" s="515"/>
      <c r="TS41" s="515"/>
      <c r="TT41" s="515"/>
      <c r="TU41" s="515"/>
      <c r="TV41" s="515"/>
      <c r="TW41" s="515"/>
      <c r="TX41" s="513"/>
      <c r="TY41" s="514"/>
      <c r="TZ41" s="515"/>
      <c r="UA41" s="515"/>
      <c r="UB41" s="515"/>
      <c r="UC41" s="515"/>
      <c r="UD41" s="515"/>
      <c r="UE41" s="515"/>
      <c r="UF41" s="513"/>
      <c r="UG41" s="514"/>
      <c r="UH41" s="515"/>
      <c r="UI41" s="515"/>
      <c r="UJ41" s="515"/>
      <c r="UK41" s="515"/>
      <c r="UL41" s="515"/>
      <c r="UM41" s="515"/>
      <c r="UN41" s="513"/>
      <c r="UO41" s="514"/>
      <c r="UP41" s="515"/>
      <c r="UQ41" s="515"/>
      <c r="UR41" s="515"/>
      <c r="US41" s="515"/>
      <c r="UT41" s="515"/>
      <c r="UU41" s="515"/>
      <c r="UV41" s="513"/>
      <c r="UW41" s="514"/>
      <c r="UX41" s="515"/>
      <c r="UY41" s="515"/>
      <c r="UZ41" s="515"/>
      <c r="VA41" s="515"/>
      <c r="VB41" s="515"/>
      <c r="VC41" s="515"/>
      <c r="VD41" s="513"/>
      <c r="VE41" s="514"/>
      <c r="VF41" s="515"/>
      <c r="VG41" s="515"/>
      <c r="VH41" s="515"/>
      <c r="VI41" s="515"/>
      <c r="VJ41" s="515"/>
      <c r="VK41" s="515"/>
      <c r="VL41" s="513"/>
      <c r="VM41" s="514"/>
      <c r="VN41" s="515"/>
      <c r="VO41" s="515"/>
      <c r="VP41" s="515"/>
      <c r="VQ41" s="515"/>
      <c r="VR41" s="515"/>
      <c r="VS41" s="515"/>
      <c r="VT41" s="513"/>
      <c r="VU41" s="514"/>
      <c r="VV41" s="515"/>
      <c r="VW41" s="515"/>
      <c r="VX41" s="515"/>
      <c r="VY41" s="515"/>
      <c r="VZ41" s="515"/>
      <c r="WA41" s="515"/>
      <c r="WB41" s="513"/>
      <c r="WC41" s="514"/>
      <c r="WD41" s="515"/>
      <c r="WE41" s="515"/>
      <c r="WF41" s="515"/>
      <c r="WG41" s="515"/>
      <c r="WH41" s="515"/>
      <c r="WI41" s="515"/>
      <c r="WJ41" s="513"/>
      <c r="WK41" s="514"/>
      <c r="WL41" s="515"/>
      <c r="WM41" s="515"/>
      <c r="WN41" s="515"/>
      <c r="WO41" s="515"/>
      <c r="WP41" s="515"/>
      <c r="WQ41" s="515"/>
      <c r="WR41" s="513"/>
      <c r="WS41" s="514"/>
      <c r="WT41" s="515"/>
      <c r="WU41" s="515"/>
      <c r="WV41" s="515"/>
      <c r="WW41" s="515"/>
      <c r="WX41" s="515"/>
      <c r="WY41" s="515"/>
      <c r="WZ41" s="513"/>
      <c r="XA41" s="514"/>
      <c r="XB41" s="515"/>
      <c r="XC41" s="515"/>
      <c r="XD41" s="515"/>
      <c r="XE41" s="515"/>
      <c r="XF41" s="515"/>
      <c r="XG41" s="515"/>
      <c r="XH41" s="513"/>
      <c r="XI41" s="514"/>
      <c r="XJ41" s="515"/>
      <c r="XK41" s="515"/>
      <c r="XL41" s="515"/>
      <c r="XM41" s="515"/>
      <c r="XN41" s="515"/>
      <c r="XO41" s="515"/>
      <c r="XP41" s="513"/>
      <c r="XQ41" s="514"/>
      <c r="XR41" s="515"/>
      <c r="XS41" s="515"/>
      <c r="XT41" s="515"/>
      <c r="XU41" s="515"/>
      <c r="XV41" s="515"/>
      <c r="XW41" s="515"/>
      <c r="XX41" s="513"/>
      <c r="XY41" s="514"/>
      <c r="XZ41" s="515"/>
      <c r="YA41" s="515"/>
      <c r="YB41" s="515"/>
      <c r="YC41" s="515"/>
      <c r="YD41" s="515"/>
      <c r="YE41" s="515"/>
      <c r="YF41" s="513"/>
      <c r="YG41" s="514"/>
      <c r="YH41" s="515"/>
      <c r="YI41" s="515"/>
      <c r="YJ41" s="515"/>
      <c r="YK41" s="515"/>
      <c r="YL41" s="515"/>
      <c r="YM41" s="515"/>
      <c r="YN41" s="513"/>
      <c r="YO41" s="514"/>
      <c r="YP41" s="515"/>
      <c r="YQ41" s="515"/>
      <c r="YR41" s="515"/>
      <c r="YS41" s="515"/>
      <c r="YT41" s="515"/>
      <c r="YU41" s="515"/>
      <c r="YV41" s="513"/>
      <c r="YW41" s="514"/>
      <c r="YX41" s="515"/>
      <c r="YY41" s="515"/>
      <c r="YZ41" s="515"/>
      <c r="ZA41" s="515"/>
      <c r="ZB41" s="515"/>
      <c r="ZC41" s="515"/>
      <c r="ZD41" s="513"/>
      <c r="ZE41" s="514"/>
      <c r="ZF41" s="515"/>
      <c r="ZG41" s="515"/>
      <c r="ZH41" s="515"/>
      <c r="ZI41" s="515"/>
      <c r="ZJ41" s="515"/>
      <c r="ZK41" s="515"/>
      <c r="ZL41" s="513"/>
      <c r="ZM41" s="514"/>
      <c r="ZN41" s="515"/>
      <c r="ZO41" s="515"/>
      <c r="ZP41" s="515"/>
      <c r="ZQ41" s="515"/>
      <c r="ZR41" s="515"/>
      <c r="ZS41" s="515"/>
      <c r="ZT41" s="513"/>
      <c r="ZU41" s="514"/>
      <c r="ZV41" s="515"/>
      <c r="ZW41" s="515"/>
      <c r="ZX41" s="515"/>
      <c r="ZY41" s="515"/>
      <c r="ZZ41" s="515"/>
      <c r="AAA41" s="515"/>
      <c r="AAB41" s="513"/>
      <c r="AAC41" s="514"/>
      <c r="AAD41" s="515"/>
      <c r="AAE41" s="515"/>
      <c r="AAF41" s="515"/>
      <c r="AAG41" s="515"/>
      <c r="AAH41" s="515"/>
      <c r="AAI41" s="515"/>
      <c r="AAJ41" s="513"/>
      <c r="AAK41" s="514"/>
      <c r="AAL41" s="515"/>
      <c r="AAM41" s="515"/>
      <c r="AAN41" s="515"/>
      <c r="AAO41" s="515"/>
      <c r="AAP41" s="515"/>
      <c r="AAQ41" s="515"/>
      <c r="AAR41" s="513"/>
      <c r="AAS41" s="514"/>
      <c r="AAT41" s="515"/>
      <c r="AAU41" s="515"/>
      <c r="AAV41" s="515"/>
      <c r="AAW41" s="515"/>
      <c r="AAX41" s="515"/>
      <c r="AAY41" s="515"/>
      <c r="AAZ41" s="513"/>
      <c r="ABA41" s="514"/>
      <c r="ABB41" s="515"/>
      <c r="ABC41" s="515"/>
      <c r="ABD41" s="515"/>
      <c r="ABE41" s="515"/>
      <c r="ABF41" s="515"/>
      <c r="ABG41" s="515"/>
      <c r="ABH41" s="513"/>
      <c r="ABI41" s="514"/>
      <c r="ABJ41" s="515"/>
      <c r="ABK41" s="515"/>
      <c r="ABL41" s="515"/>
      <c r="ABM41" s="515"/>
      <c r="ABN41" s="515"/>
      <c r="ABO41" s="515"/>
      <c r="ABP41" s="513"/>
      <c r="ABQ41" s="514"/>
      <c r="ABR41" s="515"/>
      <c r="ABS41" s="515"/>
      <c r="ABT41" s="515"/>
      <c r="ABU41" s="515"/>
      <c r="ABV41" s="515"/>
      <c r="ABW41" s="515"/>
      <c r="ABX41" s="513"/>
      <c r="ABY41" s="514"/>
      <c r="ABZ41" s="515"/>
      <c r="ACA41" s="515"/>
      <c r="ACB41" s="515"/>
      <c r="ACC41" s="515"/>
      <c r="ACD41" s="515"/>
      <c r="ACE41" s="515"/>
      <c r="ACF41" s="513"/>
      <c r="ACG41" s="514"/>
      <c r="ACH41" s="515"/>
      <c r="ACI41" s="515"/>
      <c r="ACJ41" s="515"/>
      <c r="ACK41" s="515"/>
      <c r="ACL41" s="515"/>
      <c r="ACM41" s="515"/>
      <c r="ACN41" s="513"/>
      <c r="ACO41" s="514"/>
      <c r="ACP41" s="515"/>
      <c r="ACQ41" s="515"/>
      <c r="ACR41" s="515"/>
      <c r="ACS41" s="515"/>
      <c r="ACT41" s="515"/>
      <c r="ACU41" s="515"/>
      <c r="ACV41" s="513"/>
      <c r="ACW41" s="514"/>
      <c r="ACX41" s="515"/>
      <c r="ACY41" s="515"/>
      <c r="ACZ41" s="515"/>
      <c r="ADA41" s="515"/>
      <c r="ADB41" s="515"/>
      <c r="ADC41" s="515"/>
      <c r="ADD41" s="513"/>
      <c r="ADE41" s="514"/>
      <c r="ADF41" s="515"/>
      <c r="ADG41" s="515"/>
      <c r="ADH41" s="515"/>
      <c r="ADI41" s="515"/>
      <c r="ADJ41" s="515"/>
      <c r="ADK41" s="515"/>
      <c r="ADL41" s="513"/>
      <c r="ADM41" s="514"/>
      <c r="ADN41" s="515"/>
      <c r="ADO41" s="515"/>
      <c r="ADP41" s="515"/>
      <c r="ADQ41" s="515"/>
      <c r="ADR41" s="515"/>
      <c r="ADS41" s="515"/>
      <c r="ADT41" s="513"/>
      <c r="ADU41" s="514"/>
      <c r="ADV41" s="515"/>
      <c r="ADW41" s="515"/>
      <c r="ADX41" s="515"/>
      <c r="ADY41" s="515"/>
      <c r="ADZ41" s="515"/>
      <c r="AEA41" s="515"/>
      <c r="AEB41" s="513"/>
      <c r="AEC41" s="514"/>
      <c r="AED41" s="515"/>
      <c r="AEE41" s="515"/>
      <c r="AEF41" s="515"/>
      <c r="AEG41" s="515"/>
      <c r="AEH41" s="515"/>
      <c r="AEI41" s="515"/>
      <c r="AEJ41" s="513"/>
      <c r="AEK41" s="514"/>
      <c r="AEL41" s="515"/>
      <c r="AEM41" s="515"/>
      <c r="AEN41" s="515"/>
      <c r="AEO41" s="515"/>
      <c r="AEP41" s="515"/>
      <c r="AEQ41" s="515"/>
      <c r="AER41" s="513"/>
      <c r="AES41" s="514"/>
      <c r="AET41" s="515"/>
      <c r="AEU41" s="515"/>
      <c r="AEV41" s="515"/>
      <c r="AEW41" s="515"/>
      <c r="AEX41" s="515"/>
      <c r="AEY41" s="515"/>
      <c r="AEZ41" s="513"/>
      <c r="AFA41" s="514"/>
      <c r="AFB41" s="515"/>
      <c r="AFC41" s="515"/>
      <c r="AFD41" s="515"/>
      <c r="AFE41" s="515"/>
      <c r="AFF41" s="515"/>
      <c r="AFG41" s="515"/>
      <c r="AFH41" s="513"/>
      <c r="AFI41" s="514"/>
      <c r="AFJ41" s="515"/>
      <c r="AFK41" s="515"/>
      <c r="AFL41" s="515"/>
      <c r="AFM41" s="515"/>
      <c r="AFN41" s="515"/>
      <c r="AFO41" s="515"/>
      <c r="AFP41" s="513"/>
      <c r="AFQ41" s="514"/>
      <c r="AFR41" s="515"/>
      <c r="AFS41" s="515"/>
      <c r="AFT41" s="515"/>
      <c r="AFU41" s="515"/>
      <c r="AFV41" s="515"/>
      <c r="AFW41" s="515"/>
      <c r="AFX41" s="513"/>
      <c r="AFY41" s="514"/>
      <c r="AFZ41" s="515"/>
      <c r="AGA41" s="515"/>
      <c r="AGB41" s="515"/>
      <c r="AGC41" s="515"/>
      <c r="AGD41" s="515"/>
      <c r="AGE41" s="515"/>
      <c r="AGF41" s="513"/>
      <c r="AGG41" s="514"/>
      <c r="AGH41" s="515"/>
      <c r="AGI41" s="515"/>
      <c r="AGJ41" s="515"/>
      <c r="AGK41" s="515"/>
      <c r="AGL41" s="515"/>
      <c r="AGM41" s="515"/>
      <c r="AGN41" s="513"/>
      <c r="AGO41" s="514"/>
      <c r="AGP41" s="515"/>
      <c r="AGQ41" s="515"/>
      <c r="AGR41" s="515"/>
      <c r="AGS41" s="515"/>
      <c r="AGT41" s="515"/>
      <c r="AGU41" s="515"/>
      <c r="AGV41" s="513"/>
      <c r="AGW41" s="514"/>
      <c r="AGX41" s="515"/>
      <c r="AGY41" s="515"/>
      <c r="AGZ41" s="515"/>
      <c r="AHA41" s="515"/>
      <c r="AHB41" s="515"/>
      <c r="AHC41" s="515"/>
      <c r="AHD41" s="513"/>
      <c r="AHE41" s="514"/>
      <c r="AHF41" s="515"/>
      <c r="AHG41" s="515"/>
      <c r="AHH41" s="515"/>
      <c r="AHI41" s="515"/>
      <c r="AHJ41" s="515"/>
      <c r="AHK41" s="515"/>
      <c r="AHL41" s="513"/>
      <c r="AHM41" s="514"/>
      <c r="AHN41" s="515"/>
      <c r="AHO41" s="515"/>
      <c r="AHP41" s="515"/>
      <c r="AHQ41" s="515"/>
      <c r="AHR41" s="515"/>
      <c r="AHS41" s="515"/>
      <c r="AHT41" s="513"/>
      <c r="AHU41" s="514"/>
      <c r="AHV41" s="515"/>
      <c r="AHW41" s="515"/>
      <c r="AHX41" s="515"/>
      <c r="AHY41" s="515"/>
      <c r="AHZ41" s="515"/>
      <c r="AIA41" s="515"/>
      <c r="AIB41" s="513"/>
      <c r="AIC41" s="514"/>
      <c r="AID41" s="515"/>
      <c r="AIE41" s="515"/>
      <c r="AIF41" s="515"/>
      <c r="AIG41" s="515"/>
      <c r="AIH41" s="515"/>
      <c r="AII41" s="515"/>
      <c r="AIJ41" s="513"/>
      <c r="AIK41" s="514"/>
      <c r="AIL41" s="515"/>
      <c r="AIM41" s="515"/>
      <c r="AIN41" s="515"/>
      <c r="AIO41" s="515"/>
      <c r="AIP41" s="515"/>
      <c r="AIQ41" s="515"/>
      <c r="AIR41" s="513"/>
      <c r="AIS41" s="514"/>
      <c r="AIT41" s="515"/>
      <c r="AIU41" s="515"/>
      <c r="AIV41" s="515"/>
      <c r="AIW41" s="515"/>
      <c r="AIX41" s="515"/>
      <c r="AIY41" s="515"/>
      <c r="AIZ41" s="513"/>
      <c r="AJA41" s="514"/>
      <c r="AJB41" s="515"/>
      <c r="AJC41" s="515"/>
      <c r="AJD41" s="515"/>
      <c r="AJE41" s="515"/>
      <c r="AJF41" s="515"/>
      <c r="AJG41" s="515"/>
      <c r="AJH41" s="513"/>
      <c r="AJI41" s="514"/>
      <c r="AJJ41" s="515"/>
      <c r="AJK41" s="515"/>
      <c r="AJL41" s="515"/>
      <c r="AJM41" s="515"/>
      <c r="AJN41" s="515"/>
      <c r="AJO41" s="515"/>
      <c r="AJP41" s="513"/>
      <c r="AJQ41" s="514"/>
      <c r="AJR41" s="515"/>
      <c r="AJS41" s="515"/>
      <c r="AJT41" s="515"/>
      <c r="AJU41" s="515"/>
      <c r="AJV41" s="515"/>
      <c r="AJW41" s="515"/>
      <c r="AJX41" s="513"/>
      <c r="AJY41" s="514"/>
      <c r="AJZ41" s="515"/>
      <c r="AKA41" s="515"/>
      <c r="AKB41" s="515"/>
      <c r="AKC41" s="515"/>
      <c r="AKD41" s="515"/>
      <c r="AKE41" s="515"/>
      <c r="AKF41" s="513"/>
      <c r="AKG41" s="514"/>
      <c r="AKH41" s="515"/>
      <c r="AKI41" s="515"/>
      <c r="AKJ41" s="515"/>
      <c r="AKK41" s="515"/>
      <c r="AKL41" s="515"/>
      <c r="AKM41" s="515"/>
      <c r="AKN41" s="513"/>
      <c r="AKO41" s="514"/>
      <c r="AKP41" s="515"/>
      <c r="AKQ41" s="515"/>
      <c r="AKR41" s="515"/>
      <c r="AKS41" s="515"/>
      <c r="AKT41" s="515"/>
      <c r="AKU41" s="515"/>
      <c r="AKV41" s="513"/>
      <c r="AKW41" s="514"/>
      <c r="AKX41" s="515"/>
      <c r="AKY41" s="515"/>
      <c r="AKZ41" s="515"/>
      <c r="ALA41" s="515"/>
      <c r="ALB41" s="515"/>
      <c r="ALC41" s="515"/>
      <c r="ALD41" s="513"/>
      <c r="ALE41" s="514"/>
      <c r="ALF41" s="515"/>
      <c r="ALG41" s="515"/>
      <c r="ALH41" s="515"/>
      <c r="ALI41" s="515"/>
      <c r="ALJ41" s="515"/>
      <c r="ALK41" s="515"/>
      <c r="ALL41" s="513"/>
      <c r="ALM41" s="514"/>
      <c r="ALN41" s="515"/>
      <c r="ALO41" s="515"/>
      <c r="ALP41" s="515"/>
      <c r="ALQ41" s="515"/>
      <c r="ALR41" s="515"/>
      <c r="ALS41" s="515"/>
      <c r="ALT41" s="513"/>
      <c r="ALU41" s="514"/>
      <c r="ALV41" s="515"/>
      <c r="ALW41" s="515"/>
      <c r="ALX41" s="515"/>
      <c r="ALY41" s="515"/>
      <c r="ALZ41" s="515"/>
      <c r="AMA41" s="515"/>
      <c r="AMB41" s="513"/>
      <c r="AMC41" s="514"/>
      <c r="AMD41" s="515"/>
      <c r="AME41" s="515"/>
      <c r="AMF41" s="515"/>
      <c r="AMG41" s="515"/>
      <c r="AMH41" s="515"/>
      <c r="AMI41" s="515"/>
      <c r="AMJ41" s="513"/>
      <c r="AMK41" s="514"/>
      <c r="AML41" s="515"/>
      <c r="AMM41" s="515"/>
      <c r="AMN41" s="515"/>
      <c r="AMO41" s="515"/>
      <c r="AMP41" s="515"/>
      <c r="AMQ41" s="515"/>
      <c r="AMR41" s="513"/>
      <c r="AMS41" s="514"/>
      <c r="AMT41" s="515"/>
      <c r="AMU41" s="515"/>
      <c r="AMV41" s="515"/>
      <c r="AMW41" s="515"/>
      <c r="AMX41" s="515"/>
      <c r="AMY41" s="515"/>
      <c r="AMZ41" s="513"/>
      <c r="ANA41" s="514"/>
      <c r="ANB41" s="515"/>
      <c r="ANC41" s="515"/>
      <c r="AND41" s="515"/>
      <c r="ANE41" s="515"/>
      <c r="ANF41" s="515"/>
      <c r="ANG41" s="515"/>
      <c r="ANH41" s="513"/>
      <c r="ANI41" s="514"/>
      <c r="ANJ41" s="515"/>
      <c r="ANK41" s="515"/>
      <c r="ANL41" s="515"/>
      <c r="ANM41" s="515"/>
      <c r="ANN41" s="515"/>
      <c r="ANO41" s="515"/>
      <c r="ANP41" s="513"/>
      <c r="ANQ41" s="514"/>
      <c r="ANR41" s="515"/>
      <c r="ANS41" s="515"/>
      <c r="ANT41" s="515"/>
      <c r="ANU41" s="515"/>
      <c r="ANV41" s="515"/>
      <c r="ANW41" s="515"/>
      <c r="ANX41" s="513"/>
      <c r="ANY41" s="514"/>
      <c r="ANZ41" s="515"/>
      <c r="AOA41" s="515"/>
      <c r="AOB41" s="515"/>
      <c r="AOC41" s="515"/>
      <c r="AOD41" s="515"/>
      <c r="AOE41" s="515"/>
      <c r="AOF41" s="513"/>
      <c r="AOG41" s="514"/>
      <c r="AOH41" s="515"/>
      <c r="AOI41" s="515"/>
      <c r="AOJ41" s="515"/>
      <c r="AOK41" s="515"/>
      <c r="AOL41" s="515"/>
      <c r="AOM41" s="515"/>
      <c r="AON41" s="513"/>
      <c r="AOO41" s="514"/>
      <c r="AOP41" s="515"/>
      <c r="AOQ41" s="515"/>
      <c r="AOR41" s="515"/>
      <c r="AOS41" s="515"/>
      <c r="AOT41" s="515"/>
      <c r="AOU41" s="515"/>
      <c r="AOV41" s="513"/>
      <c r="AOW41" s="514"/>
      <c r="AOX41" s="515"/>
      <c r="AOY41" s="515"/>
      <c r="AOZ41" s="515"/>
      <c r="APA41" s="515"/>
      <c r="APB41" s="515"/>
      <c r="APC41" s="515"/>
      <c r="APD41" s="513"/>
      <c r="APE41" s="514"/>
      <c r="APF41" s="515"/>
      <c r="APG41" s="515"/>
      <c r="APH41" s="515"/>
      <c r="API41" s="515"/>
      <c r="APJ41" s="515"/>
      <c r="APK41" s="515"/>
      <c r="APL41" s="513"/>
      <c r="APM41" s="514"/>
      <c r="APN41" s="515"/>
      <c r="APO41" s="515"/>
      <c r="APP41" s="515"/>
      <c r="APQ41" s="515"/>
      <c r="APR41" s="515"/>
      <c r="APS41" s="515"/>
      <c r="APT41" s="513"/>
      <c r="APU41" s="514"/>
      <c r="APV41" s="515"/>
      <c r="APW41" s="515"/>
      <c r="APX41" s="515"/>
      <c r="APY41" s="515"/>
      <c r="APZ41" s="515"/>
      <c r="AQA41" s="515"/>
      <c r="AQB41" s="513"/>
      <c r="AQC41" s="514"/>
      <c r="AQD41" s="515"/>
      <c r="AQE41" s="515"/>
      <c r="AQF41" s="515"/>
      <c r="AQG41" s="515"/>
      <c r="AQH41" s="515"/>
      <c r="AQI41" s="515"/>
      <c r="AQJ41" s="513"/>
      <c r="AQK41" s="514"/>
      <c r="AQL41" s="515"/>
      <c r="AQM41" s="515"/>
      <c r="AQN41" s="515"/>
      <c r="AQO41" s="515"/>
      <c r="AQP41" s="515"/>
      <c r="AQQ41" s="515"/>
      <c r="AQR41" s="513"/>
      <c r="AQS41" s="514"/>
      <c r="AQT41" s="515"/>
      <c r="AQU41" s="515"/>
      <c r="AQV41" s="515"/>
      <c r="AQW41" s="515"/>
      <c r="AQX41" s="515"/>
      <c r="AQY41" s="515"/>
      <c r="AQZ41" s="513"/>
      <c r="ARA41" s="514"/>
      <c r="ARB41" s="515"/>
      <c r="ARC41" s="515"/>
      <c r="ARD41" s="515"/>
      <c r="ARE41" s="515"/>
      <c r="ARF41" s="515"/>
      <c r="ARG41" s="515"/>
      <c r="ARH41" s="513"/>
      <c r="ARI41" s="514"/>
      <c r="ARJ41" s="515"/>
      <c r="ARK41" s="515"/>
      <c r="ARL41" s="515"/>
      <c r="ARM41" s="515"/>
      <c r="ARN41" s="515"/>
      <c r="ARO41" s="515"/>
      <c r="ARP41" s="513"/>
      <c r="ARQ41" s="514"/>
      <c r="ARR41" s="515"/>
      <c r="ARS41" s="515"/>
      <c r="ART41" s="515"/>
      <c r="ARU41" s="515"/>
      <c r="ARV41" s="515"/>
      <c r="ARW41" s="515"/>
      <c r="ARX41" s="513"/>
      <c r="ARY41" s="514"/>
      <c r="ARZ41" s="515"/>
      <c r="ASA41" s="515"/>
      <c r="ASB41" s="515"/>
      <c r="ASC41" s="515"/>
      <c r="ASD41" s="515"/>
      <c r="ASE41" s="515"/>
      <c r="ASF41" s="513"/>
      <c r="ASG41" s="514"/>
      <c r="ASH41" s="515"/>
      <c r="ASI41" s="515"/>
      <c r="ASJ41" s="515"/>
      <c r="ASK41" s="515"/>
      <c r="ASL41" s="515"/>
      <c r="ASM41" s="515"/>
      <c r="ASN41" s="513"/>
      <c r="ASO41" s="514"/>
      <c r="ASP41" s="515"/>
      <c r="ASQ41" s="515"/>
      <c r="ASR41" s="515"/>
      <c r="ASS41" s="515"/>
      <c r="AST41" s="515"/>
      <c r="ASU41" s="515"/>
      <c r="ASV41" s="513"/>
      <c r="ASW41" s="514"/>
      <c r="ASX41" s="515"/>
      <c r="ASY41" s="515"/>
      <c r="ASZ41" s="515"/>
      <c r="ATA41" s="515"/>
      <c r="ATB41" s="515"/>
      <c r="ATC41" s="515"/>
      <c r="ATD41" s="513"/>
      <c r="ATE41" s="514"/>
      <c r="ATF41" s="515"/>
      <c r="ATG41" s="515"/>
      <c r="ATH41" s="515"/>
      <c r="ATI41" s="515"/>
      <c r="ATJ41" s="515"/>
      <c r="ATK41" s="515"/>
      <c r="ATL41" s="513"/>
      <c r="ATM41" s="514"/>
      <c r="ATN41" s="515"/>
      <c r="ATO41" s="515"/>
      <c r="ATP41" s="515"/>
      <c r="ATQ41" s="515"/>
      <c r="ATR41" s="515"/>
      <c r="ATS41" s="515"/>
      <c r="ATT41" s="513"/>
      <c r="ATU41" s="514"/>
      <c r="ATV41" s="515"/>
      <c r="ATW41" s="515"/>
      <c r="ATX41" s="515"/>
      <c r="ATY41" s="515"/>
      <c r="ATZ41" s="515"/>
      <c r="AUA41" s="515"/>
      <c r="AUB41" s="513"/>
      <c r="AUC41" s="514"/>
      <c r="AUD41" s="515"/>
      <c r="AUE41" s="515"/>
      <c r="AUF41" s="515"/>
      <c r="AUG41" s="515"/>
      <c r="AUH41" s="515"/>
      <c r="AUI41" s="515"/>
      <c r="AUJ41" s="513"/>
      <c r="AUK41" s="514"/>
      <c r="AUL41" s="515"/>
      <c r="AUM41" s="515"/>
      <c r="AUN41" s="515"/>
      <c r="AUO41" s="515"/>
      <c r="AUP41" s="515"/>
      <c r="AUQ41" s="515"/>
      <c r="AUR41" s="513"/>
      <c r="AUS41" s="514"/>
      <c r="AUT41" s="515"/>
      <c r="AUU41" s="515"/>
      <c r="AUV41" s="515"/>
      <c r="AUW41" s="515"/>
      <c r="AUX41" s="515"/>
      <c r="AUY41" s="515"/>
      <c r="AUZ41" s="513"/>
      <c r="AVA41" s="514"/>
      <c r="AVB41" s="515"/>
      <c r="AVC41" s="515"/>
      <c r="AVD41" s="515"/>
      <c r="AVE41" s="515"/>
      <c r="AVF41" s="515"/>
      <c r="AVG41" s="515"/>
      <c r="AVH41" s="513"/>
      <c r="AVI41" s="514"/>
      <c r="AVJ41" s="515"/>
      <c r="AVK41" s="515"/>
      <c r="AVL41" s="515"/>
      <c r="AVM41" s="515"/>
      <c r="AVN41" s="515"/>
      <c r="AVO41" s="515"/>
      <c r="AVP41" s="513"/>
      <c r="AVQ41" s="514"/>
      <c r="AVR41" s="515"/>
      <c r="AVS41" s="515"/>
      <c r="AVT41" s="515"/>
      <c r="AVU41" s="515"/>
      <c r="AVV41" s="515"/>
      <c r="AVW41" s="515"/>
      <c r="AVX41" s="513"/>
      <c r="AVY41" s="514"/>
      <c r="AVZ41" s="515"/>
      <c r="AWA41" s="515"/>
      <c r="AWB41" s="515"/>
      <c r="AWC41" s="515"/>
      <c r="AWD41" s="515"/>
      <c r="AWE41" s="515"/>
      <c r="AWF41" s="513"/>
      <c r="AWG41" s="514"/>
      <c r="AWH41" s="515"/>
      <c r="AWI41" s="515"/>
      <c r="AWJ41" s="515"/>
      <c r="AWK41" s="515"/>
      <c r="AWL41" s="515"/>
      <c r="AWM41" s="515"/>
      <c r="AWN41" s="513"/>
      <c r="AWO41" s="514"/>
      <c r="AWP41" s="515"/>
      <c r="AWQ41" s="515"/>
      <c r="AWR41" s="515"/>
      <c r="AWS41" s="515"/>
      <c r="AWT41" s="515"/>
      <c r="AWU41" s="515"/>
      <c r="AWV41" s="513"/>
      <c r="AWW41" s="514"/>
      <c r="AWX41" s="515"/>
      <c r="AWY41" s="515"/>
      <c r="AWZ41" s="515"/>
      <c r="AXA41" s="515"/>
      <c r="AXB41" s="515"/>
      <c r="AXC41" s="515"/>
      <c r="AXD41" s="513"/>
      <c r="AXE41" s="514"/>
      <c r="AXF41" s="515"/>
      <c r="AXG41" s="515"/>
      <c r="AXH41" s="515"/>
      <c r="AXI41" s="515"/>
      <c r="AXJ41" s="515"/>
      <c r="AXK41" s="515"/>
      <c r="AXL41" s="513"/>
      <c r="AXM41" s="514"/>
      <c r="AXN41" s="515"/>
      <c r="AXO41" s="515"/>
      <c r="AXP41" s="515"/>
      <c r="AXQ41" s="515"/>
      <c r="AXR41" s="515"/>
      <c r="AXS41" s="515"/>
      <c r="AXT41" s="513"/>
      <c r="AXU41" s="514"/>
      <c r="AXV41" s="515"/>
      <c r="AXW41" s="515"/>
      <c r="AXX41" s="515"/>
      <c r="AXY41" s="515"/>
      <c r="AXZ41" s="515"/>
      <c r="AYA41" s="515"/>
      <c r="AYB41" s="513"/>
      <c r="AYC41" s="514"/>
      <c r="AYD41" s="515"/>
      <c r="AYE41" s="515"/>
      <c r="AYF41" s="515"/>
      <c r="AYG41" s="515"/>
      <c r="AYH41" s="515"/>
      <c r="AYI41" s="515"/>
      <c r="AYJ41" s="513"/>
      <c r="AYK41" s="514"/>
      <c r="AYL41" s="515"/>
      <c r="AYM41" s="515"/>
      <c r="AYN41" s="515"/>
      <c r="AYO41" s="515"/>
      <c r="AYP41" s="515"/>
      <c r="AYQ41" s="515"/>
      <c r="AYR41" s="513"/>
      <c r="AYS41" s="514"/>
      <c r="AYT41" s="515"/>
      <c r="AYU41" s="515"/>
      <c r="AYV41" s="515"/>
      <c r="AYW41" s="515"/>
      <c r="AYX41" s="515"/>
      <c r="AYY41" s="515"/>
      <c r="AYZ41" s="513"/>
      <c r="AZA41" s="514"/>
      <c r="AZB41" s="515"/>
      <c r="AZC41" s="515"/>
      <c r="AZD41" s="515"/>
      <c r="AZE41" s="515"/>
      <c r="AZF41" s="515"/>
      <c r="AZG41" s="515"/>
      <c r="AZH41" s="513"/>
      <c r="AZI41" s="514"/>
      <c r="AZJ41" s="515"/>
      <c r="AZK41" s="515"/>
      <c r="AZL41" s="515"/>
      <c r="AZM41" s="515"/>
      <c r="AZN41" s="515"/>
      <c r="AZO41" s="515"/>
      <c r="AZP41" s="513"/>
      <c r="AZQ41" s="514"/>
      <c r="AZR41" s="515"/>
      <c r="AZS41" s="515"/>
      <c r="AZT41" s="515"/>
      <c r="AZU41" s="515"/>
      <c r="AZV41" s="515"/>
      <c r="AZW41" s="515"/>
      <c r="AZX41" s="513"/>
      <c r="AZY41" s="514"/>
      <c r="AZZ41" s="515"/>
      <c r="BAA41" s="515"/>
      <c r="BAB41" s="515"/>
      <c r="BAC41" s="515"/>
      <c r="BAD41" s="515"/>
      <c r="BAE41" s="515"/>
      <c r="BAF41" s="513"/>
      <c r="BAG41" s="514"/>
      <c r="BAH41" s="515"/>
      <c r="BAI41" s="515"/>
      <c r="BAJ41" s="515"/>
      <c r="BAK41" s="515"/>
      <c r="BAL41" s="515"/>
      <c r="BAM41" s="515"/>
      <c r="BAN41" s="513"/>
      <c r="BAO41" s="514"/>
      <c r="BAP41" s="515"/>
      <c r="BAQ41" s="515"/>
      <c r="BAR41" s="515"/>
      <c r="BAS41" s="515"/>
      <c r="BAT41" s="515"/>
      <c r="BAU41" s="515"/>
      <c r="BAV41" s="513"/>
      <c r="BAW41" s="514"/>
      <c r="BAX41" s="515"/>
      <c r="BAY41" s="515"/>
      <c r="BAZ41" s="515"/>
      <c r="BBA41" s="515"/>
      <c r="BBB41" s="515"/>
      <c r="BBC41" s="515"/>
      <c r="BBD41" s="513"/>
      <c r="BBE41" s="514"/>
      <c r="BBF41" s="515"/>
      <c r="BBG41" s="515"/>
      <c r="BBH41" s="515"/>
      <c r="BBI41" s="515"/>
      <c r="BBJ41" s="515"/>
      <c r="BBK41" s="515"/>
      <c r="BBL41" s="513"/>
      <c r="BBM41" s="514"/>
      <c r="BBN41" s="515"/>
      <c r="BBO41" s="515"/>
      <c r="BBP41" s="515"/>
      <c r="BBQ41" s="515"/>
      <c r="BBR41" s="515"/>
      <c r="BBS41" s="515"/>
      <c r="BBT41" s="513"/>
      <c r="BBU41" s="514"/>
      <c r="BBV41" s="515"/>
      <c r="BBW41" s="515"/>
      <c r="BBX41" s="515"/>
      <c r="BBY41" s="515"/>
      <c r="BBZ41" s="515"/>
      <c r="BCA41" s="515"/>
      <c r="BCB41" s="513"/>
      <c r="BCC41" s="514"/>
      <c r="BCD41" s="515"/>
      <c r="BCE41" s="515"/>
      <c r="BCF41" s="515"/>
      <c r="BCG41" s="515"/>
      <c r="BCH41" s="515"/>
      <c r="BCI41" s="515"/>
      <c r="BCJ41" s="513"/>
      <c r="BCK41" s="514"/>
      <c r="BCL41" s="515"/>
      <c r="BCM41" s="515"/>
      <c r="BCN41" s="515"/>
      <c r="BCO41" s="515"/>
      <c r="BCP41" s="515"/>
      <c r="BCQ41" s="515"/>
      <c r="BCR41" s="513"/>
      <c r="BCS41" s="514"/>
      <c r="BCT41" s="515"/>
      <c r="BCU41" s="515"/>
      <c r="BCV41" s="515"/>
      <c r="BCW41" s="515"/>
      <c r="BCX41" s="515"/>
      <c r="BCY41" s="515"/>
      <c r="BCZ41" s="513"/>
      <c r="BDA41" s="514"/>
      <c r="BDB41" s="515"/>
      <c r="BDC41" s="515"/>
      <c r="BDD41" s="515"/>
      <c r="BDE41" s="515"/>
      <c r="BDF41" s="515"/>
      <c r="BDG41" s="515"/>
      <c r="BDH41" s="513"/>
      <c r="BDI41" s="514"/>
      <c r="BDJ41" s="515"/>
      <c r="BDK41" s="515"/>
      <c r="BDL41" s="515"/>
      <c r="BDM41" s="515"/>
      <c r="BDN41" s="515"/>
      <c r="BDO41" s="515"/>
      <c r="BDP41" s="513"/>
      <c r="BDQ41" s="514"/>
      <c r="BDR41" s="515"/>
      <c r="BDS41" s="515"/>
      <c r="BDT41" s="515"/>
      <c r="BDU41" s="515"/>
      <c r="BDV41" s="515"/>
      <c r="BDW41" s="515"/>
      <c r="BDX41" s="513"/>
      <c r="BDY41" s="514"/>
      <c r="BDZ41" s="515"/>
      <c r="BEA41" s="515"/>
      <c r="BEB41" s="515"/>
      <c r="BEC41" s="515"/>
      <c r="BED41" s="515"/>
      <c r="BEE41" s="515"/>
      <c r="BEF41" s="513"/>
      <c r="BEG41" s="514"/>
      <c r="BEH41" s="515"/>
      <c r="BEI41" s="515"/>
      <c r="BEJ41" s="515"/>
      <c r="BEK41" s="515"/>
      <c r="BEL41" s="515"/>
      <c r="BEM41" s="515"/>
      <c r="BEN41" s="513"/>
      <c r="BEO41" s="514"/>
      <c r="BEP41" s="515"/>
      <c r="BEQ41" s="515"/>
      <c r="BER41" s="515"/>
      <c r="BES41" s="515"/>
      <c r="BET41" s="515"/>
      <c r="BEU41" s="515"/>
      <c r="BEV41" s="513"/>
      <c r="BEW41" s="514"/>
      <c r="BEX41" s="515"/>
      <c r="BEY41" s="515"/>
      <c r="BEZ41" s="515"/>
      <c r="BFA41" s="515"/>
      <c r="BFB41" s="515"/>
      <c r="BFC41" s="515"/>
      <c r="BFD41" s="513"/>
      <c r="BFE41" s="514"/>
      <c r="BFF41" s="515"/>
      <c r="BFG41" s="515"/>
      <c r="BFH41" s="515"/>
      <c r="BFI41" s="515"/>
      <c r="BFJ41" s="515"/>
      <c r="BFK41" s="515"/>
      <c r="BFL41" s="513"/>
      <c r="BFM41" s="514"/>
      <c r="BFN41" s="515"/>
      <c r="BFO41" s="515"/>
      <c r="BFP41" s="515"/>
      <c r="BFQ41" s="515"/>
      <c r="BFR41" s="515"/>
      <c r="BFS41" s="515"/>
      <c r="BFT41" s="513"/>
      <c r="BFU41" s="514"/>
      <c r="BFV41" s="515"/>
      <c r="BFW41" s="515"/>
      <c r="BFX41" s="515"/>
      <c r="BFY41" s="515"/>
      <c r="BFZ41" s="515"/>
      <c r="BGA41" s="515"/>
      <c r="BGB41" s="513"/>
      <c r="BGC41" s="514"/>
      <c r="BGD41" s="515"/>
      <c r="BGE41" s="515"/>
      <c r="BGF41" s="515"/>
      <c r="BGG41" s="515"/>
      <c r="BGH41" s="515"/>
      <c r="BGI41" s="515"/>
      <c r="BGJ41" s="513"/>
      <c r="BGK41" s="514"/>
      <c r="BGL41" s="515"/>
      <c r="BGM41" s="515"/>
      <c r="BGN41" s="515"/>
      <c r="BGO41" s="515"/>
      <c r="BGP41" s="515"/>
      <c r="BGQ41" s="515"/>
      <c r="BGR41" s="513"/>
      <c r="BGS41" s="514"/>
      <c r="BGT41" s="515"/>
      <c r="BGU41" s="515"/>
      <c r="BGV41" s="515"/>
      <c r="BGW41" s="515"/>
      <c r="BGX41" s="515"/>
      <c r="BGY41" s="515"/>
      <c r="BGZ41" s="513"/>
      <c r="BHA41" s="514"/>
      <c r="BHB41" s="515"/>
      <c r="BHC41" s="515"/>
      <c r="BHD41" s="515"/>
      <c r="BHE41" s="515"/>
      <c r="BHF41" s="515"/>
      <c r="BHG41" s="515"/>
      <c r="BHH41" s="513"/>
      <c r="BHI41" s="514"/>
      <c r="BHJ41" s="515"/>
      <c r="BHK41" s="515"/>
      <c r="BHL41" s="515"/>
      <c r="BHM41" s="515"/>
      <c r="BHN41" s="515"/>
      <c r="BHO41" s="515"/>
      <c r="BHP41" s="513"/>
      <c r="BHQ41" s="514"/>
      <c r="BHR41" s="515"/>
      <c r="BHS41" s="515"/>
      <c r="BHT41" s="515"/>
      <c r="BHU41" s="515"/>
      <c r="BHV41" s="515"/>
      <c r="BHW41" s="515"/>
      <c r="BHX41" s="513"/>
      <c r="BHY41" s="514"/>
      <c r="BHZ41" s="515"/>
      <c r="BIA41" s="515"/>
      <c r="BIB41" s="515"/>
      <c r="BIC41" s="515"/>
      <c r="BID41" s="515"/>
      <c r="BIE41" s="515"/>
      <c r="BIF41" s="513"/>
      <c r="BIG41" s="514"/>
      <c r="BIH41" s="515"/>
      <c r="BII41" s="515"/>
      <c r="BIJ41" s="515"/>
      <c r="BIK41" s="515"/>
      <c r="BIL41" s="515"/>
      <c r="BIM41" s="515"/>
      <c r="BIN41" s="513"/>
      <c r="BIO41" s="514"/>
      <c r="BIP41" s="515"/>
      <c r="BIQ41" s="515"/>
      <c r="BIR41" s="515"/>
      <c r="BIS41" s="515"/>
      <c r="BIT41" s="515"/>
      <c r="BIU41" s="515"/>
      <c r="BIV41" s="513"/>
      <c r="BIW41" s="514"/>
      <c r="BIX41" s="515"/>
      <c r="BIY41" s="515"/>
      <c r="BIZ41" s="515"/>
      <c r="BJA41" s="515"/>
      <c r="BJB41" s="515"/>
      <c r="BJC41" s="515"/>
      <c r="BJD41" s="513"/>
      <c r="BJE41" s="514"/>
      <c r="BJF41" s="515"/>
      <c r="BJG41" s="515"/>
      <c r="BJH41" s="515"/>
      <c r="BJI41" s="515"/>
      <c r="BJJ41" s="515"/>
      <c r="BJK41" s="515"/>
      <c r="BJL41" s="513"/>
      <c r="BJM41" s="514"/>
      <c r="BJN41" s="515"/>
      <c r="BJO41" s="515"/>
      <c r="BJP41" s="515"/>
      <c r="BJQ41" s="515"/>
      <c r="BJR41" s="515"/>
      <c r="BJS41" s="515"/>
      <c r="BJT41" s="513"/>
      <c r="BJU41" s="514"/>
      <c r="BJV41" s="515"/>
      <c r="BJW41" s="515"/>
      <c r="BJX41" s="515"/>
      <c r="BJY41" s="515"/>
      <c r="BJZ41" s="515"/>
      <c r="BKA41" s="515"/>
      <c r="BKB41" s="513"/>
      <c r="BKC41" s="514"/>
      <c r="BKD41" s="515"/>
      <c r="BKE41" s="515"/>
      <c r="BKF41" s="515"/>
      <c r="BKG41" s="515"/>
      <c r="BKH41" s="515"/>
      <c r="BKI41" s="515"/>
      <c r="BKJ41" s="513"/>
      <c r="BKK41" s="514"/>
      <c r="BKL41" s="515"/>
      <c r="BKM41" s="515"/>
      <c r="BKN41" s="515"/>
      <c r="BKO41" s="515"/>
      <c r="BKP41" s="515"/>
      <c r="BKQ41" s="515"/>
      <c r="BKR41" s="513"/>
      <c r="BKS41" s="514"/>
      <c r="BKT41" s="515"/>
      <c r="BKU41" s="515"/>
      <c r="BKV41" s="515"/>
      <c r="BKW41" s="515"/>
      <c r="BKX41" s="515"/>
      <c r="BKY41" s="515"/>
      <c r="BKZ41" s="513"/>
      <c r="BLA41" s="514"/>
      <c r="BLB41" s="515"/>
      <c r="BLC41" s="515"/>
      <c r="BLD41" s="515"/>
      <c r="BLE41" s="515"/>
      <c r="BLF41" s="515"/>
      <c r="BLG41" s="515"/>
      <c r="BLH41" s="513"/>
      <c r="BLI41" s="514"/>
      <c r="BLJ41" s="515"/>
      <c r="BLK41" s="515"/>
      <c r="BLL41" s="515"/>
      <c r="BLM41" s="515"/>
      <c r="BLN41" s="515"/>
      <c r="BLO41" s="515"/>
      <c r="BLP41" s="513"/>
      <c r="BLQ41" s="514"/>
      <c r="BLR41" s="515"/>
      <c r="BLS41" s="515"/>
      <c r="BLT41" s="515"/>
      <c r="BLU41" s="515"/>
      <c r="BLV41" s="515"/>
      <c r="BLW41" s="515"/>
      <c r="BLX41" s="513"/>
      <c r="BLY41" s="514"/>
      <c r="BLZ41" s="515"/>
      <c r="BMA41" s="515"/>
      <c r="BMB41" s="515"/>
      <c r="BMC41" s="515"/>
      <c r="BMD41" s="515"/>
      <c r="BME41" s="515"/>
      <c r="BMF41" s="513"/>
      <c r="BMG41" s="514"/>
      <c r="BMH41" s="515"/>
      <c r="BMI41" s="515"/>
      <c r="BMJ41" s="515"/>
      <c r="BMK41" s="515"/>
      <c r="BML41" s="515"/>
      <c r="BMM41" s="515"/>
      <c r="BMN41" s="513"/>
      <c r="BMO41" s="514"/>
      <c r="BMP41" s="515"/>
      <c r="BMQ41" s="515"/>
      <c r="BMR41" s="515"/>
      <c r="BMS41" s="515"/>
      <c r="BMT41" s="515"/>
      <c r="BMU41" s="515"/>
      <c r="BMV41" s="513"/>
      <c r="BMW41" s="514"/>
      <c r="BMX41" s="515"/>
      <c r="BMY41" s="515"/>
      <c r="BMZ41" s="515"/>
      <c r="BNA41" s="515"/>
      <c r="BNB41" s="515"/>
      <c r="BNC41" s="515"/>
      <c r="BND41" s="513"/>
      <c r="BNE41" s="514"/>
      <c r="BNF41" s="515"/>
      <c r="BNG41" s="515"/>
      <c r="BNH41" s="515"/>
      <c r="BNI41" s="515"/>
      <c r="BNJ41" s="515"/>
      <c r="BNK41" s="515"/>
      <c r="BNL41" s="513"/>
      <c r="BNM41" s="514"/>
      <c r="BNN41" s="515"/>
      <c r="BNO41" s="515"/>
      <c r="BNP41" s="515"/>
      <c r="BNQ41" s="515"/>
      <c r="BNR41" s="515"/>
      <c r="BNS41" s="515"/>
      <c r="BNT41" s="513"/>
      <c r="BNU41" s="514"/>
      <c r="BNV41" s="515"/>
      <c r="BNW41" s="515"/>
      <c r="BNX41" s="515"/>
      <c r="BNY41" s="515"/>
      <c r="BNZ41" s="515"/>
      <c r="BOA41" s="515"/>
      <c r="BOB41" s="513"/>
      <c r="BOC41" s="514"/>
      <c r="BOD41" s="515"/>
      <c r="BOE41" s="515"/>
      <c r="BOF41" s="515"/>
      <c r="BOG41" s="515"/>
      <c r="BOH41" s="515"/>
      <c r="BOI41" s="515"/>
      <c r="BOJ41" s="513"/>
      <c r="BOK41" s="514"/>
      <c r="BOL41" s="515"/>
      <c r="BOM41" s="515"/>
      <c r="BON41" s="515"/>
      <c r="BOO41" s="515"/>
      <c r="BOP41" s="515"/>
      <c r="BOQ41" s="515"/>
      <c r="BOR41" s="513"/>
      <c r="BOS41" s="514"/>
      <c r="BOT41" s="515"/>
      <c r="BOU41" s="515"/>
      <c r="BOV41" s="515"/>
      <c r="BOW41" s="515"/>
      <c r="BOX41" s="515"/>
      <c r="BOY41" s="515"/>
      <c r="BOZ41" s="513"/>
      <c r="BPA41" s="514"/>
      <c r="BPB41" s="515"/>
      <c r="BPC41" s="515"/>
      <c r="BPD41" s="515"/>
      <c r="BPE41" s="515"/>
      <c r="BPF41" s="515"/>
      <c r="BPG41" s="515"/>
      <c r="BPH41" s="513"/>
      <c r="BPI41" s="514"/>
      <c r="BPJ41" s="515"/>
      <c r="BPK41" s="515"/>
      <c r="BPL41" s="515"/>
      <c r="BPM41" s="515"/>
      <c r="BPN41" s="515"/>
      <c r="BPO41" s="515"/>
      <c r="BPP41" s="513"/>
      <c r="BPQ41" s="514"/>
      <c r="BPR41" s="515"/>
      <c r="BPS41" s="515"/>
      <c r="BPT41" s="515"/>
      <c r="BPU41" s="515"/>
      <c r="BPV41" s="515"/>
      <c r="BPW41" s="515"/>
      <c r="BPX41" s="513"/>
      <c r="BPY41" s="514"/>
      <c r="BPZ41" s="515"/>
      <c r="BQA41" s="515"/>
      <c r="BQB41" s="515"/>
      <c r="BQC41" s="515"/>
      <c r="BQD41" s="515"/>
      <c r="BQE41" s="515"/>
      <c r="BQF41" s="513"/>
      <c r="BQG41" s="514"/>
      <c r="BQH41" s="515"/>
      <c r="BQI41" s="515"/>
      <c r="BQJ41" s="515"/>
      <c r="BQK41" s="515"/>
      <c r="BQL41" s="515"/>
      <c r="BQM41" s="515"/>
      <c r="BQN41" s="513"/>
      <c r="BQO41" s="514"/>
      <c r="BQP41" s="515"/>
      <c r="BQQ41" s="515"/>
      <c r="BQR41" s="515"/>
      <c r="BQS41" s="515"/>
      <c r="BQT41" s="515"/>
      <c r="BQU41" s="515"/>
      <c r="BQV41" s="513"/>
      <c r="BQW41" s="514"/>
      <c r="BQX41" s="515"/>
      <c r="BQY41" s="515"/>
      <c r="BQZ41" s="515"/>
      <c r="BRA41" s="515"/>
      <c r="BRB41" s="515"/>
      <c r="BRC41" s="515"/>
      <c r="BRD41" s="513"/>
      <c r="BRE41" s="514"/>
      <c r="BRF41" s="515"/>
      <c r="BRG41" s="515"/>
      <c r="BRH41" s="515"/>
      <c r="BRI41" s="515"/>
      <c r="BRJ41" s="515"/>
      <c r="BRK41" s="515"/>
      <c r="BRL41" s="513"/>
      <c r="BRM41" s="514"/>
      <c r="BRN41" s="515"/>
      <c r="BRO41" s="515"/>
      <c r="BRP41" s="515"/>
      <c r="BRQ41" s="515"/>
      <c r="BRR41" s="515"/>
      <c r="BRS41" s="515"/>
      <c r="BRT41" s="513"/>
      <c r="BRU41" s="514"/>
      <c r="BRV41" s="515"/>
      <c r="BRW41" s="515"/>
      <c r="BRX41" s="515"/>
      <c r="BRY41" s="515"/>
      <c r="BRZ41" s="515"/>
      <c r="BSA41" s="515"/>
      <c r="BSB41" s="513"/>
      <c r="BSC41" s="514"/>
      <c r="BSD41" s="515"/>
      <c r="BSE41" s="515"/>
      <c r="BSF41" s="515"/>
      <c r="BSG41" s="515"/>
      <c r="BSH41" s="515"/>
      <c r="BSI41" s="515"/>
      <c r="BSJ41" s="513"/>
      <c r="BSK41" s="514"/>
      <c r="BSL41" s="515"/>
      <c r="BSM41" s="515"/>
      <c r="BSN41" s="515"/>
      <c r="BSO41" s="515"/>
      <c r="BSP41" s="515"/>
      <c r="BSQ41" s="515"/>
      <c r="BSR41" s="513"/>
      <c r="BSS41" s="514"/>
      <c r="BST41" s="515"/>
      <c r="BSU41" s="515"/>
      <c r="BSV41" s="515"/>
      <c r="BSW41" s="515"/>
      <c r="BSX41" s="515"/>
      <c r="BSY41" s="515"/>
      <c r="BSZ41" s="513"/>
      <c r="BTA41" s="514"/>
      <c r="BTB41" s="515"/>
      <c r="BTC41" s="515"/>
      <c r="BTD41" s="515"/>
      <c r="BTE41" s="515"/>
      <c r="BTF41" s="515"/>
      <c r="BTG41" s="515"/>
      <c r="BTH41" s="513"/>
      <c r="BTI41" s="514"/>
      <c r="BTJ41" s="515"/>
      <c r="BTK41" s="515"/>
      <c r="BTL41" s="515"/>
      <c r="BTM41" s="515"/>
      <c r="BTN41" s="515"/>
      <c r="BTO41" s="515"/>
      <c r="BTP41" s="513"/>
      <c r="BTQ41" s="514"/>
      <c r="BTR41" s="515"/>
      <c r="BTS41" s="515"/>
      <c r="BTT41" s="515"/>
      <c r="BTU41" s="515"/>
      <c r="BTV41" s="515"/>
      <c r="BTW41" s="515"/>
      <c r="BTX41" s="513"/>
      <c r="BTY41" s="514"/>
      <c r="BTZ41" s="515"/>
      <c r="BUA41" s="515"/>
      <c r="BUB41" s="515"/>
      <c r="BUC41" s="515"/>
      <c r="BUD41" s="515"/>
      <c r="BUE41" s="515"/>
      <c r="BUF41" s="513"/>
      <c r="BUG41" s="514"/>
      <c r="BUH41" s="515"/>
      <c r="BUI41" s="515"/>
      <c r="BUJ41" s="515"/>
      <c r="BUK41" s="515"/>
      <c r="BUL41" s="515"/>
      <c r="BUM41" s="515"/>
      <c r="BUN41" s="513"/>
      <c r="BUO41" s="514"/>
      <c r="BUP41" s="515"/>
      <c r="BUQ41" s="515"/>
      <c r="BUR41" s="515"/>
      <c r="BUS41" s="515"/>
      <c r="BUT41" s="515"/>
      <c r="BUU41" s="515"/>
      <c r="BUV41" s="513"/>
      <c r="BUW41" s="514"/>
      <c r="BUX41" s="515"/>
      <c r="BUY41" s="515"/>
      <c r="BUZ41" s="515"/>
      <c r="BVA41" s="515"/>
      <c r="BVB41" s="515"/>
      <c r="BVC41" s="515"/>
      <c r="BVD41" s="513"/>
      <c r="BVE41" s="514"/>
      <c r="BVF41" s="515"/>
      <c r="BVG41" s="515"/>
      <c r="BVH41" s="515"/>
      <c r="BVI41" s="515"/>
      <c r="BVJ41" s="515"/>
      <c r="BVK41" s="515"/>
      <c r="BVL41" s="513"/>
      <c r="BVM41" s="514"/>
      <c r="BVN41" s="515"/>
      <c r="BVO41" s="515"/>
      <c r="BVP41" s="515"/>
      <c r="BVQ41" s="515"/>
      <c r="BVR41" s="515"/>
      <c r="BVS41" s="515"/>
      <c r="BVT41" s="513"/>
      <c r="BVU41" s="514"/>
      <c r="BVV41" s="515"/>
      <c r="BVW41" s="515"/>
      <c r="BVX41" s="515"/>
      <c r="BVY41" s="515"/>
      <c r="BVZ41" s="515"/>
      <c r="BWA41" s="515"/>
      <c r="BWB41" s="513"/>
      <c r="BWC41" s="514"/>
      <c r="BWD41" s="515"/>
      <c r="BWE41" s="515"/>
      <c r="BWF41" s="515"/>
      <c r="BWG41" s="515"/>
      <c r="BWH41" s="515"/>
      <c r="BWI41" s="515"/>
      <c r="BWJ41" s="513"/>
      <c r="BWK41" s="514"/>
      <c r="BWL41" s="515"/>
      <c r="BWM41" s="515"/>
      <c r="BWN41" s="515"/>
      <c r="BWO41" s="515"/>
      <c r="BWP41" s="515"/>
      <c r="BWQ41" s="515"/>
      <c r="BWR41" s="513"/>
      <c r="BWS41" s="514"/>
      <c r="BWT41" s="515"/>
      <c r="BWU41" s="515"/>
      <c r="BWV41" s="515"/>
      <c r="BWW41" s="515"/>
      <c r="BWX41" s="515"/>
      <c r="BWY41" s="515"/>
      <c r="BWZ41" s="513"/>
      <c r="BXA41" s="514"/>
      <c r="BXB41" s="515"/>
      <c r="BXC41" s="515"/>
      <c r="BXD41" s="515"/>
      <c r="BXE41" s="515"/>
      <c r="BXF41" s="515"/>
      <c r="BXG41" s="515"/>
      <c r="BXH41" s="513"/>
      <c r="BXI41" s="514"/>
      <c r="BXJ41" s="515"/>
      <c r="BXK41" s="515"/>
      <c r="BXL41" s="515"/>
      <c r="BXM41" s="515"/>
      <c r="BXN41" s="515"/>
      <c r="BXO41" s="515"/>
      <c r="BXP41" s="513"/>
      <c r="BXQ41" s="514"/>
      <c r="BXR41" s="515"/>
      <c r="BXS41" s="515"/>
      <c r="BXT41" s="515"/>
      <c r="BXU41" s="515"/>
      <c r="BXV41" s="515"/>
      <c r="BXW41" s="515"/>
      <c r="BXX41" s="513"/>
      <c r="BXY41" s="514"/>
      <c r="BXZ41" s="515"/>
      <c r="BYA41" s="515"/>
      <c r="BYB41" s="515"/>
      <c r="BYC41" s="515"/>
      <c r="BYD41" s="515"/>
      <c r="BYE41" s="515"/>
      <c r="BYF41" s="513"/>
      <c r="BYG41" s="514"/>
      <c r="BYH41" s="515"/>
      <c r="BYI41" s="515"/>
      <c r="BYJ41" s="515"/>
      <c r="BYK41" s="515"/>
      <c r="BYL41" s="515"/>
      <c r="BYM41" s="515"/>
      <c r="BYN41" s="513"/>
      <c r="BYO41" s="514"/>
      <c r="BYP41" s="515"/>
      <c r="BYQ41" s="515"/>
      <c r="BYR41" s="515"/>
      <c r="BYS41" s="515"/>
      <c r="BYT41" s="515"/>
      <c r="BYU41" s="515"/>
      <c r="BYV41" s="513"/>
      <c r="BYW41" s="514"/>
      <c r="BYX41" s="515"/>
      <c r="BYY41" s="515"/>
      <c r="BYZ41" s="515"/>
      <c r="BZA41" s="515"/>
      <c r="BZB41" s="515"/>
      <c r="BZC41" s="515"/>
      <c r="BZD41" s="513"/>
      <c r="BZE41" s="514"/>
      <c r="BZF41" s="515"/>
      <c r="BZG41" s="515"/>
      <c r="BZH41" s="515"/>
      <c r="BZI41" s="515"/>
      <c r="BZJ41" s="515"/>
      <c r="BZK41" s="515"/>
      <c r="BZL41" s="513"/>
      <c r="BZM41" s="514"/>
      <c r="BZN41" s="515"/>
      <c r="BZO41" s="515"/>
      <c r="BZP41" s="515"/>
      <c r="BZQ41" s="515"/>
      <c r="BZR41" s="515"/>
      <c r="BZS41" s="515"/>
      <c r="BZT41" s="513"/>
      <c r="BZU41" s="514"/>
      <c r="BZV41" s="515"/>
      <c r="BZW41" s="515"/>
      <c r="BZX41" s="515"/>
      <c r="BZY41" s="515"/>
      <c r="BZZ41" s="515"/>
      <c r="CAA41" s="515"/>
      <c r="CAB41" s="513"/>
      <c r="CAC41" s="514"/>
      <c r="CAD41" s="515"/>
      <c r="CAE41" s="515"/>
      <c r="CAF41" s="515"/>
      <c r="CAG41" s="515"/>
      <c r="CAH41" s="515"/>
      <c r="CAI41" s="515"/>
      <c r="CAJ41" s="513"/>
      <c r="CAK41" s="514"/>
      <c r="CAL41" s="515"/>
      <c r="CAM41" s="515"/>
      <c r="CAN41" s="515"/>
      <c r="CAO41" s="515"/>
      <c r="CAP41" s="515"/>
      <c r="CAQ41" s="515"/>
      <c r="CAR41" s="513"/>
      <c r="CAS41" s="514"/>
      <c r="CAT41" s="515"/>
      <c r="CAU41" s="515"/>
      <c r="CAV41" s="515"/>
      <c r="CAW41" s="515"/>
      <c r="CAX41" s="515"/>
      <c r="CAY41" s="515"/>
      <c r="CAZ41" s="513"/>
      <c r="CBA41" s="514"/>
      <c r="CBB41" s="515"/>
      <c r="CBC41" s="515"/>
      <c r="CBD41" s="515"/>
      <c r="CBE41" s="515"/>
      <c r="CBF41" s="515"/>
      <c r="CBG41" s="515"/>
      <c r="CBH41" s="513"/>
      <c r="CBI41" s="514"/>
      <c r="CBJ41" s="515"/>
      <c r="CBK41" s="515"/>
      <c r="CBL41" s="515"/>
      <c r="CBM41" s="515"/>
      <c r="CBN41" s="515"/>
      <c r="CBO41" s="515"/>
      <c r="CBP41" s="513"/>
      <c r="CBQ41" s="514"/>
      <c r="CBR41" s="515"/>
      <c r="CBS41" s="515"/>
      <c r="CBT41" s="515"/>
      <c r="CBU41" s="515"/>
      <c r="CBV41" s="515"/>
      <c r="CBW41" s="515"/>
      <c r="CBX41" s="513"/>
      <c r="CBY41" s="514"/>
      <c r="CBZ41" s="515"/>
      <c r="CCA41" s="515"/>
      <c r="CCB41" s="515"/>
      <c r="CCC41" s="515"/>
      <c r="CCD41" s="515"/>
      <c r="CCE41" s="515"/>
      <c r="CCF41" s="513"/>
      <c r="CCG41" s="514"/>
      <c r="CCH41" s="515"/>
      <c r="CCI41" s="515"/>
      <c r="CCJ41" s="515"/>
      <c r="CCK41" s="515"/>
      <c r="CCL41" s="515"/>
      <c r="CCM41" s="515"/>
      <c r="CCN41" s="513"/>
      <c r="CCO41" s="514"/>
      <c r="CCP41" s="515"/>
      <c r="CCQ41" s="515"/>
      <c r="CCR41" s="515"/>
      <c r="CCS41" s="515"/>
      <c r="CCT41" s="515"/>
      <c r="CCU41" s="515"/>
      <c r="CCV41" s="513"/>
      <c r="CCW41" s="514"/>
      <c r="CCX41" s="515"/>
      <c r="CCY41" s="515"/>
      <c r="CCZ41" s="515"/>
      <c r="CDA41" s="515"/>
      <c r="CDB41" s="515"/>
      <c r="CDC41" s="515"/>
      <c r="CDD41" s="513"/>
      <c r="CDE41" s="514"/>
      <c r="CDF41" s="515"/>
      <c r="CDG41" s="515"/>
      <c r="CDH41" s="515"/>
      <c r="CDI41" s="515"/>
      <c r="CDJ41" s="515"/>
      <c r="CDK41" s="515"/>
      <c r="CDL41" s="513"/>
      <c r="CDM41" s="514"/>
      <c r="CDN41" s="515"/>
      <c r="CDO41" s="515"/>
      <c r="CDP41" s="515"/>
      <c r="CDQ41" s="515"/>
      <c r="CDR41" s="515"/>
      <c r="CDS41" s="515"/>
      <c r="CDT41" s="513"/>
      <c r="CDU41" s="514"/>
      <c r="CDV41" s="515"/>
      <c r="CDW41" s="515"/>
      <c r="CDX41" s="515"/>
      <c r="CDY41" s="515"/>
      <c r="CDZ41" s="515"/>
      <c r="CEA41" s="515"/>
      <c r="CEB41" s="513"/>
      <c r="CEC41" s="514"/>
      <c r="CED41" s="515"/>
      <c r="CEE41" s="515"/>
      <c r="CEF41" s="515"/>
      <c r="CEG41" s="515"/>
      <c r="CEH41" s="515"/>
      <c r="CEI41" s="515"/>
      <c r="CEJ41" s="513"/>
      <c r="CEK41" s="514"/>
      <c r="CEL41" s="515"/>
      <c r="CEM41" s="515"/>
      <c r="CEN41" s="515"/>
      <c r="CEO41" s="515"/>
      <c r="CEP41" s="515"/>
      <c r="CEQ41" s="515"/>
      <c r="CER41" s="513"/>
      <c r="CES41" s="514"/>
      <c r="CET41" s="515"/>
      <c r="CEU41" s="515"/>
      <c r="CEV41" s="515"/>
      <c r="CEW41" s="515"/>
      <c r="CEX41" s="515"/>
      <c r="CEY41" s="515"/>
      <c r="CEZ41" s="513"/>
      <c r="CFA41" s="514"/>
      <c r="CFB41" s="515"/>
      <c r="CFC41" s="515"/>
      <c r="CFD41" s="515"/>
      <c r="CFE41" s="515"/>
      <c r="CFF41" s="515"/>
      <c r="CFG41" s="515"/>
      <c r="CFH41" s="513"/>
      <c r="CFI41" s="514"/>
      <c r="CFJ41" s="515"/>
      <c r="CFK41" s="515"/>
      <c r="CFL41" s="515"/>
      <c r="CFM41" s="515"/>
      <c r="CFN41" s="515"/>
      <c r="CFO41" s="515"/>
      <c r="CFP41" s="513"/>
      <c r="CFQ41" s="514"/>
      <c r="CFR41" s="515"/>
      <c r="CFS41" s="515"/>
      <c r="CFT41" s="515"/>
      <c r="CFU41" s="515"/>
      <c r="CFV41" s="515"/>
      <c r="CFW41" s="515"/>
      <c r="CFX41" s="513"/>
      <c r="CFY41" s="514"/>
      <c r="CFZ41" s="515"/>
      <c r="CGA41" s="515"/>
      <c r="CGB41" s="515"/>
      <c r="CGC41" s="515"/>
      <c r="CGD41" s="515"/>
      <c r="CGE41" s="515"/>
      <c r="CGF41" s="513"/>
      <c r="CGG41" s="514"/>
      <c r="CGH41" s="515"/>
      <c r="CGI41" s="515"/>
      <c r="CGJ41" s="515"/>
      <c r="CGK41" s="515"/>
      <c r="CGL41" s="515"/>
      <c r="CGM41" s="515"/>
      <c r="CGN41" s="513"/>
      <c r="CGO41" s="514"/>
      <c r="CGP41" s="515"/>
      <c r="CGQ41" s="515"/>
      <c r="CGR41" s="515"/>
      <c r="CGS41" s="515"/>
      <c r="CGT41" s="515"/>
      <c r="CGU41" s="515"/>
      <c r="CGV41" s="513"/>
      <c r="CGW41" s="514"/>
      <c r="CGX41" s="515"/>
      <c r="CGY41" s="515"/>
      <c r="CGZ41" s="515"/>
      <c r="CHA41" s="515"/>
      <c r="CHB41" s="515"/>
      <c r="CHC41" s="515"/>
      <c r="CHD41" s="513"/>
      <c r="CHE41" s="514"/>
      <c r="CHF41" s="515"/>
      <c r="CHG41" s="515"/>
      <c r="CHH41" s="515"/>
      <c r="CHI41" s="515"/>
      <c r="CHJ41" s="515"/>
      <c r="CHK41" s="515"/>
      <c r="CHL41" s="513"/>
      <c r="CHM41" s="514"/>
      <c r="CHN41" s="515"/>
      <c r="CHO41" s="515"/>
      <c r="CHP41" s="515"/>
      <c r="CHQ41" s="515"/>
      <c r="CHR41" s="515"/>
      <c r="CHS41" s="515"/>
      <c r="CHT41" s="513"/>
      <c r="CHU41" s="514"/>
      <c r="CHV41" s="515"/>
      <c r="CHW41" s="515"/>
      <c r="CHX41" s="515"/>
      <c r="CHY41" s="515"/>
      <c r="CHZ41" s="515"/>
      <c r="CIA41" s="515"/>
      <c r="CIB41" s="513"/>
      <c r="CIC41" s="514"/>
      <c r="CID41" s="515"/>
      <c r="CIE41" s="515"/>
      <c r="CIF41" s="515"/>
      <c r="CIG41" s="515"/>
      <c r="CIH41" s="515"/>
      <c r="CII41" s="515"/>
      <c r="CIJ41" s="513"/>
      <c r="CIK41" s="514"/>
      <c r="CIL41" s="515"/>
      <c r="CIM41" s="515"/>
      <c r="CIN41" s="515"/>
      <c r="CIO41" s="515"/>
      <c r="CIP41" s="515"/>
      <c r="CIQ41" s="515"/>
      <c r="CIR41" s="513"/>
      <c r="CIS41" s="514"/>
      <c r="CIT41" s="515"/>
      <c r="CIU41" s="515"/>
      <c r="CIV41" s="515"/>
      <c r="CIW41" s="515"/>
      <c r="CIX41" s="515"/>
      <c r="CIY41" s="515"/>
      <c r="CIZ41" s="513"/>
      <c r="CJA41" s="514"/>
      <c r="CJB41" s="515"/>
      <c r="CJC41" s="515"/>
      <c r="CJD41" s="515"/>
      <c r="CJE41" s="515"/>
      <c r="CJF41" s="515"/>
      <c r="CJG41" s="515"/>
      <c r="CJH41" s="513"/>
      <c r="CJI41" s="514"/>
      <c r="CJJ41" s="515"/>
      <c r="CJK41" s="515"/>
      <c r="CJL41" s="515"/>
      <c r="CJM41" s="515"/>
      <c r="CJN41" s="515"/>
      <c r="CJO41" s="515"/>
      <c r="CJP41" s="513"/>
      <c r="CJQ41" s="514"/>
      <c r="CJR41" s="515"/>
      <c r="CJS41" s="515"/>
      <c r="CJT41" s="515"/>
      <c r="CJU41" s="515"/>
      <c r="CJV41" s="515"/>
      <c r="CJW41" s="515"/>
      <c r="CJX41" s="513"/>
      <c r="CJY41" s="514"/>
      <c r="CJZ41" s="515"/>
      <c r="CKA41" s="515"/>
      <c r="CKB41" s="515"/>
      <c r="CKC41" s="515"/>
      <c r="CKD41" s="515"/>
      <c r="CKE41" s="515"/>
      <c r="CKF41" s="513"/>
      <c r="CKG41" s="514"/>
      <c r="CKH41" s="515"/>
      <c r="CKI41" s="515"/>
      <c r="CKJ41" s="515"/>
      <c r="CKK41" s="515"/>
      <c r="CKL41" s="515"/>
      <c r="CKM41" s="515"/>
      <c r="CKN41" s="513"/>
      <c r="CKO41" s="514"/>
      <c r="CKP41" s="515"/>
      <c r="CKQ41" s="515"/>
      <c r="CKR41" s="515"/>
      <c r="CKS41" s="515"/>
      <c r="CKT41" s="515"/>
      <c r="CKU41" s="515"/>
      <c r="CKV41" s="513"/>
      <c r="CKW41" s="514"/>
      <c r="CKX41" s="515"/>
      <c r="CKY41" s="515"/>
      <c r="CKZ41" s="515"/>
      <c r="CLA41" s="515"/>
      <c r="CLB41" s="515"/>
      <c r="CLC41" s="515"/>
      <c r="CLD41" s="513"/>
      <c r="CLE41" s="514"/>
      <c r="CLF41" s="515"/>
      <c r="CLG41" s="515"/>
      <c r="CLH41" s="515"/>
      <c r="CLI41" s="515"/>
      <c r="CLJ41" s="515"/>
      <c r="CLK41" s="515"/>
      <c r="CLL41" s="513"/>
      <c r="CLM41" s="514"/>
      <c r="CLN41" s="515"/>
      <c r="CLO41" s="515"/>
      <c r="CLP41" s="515"/>
      <c r="CLQ41" s="515"/>
      <c r="CLR41" s="515"/>
      <c r="CLS41" s="515"/>
      <c r="CLT41" s="513"/>
      <c r="CLU41" s="514"/>
      <c r="CLV41" s="515"/>
      <c r="CLW41" s="515"/>
      <c r="CLX41" s="515"/>
      <c r="CLY41" s="515"/>
      <c r="CLZ41" s="515"/>
      <c r="CMA41" s="515"/>
      <c r="CMB41" s="513"/>
      <c r="CMC41" s="514"/>
      <c r="CMD41" s="515"/>
      <c r="CME41" s="515"/>
      <c r="CMF41" s="515"/>
      <c r="CMG41" s="515"/>
      <c r="CMH41" s="515"/>
      <c r="CMI41" s="515"/>
      <c r="CMJ41" s="513"/>
      <c r="CMK41" s="514"/>
      <c r="CML41" s="515"/>
      <c r="CMM41" s="515"/>
      <c r="CMN41" s="515"/>
      <c r="CMO41" s="515"/>
      <c r="CMP41" s="515"/>
      <c r="CMQ41" s="515"/>
      <c r="CMR41" s="513"/>
      <c r="CMS41" s="514"/>
      <c r="CMT41" s="515"/>
      <c r="CMU41" s="515"/>
      <c r="CMV41" s="515"/>
      <c r="CMW41" s="515"/>
      <c r="CMX41" s="515"/>
      <c r="CMY41" s="515"/>
      <c r="CMZ41" s="513"/>
      <c r="CNA41" s="514"/>
      <c r="CNB41" s="515"/>
      <c r="CNC41" s="515"/>
      <c r="CND41" s="515"/>
      <c r="CNE41" s="515"/>
      <c r="CNF41" s="515"/>
      <c r="CNG41" s="515"/>
      <c r="CNH41" s="513"/>
      <c r="CNI41" s="514"/>
      <c r="CNJ41" s="515"/>
      <c r="CNK41" s="515"/>
      <c r="CNL41" s="515"/>
      <c r="CNM41" s="515"/>
      <c r="CNN41" s="515"/>
      <c r="CNO41" s="515"/>
      <c r="CNP41" s="513"/>
      <c r="CNQ41" s="514"/>
      <c r="CNR41" s="515"/>
      <c r="CNS41" s="515"/>
      <c r="CNT41" s="515"/>
      <c r="CNU41" s="515"/>
      <c r="CNV41" s="515"/>
      <c r="CNW41" s="515"/>
      <c r="CNX41" s="513"/>
      <c r="CNY41" s="514"/>
      <c r="CNZ41" s="515"/>
      <c r="COA41" s="515"/>
      <c r="COB41" s="515"/>
      <c r="COC41" s="515"/>
      <c r="COD41" s="515"/>
      <c r="COE41" s="515"/>
      <c r="COF41" s="513"/>
      <c r="COG41" s="514"/>
      <c r="COH41" s="515"/>
      <c r="COI41" s="515"/>
      <c r="COJ41" s="515"/>
      <c r="COK41" s="515"/>
      <c r="COL41" s="515"/>
      <c r="COM41" s="515"/>
      <c r="CON41" s="513"/>
      <c r="COO41" s="514"/>
      <c r="COP41" s="515"/>
      <c r="COQ41" s="515"/>
      <c r="COR41" s="515"/>
      <c r="COS41" s="515"/>
      <c r="COT41" s="515"/>
      <c r="COU41" s="515"/>
      <c r="COV41" s="513"/>
      <c r="COW41" s="514"/>
      <c r="COX41" s="515"/>
      <c r="COY41" s="515"/>
      <c r="COZ41" s="515"/>
      <c r="CPA41" s="515"/>
      <c r="CPB41" s="515"/>
      <c r="CPC41" s="515"/>
      <c r="CPD41" s="513"/>
      <c r="CPE41" s="514"/>
      <c r="CPF41" s="515"/>
      <c r="CPG41" s="515"/>
      <c r="CPH41" s="515"/>
      <c r="CPI41" s="515"/>
      <c r="CPJ41" s="515"/>
      <c r="CPK41" s="515"/>
      <c r="CPL41" s="513"/>
      <c r="CPM41" s="514"/>
      <c r="CPN41" s="515"/>
      <c r="CPO41" s="515"/>
      <c r="CPP41" s="515"/>
      <c r="CPQ41" s="515"/>
      <c r="CPR41" s="515"/>
      <c r="CPS41" s="515"/>
      <c r="CPT41" s="513"/>
      <c r="CPU41" s="514"/>
      <c r="CPV41" s="515"/>
      <c r="CPW41" s="515"/>
      <c r="CPX41" s="515"/>
      <c r="CPY41" s="515"/>
      <c r="CPZ41" s="515"/>
      <c r="CQA41" s="515"/>
      <c r="CQB41" s="513"/>
      <c r="CQC41" s="514"/>
      <c r="CQD41" s="515"/>
      <c r="CQE41" s="515"/>
      <c r="CQF41" s="515"/>
      <c r="CQG41" s="515"/>
      <c r="CQH41" s="515"/>
      <c r="CQI41" s="515"/>
      <c r="CQJ41" s="513"/>
      <c r="CQK41" s="514"/>
      <c r="CQL41" s="515"/>
      <c r="CQM41" s="515"/>
      <c r="CQN41" s="515"/>
      <c r="CQO41" s="515"/>
      <c r="CQP41" s="515"/>
      <c r="CQQ41" s="515"/>
      <c r="CQR41" s="513"/>
      <c r="CQS41" s="514"/>
      <c r="CQT41" s="515"/>
      <c r="CQU41" s="515"/>
      <c r="CQV41" s="515"/>
      <c r="CQW41" s="515"/>
      <c r="CQX41" s="515"/>
      <c r="CQY41" s="515"/>
      <c r="CQZ41" s="513"/>
      <c r="CRA41" s="514"/>
      <c r="CRB41" s="515"/>
      <c r="CRC41" s="515"/>
      <c r="CRD41" s="515"/>
      <c r="CRE41" s="515"/>
      <c r="CRF41" s="515"/>
      <c r="CRG41" s="515"/>
      <c r="CRH41" s="513"/>
      <c r="CRI41" s="514"/>
      <c r="CRJ41" s="515"/>
      <c r="CRK41" s="515"/>
      <c r="CRL41" s="515"/>
      <c r="CRM41" s="515"/>
      <c r="CRN41" s="515"/>
      <c r="CRO41" s="515"/>
      <c r="CRP41" s="513"/>
      <c r="CRQ41" s="514"/>
      <c r="CRR41" s="515"/>
      <c r="CRS41" s="515"/>
      <c r="CRT41" s="515"/>
      <c r="CRU41" s="515"/>
      <c r="CRV41" s="515"/>
      <c r="CRW41" s="515"/>
      <c r="CRX41" s="513"/>
      <c r="CRY41" s="514"/>
      <c r="CRZ41" s="515"/>
      <c r="CSA41" s="515"/>
      <c r="CSB41" s="515"/>
      <c r="CSC41" s="515"/>
      <c r="CSD41" s="515"/>
      <c r="CSE41" s="515"/>
      <c r="CSF41" s="513"/>
      <c r="CSG41" s="514"/>
      <c r="CSH41" s="515"/>
      <c r="CSI41" s="515"/>
      <c r="CSJ41" s="515"/>
      <c r="CSK41" s="515"/>
      <c r="CSL41" s="515"/>
      <c r="CSM41" s="515"/>
      <c r="CSN41" s="513"/>
      <c r="CSO41" s="514"/>
      <c r="CSP41" s="515"/>
      <c r="CSQ41" s="515"/>
      <c r="CSR41" s="515"/>
      <c r="CSS41" s="515"/>
      <c r="CST41" s="515"/>
      <c r="CSU41" s="515"/>
      <c r="CSV41" s="513"/>
      <c r="CSW41" s="514"/>
      <c r="CSX41" s="515"/>
      <c r="CSY41" s="515"/>
      <c r="CSZ41" s="515"/>
      <c r="CTA41" s="515"/>
      <c r="CTB41" s="515"/>
      <c r="CTC41" s="515"/>
      <c r="CTD41" s="513"/>
      <c r="CTE41" s="514"/>
      <c r="CTF41" s="515"/>
      <c r="CTG41" s="515"/>
      <c r="CTH41" s="515"/>
      <c r="CTI41" s="515"/>
      <c r="CTJ41" s="515"/>
      <c r="CTK41" s="515"/>
      <c r="CTL41" s="513"/>
      <c r="CTM41" s="514"/>
      <c r="CTN41" s="515"/>
      <c r="CTO41" s="515"/>
      <c r="CTP41" s="515"/>
      <c r="CTQ41" s="515"/>
      <c r="CTR41" s="515"/>
      <c r="CTS41" s="515"/>
      <c r="CTT41" s="513"/>
      <c r="CTU41" s="514"/>
      <c r="CTV41" s="515"/>
      <c r="CTW41" s="515"/>
      <c r="CTX41" s="515"/>
      <c r="CTY41" s="515"/>
      <c r="CTZ41" s="515"/>
      <c r="CUA41" s="515"/>
      <c r="CUB41" s="513"/>
      <c r="CUC41" s="514"/>
      <c r="CUD41" s="515"/>
      <c r="CUE41" s="515"/>
      <c r="CUF41" s="515"/>
      <c r="CUG41" s="515"/>
      <c r="CUH41" s="515"/>
      <c r="CUI41" s="515"/>
      <c r="CUJ41" s="513"/>
      <c r="CUK41" s="514"/>
      <c r="CUL41" s="515"/>
      <c r="CUM41" s="515"/>
      <c r="CUN41" s="515"/>
      <c r="CUO41" s="515"/>
      <c r="CUP41" s="515"/>
      <c r="CUQ41" s="515"/>
      <c r="CUR41" s="513"/>
      <c r="CUS41" s="514"/>
      <c r="CUT41" s="515"/>
      <c r="CUU41" s="515"/>
      <c r="CUV41" s="515"/>
      <c r="CUW41" s="515"/>
      <c r="CUX41" s="515"/>
      <c r="CUY41" s="515"/>
      <c r="CUZ41" s="513"/>
      <c r="CVA41" s="514"/>
      <c r="CVB41" s="515"/>
      <c r="CVC41" s="515"/>
      <c r="CVD41" s="515"/>
      <c r="CVE41" s="515"/>
      <c r="CVF41" s="515"/>
      <c r="CVG41" s="515"/>
      <c r="CVH41" s="513"/>
      <c r="CVI41" s="514"/>
      <c r="CVJ41" s="515"/>
      <c r="CVK41" s="515"/>
      <c r="CVL41" s="515"/>
      <c r="CVM41" s="515"/>
      <c r="CVN41" s="515"/>
      <c r="CVO41" s="515"/>
      <c r="CVP41" s="513"/>
      <c r="CVQ41" s="514"/>
      <c r="CVR41" s="515"/>
      <c r="CVS41" s="515"/>
      <c r="CVT41" s="515"/>
      <c r="CVU41" s="515"/>
      <c r="CVV41" s="515"/>
      <c r="CVW41" s="515"/>
      <c r="CVX41" s="513"/>
      <c r="CVY41" s="514"/>
      <c r="CVZ41" s="515"/>
      <c r="CWA41" s="515"/>
      <c r="CWB41" s="515"/>
      <c r="CWC41" s="515"/>
      <c r="CWD41" s="515"/>
      <c r="CWE41" s="515"/>
      <c r="CWF41" s="513"/>
      <c r="CWG41" s="514"/>
      <c r="CWH41" s="515"/>
      <c r="CWI41" s="515"/>
      <c r="CWJ41" s="515"/>
      <c r="CWK41" s="515"/>
      <c r="CWL41" s="515"/>
      <c r="CWM41" s="515"/>
      <c r="CWN41" s="513"/>
      <c r="CWO41" s="514"/>
      <c r="CWP41" s="515"/>
      <c r="CWQ41" s="515"/>
      <c r="CWR41" s="515"/>
      <c r="CWS41" s="515"/>
      <c r="CWT41" s="515"/>
      <c r="CWU41" s="515"/>
      <c r="CWV41" s="513"/>
      <c r="CWW41" s="514"/>
      <c r="CWX41" s="515"/>
      <c r="CWY41" s="515"/>
      <c r="CWZ41" s="515"/>
      <c r="CXA41" s="515"/>
      <c r="CXB41" s="515"/>
      <c r="CXC41" s="515"/>
      <c r="CXD41" s="513"/>
      <c r="CXE41" s="514"/>
      <c r="CXF41" s="515"/>
      <c r="CXG41" s="515"/>
      <c r="CXH41" s="515"/>
      <c r="CXI41" s="515"/>
      <c r="CXJ41" s="515"/>
      <c r="CXK41" s="515"/>
      <c r="CXL41" s="513"/>
      <c r="CXM41" s="514"/>
      <c r="CXN41" s="515"/>
      <c r="CXO41" s="515"/>
      <c r="CXP41" s="515"/>
      <c r="CXQ41" s="515"/>
      <c r="CXR41" s="515"/>
      <c r="CXS41" s="515"/>
      <c r="CXT41" s="513"/>
      <c r="CXU41" s="514"/>
      <c r="CXV41" s="515"/>
      <c r="CXW41" s="515"/>
      <c r="CXX41" s="515"/>
      <c r="CXY41" s="515"/>
      <c r="CXZ41" s="515"/>
      <c r="CYA41" s="515"/>
      <c r="CYB41" s="513"/>
      <c r="CYC41" s="514"/>
      <c r="CYD41" s="515"/>
      <c r="CYE41" s="515"/>
      <c r="CYF41" s="515"/>
      <c r="CYG41" s="515"/>
      <c r="CYH41" s="515"/>
      <c r="CYI41" s="515"/>
      <c r="CYJ41" s="513"/>
      <c r="CYK41" s="514"/>
      <c r="CYL41" s="515"/>
      <c r="CYM41" s="515"/>
      <c r="CYN41" s="515"/>
      <c r="CYO41" s="515"/>
      <c r="CYP41" s="515"/>
      <c r="CYQ41" s="515"/>
      <c r="CYR41" s="513"/>
      <c r="CYS41" s="514"/>
      <c r="CYT41" s="515"/>
      <c r="CYU41" s="515"/>
      <c r="CYV41" s="515"/>
      <c r="CYW41" s="515"/>
      <c r="CYX41" s="515"/>
      <c r="CYY41" s="515"/>
      <c r="CYZ41" s="513"/>
      <c r="CZA41" s="514"/>
      <c r="CZB41" s="515"/>
      <c r="CZC41" s="515"/>
      <c r="CZD41" s="515"/>
      <c r="CZE41" s="515"/>
      <c r="CZF41" s="515"/>
      <c r="CZG41" s="515"/>
      <c r="CZH41" s="513"/>
      <c r="CZI41" s="514"/>
      <c r="CZJ41" s="515"/>
      <c r="CZK41" s="515"/>
      <c r="CZL41" s="515"/>
      <c r="CZM41" s="515"/>
      <c r="CZN41" s="515"/>
      <c r="CZO41" s="515"/>
      <c r="CZP41" s="513"/>
      <c r="CZQ41" s="514"/>
      <c r="CZR41" s="515"/>
      <c r="CZS41" s="515"/>
      <c r="CZT41" s="515"/>
      <c r="CZU41" s="515"/>
      <c r="CZV41" s="515"/>
      <c r="CZW41" s="515"/>
      <c r="CZX41" s="513"/>
      <c r="CZY41" s="514"/>
      <c r="CZZ41" s="515"/>
      <c r="DAA41" s="515"/>
      <c r="DAB41" s="515"/>
      <c r="DAC41" s="515"/>
      <c r="DAD41" s="515"/>
      <c r="DAE41" s="515"/>
      <c r="DAF41" s="513"/>
      <c r="DAG41" s="514"/>
      <c r="DAH41" s="515"/>
      <c r="DAI41" s="515"/>
      <c r="DAJ41" s="515"/>
      <c r="DAK41" s="515"/>
      <c r="DAL41" s="515"/>
      <c r="DAM41" s="515"/>
      <c r="DAN41" s="513"/>
      <c r="DAO41" s="514"/>
      <c r="DAP41" s="515"/>
      <c r="DAQ41" s="515"/>
      <c r="DAR41" s="515"/>
      <c r="DAS41" s="515"/>
      <c r="DAT41" s="515"/>
      <c r="DAU41" s="515"/>
      <c r="DAV41" s="513"/>
      <c r="DAW41" s="514"/>
      <c r="DAX41" s="515"/>
      <c r="DAY41" s="515"/>
      <c r="DAZ41" s="515"/>
      <c r="DBA41" s="515"/>
      <c r="DBB41" s="515"/>
      <c r="DBC41" s="515"/>
      <c r="DBD41" s="513"/>
      <c r="DBE41" s="514"/>
      <c r="DBF41" s="515"/>
      <c r="DBG41" s="515"/>
      <c r="DBH41" s="515"/>
      <c r="DBI41" s="515"/>
      <c r="DBJ41" s="515"/>
      <c r="DBK41" s="515"/>
      <c r="DBL41" s="513"/>
      <c r="DBM41" s="514"/>
      <c r="DBN41" s="515"/>
      <c r="DBO41" s="515"/>
      <c r="DBP41" s="515"/>
      <c r="DBQ41" s="515"/>
      <c r="DBR41" s="515"/>
      <c r="DBS41" s="515"/>
      <c r="DBT41" s="513"/>
      <c r="DBU41" s="514"/>
      <c r="DBV41" s="515"/>
      <c r="DBW41" s="515"/>
      <c r="DBX41" s="515"/>
      <c r="DBY41" s="515"/>
      <c r="DBZ41" s="515"/>
      <c r="DCA41" s="515"/>
      <c r="DCB41" s="513"/>
      <c r="DCC41" s="514"/>
      <c r="DCD41" s="515"/>
      <c r="DCE41" s="515"/>
      <c r="DCF41" s="515"/>
      <c r="DCG41" s="515"/>
      <c r="DCH41" s="515"/>
      <c r="DCI41" s="515"/>
      <c r="DCJ41" s="513"/>
      <c r="DCK41" s="514"/>
      <c r="DCL41" s="515"/>
      <c r="DCM41" s="515"/>
      <c r="DCN41" s="515"/>
      <c r="DCO41" s="515"/>
      <c r="DCP41" s="515"/>
      <c r="DCQ41" s="515"/>
      <c r="DCR41" s="513"/>
      <c r="DCS41" s="514"/>
      <c r="DCT41" s="515"/>
      <c r="DCU41" s="515"/>
      <c r="DCV41" s="515"/>
      <c r="DCW41" s="515"/>
      <c r="DCX41" s="515"/>
      <c r="DCY41" s="515"/>
      <c r="DCZ41" s="513"/>
      <c r="DDA41" s="514"/>
      <c r="DDB41" s="515"/>
      <c r="DDC41" s="515"/>
      <c r="DDD41" s="515"/>
      <c r="DDE41" s="515"/>
      <c r="DDF41" s="515"/>
      <c r="DDG41" s="515"/>
      <c r="DDH41" s="513"/>
      <c r="DDI41" s="514"/>
      <c r="DDJ41" s="515"/>
      <c r="DDK41" s="515"/>
      <c r="DDL41" s="515"/>
      <c r="DDM41" s="515"/>
      <c r="DDN41" s="515"/>
      <c r="DDO41" s="515"/>
      <c r="DDP41" s="513"/>
      <c r="DDQ41" s="514"/>
      <c r="DDR41" s="515"/>
      <c r="DDS41" s="515"/>
      <c r="DDT41" s="515"/>
      <c r="DDU41" s="515"/>
      <c r="DDV41" s="515"/>
      <c r="DDW41" s="515"/>
      <c r="DDX41" s="513"/>
      <c r="DDY41" s="514"/>
      <c r="DDZ41" s="515"/>
      <c r="DEA41" s="515"/>
      <c r="DEB41" s="515"/>
      <c r="DEC41" s="515"/>
      <c r="DED41" s="515"/>
      <c r="DEE41" s="515"/>
      <c r="DEF41" s="513"/>
      <c r="DEG41" s="514"/>
      <c r="DEH41" s="515"/>
      <c r="DEI41" s="515"/>
      <c r="DEJ41" s="515"/>
      <c r="DEK41" s="515"/>
      <c r="DEL41" s="515"/>
      <c r="DEM41" s="515"/>
      <c r="DEN41" s="513"/>
      <c r="DEO41" s="514"/>
      <c r="DEP41" s="515"/>
      <c r="DEQ41" s="515"/>
      <c r="DER41" s="515"/>
      <c r="DES41" s="515"/>
      <c r="DET41" s="515"/>
      <c r="DEU41" s="515"/>
      <c r="DEV41" s="513"/>
      <c r="DEW41" s="514"/>
      <c r="DEX41" s="515"/>
      <c r="DEY41" s="515"/>
      <c r="DEZ41" s="515"/>
      <c r="DFA41" s="515"/>
      <c r="DFB41" s="515"/>
      <c r="DFC41" s="515"/>
      <c r="DFD41" s="513"/>
      <c r="DFE41" s="514"/>
      <c r="DFF41" s="515"/>
      <c r="DFG41" s="515"/>
      <c r="DFH41" s="515"/>
      <c r="DFI41" s="515"/>
      <c r="DFJ41" s="515"/>
      <c r="DFK41" s="515"/>
      <c r="DFL41" s="513"/>
      <c r="DFM41" s="514"/>
      <c r="DFN41" s="515"/>
      <c r="DFO41" s="515"/>
      <c r="DFP41" s="515"/>
      <c r="DFQ41" s="515"/>
      <c r="DFR41" s="515"/>
      <c r="DFS41" s="515"/>
      <c r="DFT41" s="513"/>
      <c r="DFU41" s="514"/>
      <c r="DFV41" s="515"/>
      <c r="DFW41" s="515"/>
      <c r="DFX41" s="515"/>
      <c r="DFY41" s="515"/>
      <c r="DFZ41" s="515"/>
      <c r="DGA41" s="515"/>
      <c r="DGB41" s="513"/>
      <c r="DGC41" s="514"/>
      <c r="DGD41" s="515"/>
      <c r="DGE41" s="515"/>
      <c r="DGF41" s="515"/>
      <c r="DGG41" s="515"/>
      <c r="DGH41" s="515"/>
      <c r="DGI41" s="515"/>
      <c r="DGJ41" s="513"/>
      <c r="DGK41" s="514"/>
      <c r="DGL41" s="515"/>
      <c r="DGM41" s="515"/>
      <c r="DGN41" s="515"/>
      <c r="DGO41" s="515"/>
      <c r="DGP41" s="515"/>
      <c r="DGQ41" s="515"/>
      <c r="DGR41" s="513"/>
      <c r="DGS41" s="514"/>
      <c r="DGT41" s="515"/>
      <c r="DGU41" s="515"/>
      <c r="DGV41" s="515"/>
      <c r="DGW41" s="515"/>
      <c r="DGX41" s="515"/>
      <c r="DGY41" s="515"/>
      <c r="DGZ41" s="513"/>
      <c r="DHA41" s="514"/>
      <c r="DHB41" s="515"/>
      <c r="DHC41" s="515"/>
      <c r="DHD41" s="515"/>
      <c r="DHE41" s="515"/>
      <c r="DHF41" s="515"/>
      <c r="DHG41" s="515"/>
      <c r="DHH41" s="513"/>
      <c r="DHI41" s="514"/>
      <c r="DHJ41" s="515"/>
      <c r="DHK41" s="515"/>
      <c r="DHL41" s="515"/>
      <c r="DHM41" s="515"/>
      <c r="DHN41" s="515"/>
      <c r="DHO41" s="515"/>
      <c r="DHP41" s="513"/>
      <c r="DHQ41" s="514"/>
      <c r="DHR41" s="515"/>
      <c r="DHS41" s="515"/>
      <c r="DHT41" s="515"/>
      <c r="DHU41" s="515"/>
      <c r="DHV41" s="515"/>
      <c r="DHW41" s="515"/>
      <c r="DHX41" s="513"/>
      <c r="DHY41" s="514"/>
      <c r="DHZ41" s="515"/>
      <c r="DIA41" s="515"/>
      <c r="DIB41" s="515"/>
      <c r="DIC41" s="515"/>
      <c r="DID41" s="515"/>
      <c r="DIE41" s="515"/>
      <c r="DIF41" s="513"/>
      <c r="DIG41" s="514"/>
      <c r="DIH41" s="515"/>
      <c r="DII41" s="515"/>
      <c r="DIJ41" s="515"/>
      <c r="DIK41" s="515"/>
      <c r="DIL41" s="515"/>
      <c r="DIM41" s="515"/>
      <c r="DIN41" s="513"/>
      <c r="DIO41" s="514"/>
      <c r="DIP41" s="515"/>
      <c r="DIQ41" s="515"/>
      <c r="DIR41" s="515"/>
      <c r="DIS41" s="515"/>
      <c r="DIT41" s="515"/>
      <c r="DIU41" s="515"/>
      <c r="DIV41" s="513"/>
      <c r="DIW41" s="514"/>
      <c r="DIX41" s="515"/>
      <c r="DIY41" s="515"/>
      <c r="DIZ41" s="515"/>
      <c r="DJA41" s="515"/>
      <c r="DJB41" s="515"/>
      <c r="DJC41" s="515"/>
      <c r="DJD41" s="513"/>
      <c r="DJE41" s="514"/>
      <c r="DJF41" s="515"/>
      <c r="DJG41" s="515"/>
      <c r="DJH41" s="515"/>
      <c r="DJI41" s="515"/>
      <c r="DJJ41" s="515"/>
      <c r="DJK41" s="515"/>
      <c r="DJL41" s="513"/>
      <c r="DJM41" s="514"/>
      <c r="DJN41" s="515"/>
      <c r="DJO41" s="515"/>
      <c r="DJP41" s="515"/>
      <c r="DJQ41" s="515"/>
      <c r="DJR41" s="515"/>
      <c r="DJS41" s="515"/>
      <c r="DJT41" s="513"/>
      <c r="DJU41" s="514"/>
      <c r="DJV41" s="515"/>
      <c r="DJW41" s="515"/>
      <c r="DJX41" s="515"/>
      <c r="DJY41" s="515"/>
      <c r="DJZ41" s="515"/>
      <c r="DKA41" s="515"/>
      <c r="DKB41" s="513"/>
      <c r="DKC41" s="514"/>
      <c r="DKD41" s="515"/>
      <c r="DKE41" s="515"/>
      <c r="DKF41" s="515"/>
      <c r="DKG41" s="515"/>
      <c r="DKH41" s="515"/>
      <c r="DKI41" s="515"/>
      <c r="DKJ41" s="513"/>
      <c r="DKK41" s="514"/>
      <c r="DKL41" s="515"/>
      <c r="DKM41" s="515"/>
      <c r="DKN41" s="515"/>
      <c r="DKO41" s="515"/>
      <c r="DKP41" s="515"/>
      <c r="DKQ41" s="515"/>
      <c r="DKR41" s="513"/>
      <c r="DKS41" s="514"/>
      <c r="DKT41" s="515"/>
      <c r="DKU41" s="515"/>
      <c r="DKV41" s="515"/>
      <c r="DKW41" s="515"/>
      <c r="DKX41" s="515"/>
      <c r="DKY41" s="515"/>
      <c r="DKZ41" s="513"/>
      <c r="DLA41" s="514"/>
      <c r="DLB41" s="515"/>
      <c r="DLC41" s="515"/>
      <c r="DLD41" s="515"/>
      <c r="DLE41" s="515"/>
      <c r="DLF41" s="515"/>
      <c r="DLG41" s="515"/>
      <c r="DLH41" s="513"/>
      <c r="DLI41" s="514"/>
      <c r="DLJ41" s="515"/>
      <c r="DLK41" s="515"/>
      <c r="DLL41" s="515"/>
      <c r="DLM41" s="515"/>
      <c r="DLN41" s="515"/>
      <c r="DLO41" s="515"/>
      <c r="DLP41" s="513"/>
      <c r="DLQ41" s="514"/>
      <c r="DLR41" s="515"/>
      <c r="DLS41" s="515"/>
      <c r="DLT41" s="515"/>
      <c r="DLU41" s="515"/>
      <c r="DLV41" s="515"/>
      <c r="DLW41" s="515"/>
      <c r="DLX41" s="513"/>
      <c r="DLY41" s="514"/>
      <c r="DLZ41" s="515"/>
      <c r="DMA41" s="515"/>
      <c r="DMB41" s="515"/>
      <c r="DMC41" s="515"/>
      <c r="DMD41" s="515"/>
      <c r="DME41" s="515"/>
      <c r="DMF41" s="513"/>
      <c r="DMG41" s="514"/>
      <c r="DMH41" s="515"/>
      <c r="DMI41" s="515"/>
      <c r="DMJ41" s="515"/>
      <c r="DMK41" s="515"/>
      <c r="DML41" s="515"/>
      <c r="DMM41" s="515"/>
      <c r="DMN41" s="513"/>
      <c r="DMO41" s="514"/>
      <c r="DMP41" s="515"/>
      <c r="DMQ41" s="515"/>
      <c r="DMR41" s="515"/>
      <c r="DMS41" s="515"/>
      <c r="DMT41" s="515"/>
      <c r="DMU41" s="515"/>
      <c r="DMV41" s="513"/>
      <c r="DMW41" s="514"/>
      <c r="DMX41" s="515"/>
      <c r="DMY41" s="515"/>
      <c r="DMZ41" s="515"/>
      <c r="DNA41" s="515"/>
      <c r="DNB41" s="515"/>
      <c r="DNC41" s="515"/>
      <c r="DND41" s="513"/>
      <c r="DNE41" s="514"/>
      <c r="DNF41" s="515"/>
      <c r="DNG41" s="515"/>
      <c r="DNH41" s="515"/>
      <c r="DNI41" s="515"/>
      <c r="DNJ41" s="515"/>
      <c r="DNK41" s="515"/>
      <c r="DNL41" s="513"/>
      <c r="DNM41" s="514"/>
      <c r="DNN41" s="515"/>
      <c r="DNO41" s="515"/>
      <c r="DNP41" s="515"/>
      <c r="DNQ41" s="515"/>
      <c r="DNR41" s="515"/>
      <c r="DNS41" s="515"/>
      <c r="DNT41" s="513"/>
      <c r="DNU41" s="514"/>
      <c r="DNV41" s="515"/>
      <c r="DNW41" s="515"/>
      <c r="DNX41" s="515"/>
      <c r="DNY41" s="515"/>
      <c r="DNZ41" s="515"/>
      <c r="DOA41" s="515"/>
      <c r="DOB41" s="513"/>
      <c r="DOC41" s="514"/>
      <c r="DOD41" s="515"/>
      <c r="DOE41" s="515"/>
      <c r="DOF41" s="515"/>
      <c r="DOG41" s="515"/>
      <c r="DOH41" s="515"/>
      <c r="DOI41" s="515"/>
      <c r="DOJ41" s="513"/>
      <c r="DOK41" s="514"/>
      <c r="DOL41" s="515"/>
      <c r="DOM41" s="515"/>
      <c r="DON41" s="515"/>
      <c r="DOO41" s="515"/>
      <c r="DOP41" s="515"/>
      <c r="DOQ41" s="515"/>
      <c r="DOR41" s="513"/>
      <c r="DOS41" s="514"/>
      <c r="DOT41" s="515"/>
      <c r="DOU41" s="515"/>
      <c r="DOV41" s="515"/>
      <c r="DOW41" s="515"/>
      <c r="DOX41" s="515"/>
      <c r="DOY41" s="515"/>
      <c r="DOZ41" s="513"/>
      <c r="DPA41" s="514"/>
      <c r="DPB41" s="515"/>
      <c r="DPC41" s="515"/>
      <c r="DPD41" s="515"/>
      <c r="DPE41" s="515"/>
      <c r="DPF41" s="515"/>
      <c r="DPG41" s="515"/>
      <c r="DPH41" s="513"/>
      <c r="DPI41" s="514"/>
      <c r="DPJ41" s="515"/>
      <c r="DPK41" s="515"/>
      <c r="DPL41" s="515"/>
      <c r="DPM41" s="515"/>
      <c r="DPN41" s="515"/>
      <c r="DPO41" s="515"/>
      <c r="DPP41" s="513"/>
      <c r="DPQ41" s="514"/>
      <c r="DPR41" s="515"/>
      <c r="DPS41" s="515"/>
      <c r="DPT41" s="515"/>
      <c r="DPU41" s="515"/>
      <c r="DPV41" s="515"/>
      <c r="DPW41" s="515"/>
      <c r="DPX41" s="513"/>
      <c r="DPY41" s="514"/>
      <c r="DPZ41" s="515"/>
      <c r="DQA41" s="515"/>
      <c r="DQB41" s="515"/>
      <c r="DQC41" s="515"/>
      <c r="DQD41" s="515"/>
      <c r="DQE41" s="515"/>
      <c r="DQF41" s="513"/>
      <c r="DQG41" s="514"/>
      <c r="DQH41" s="515"/>
      <c r="DQI41" s="515"/>
      <c r="DQJ41" s="515"/>
      <c r="DQK41" s="515"/>
      <c r="DQL41" s="515"/>
      <c r="DQM41" s="515"/>
      <c r="DQN41" s="513"/>
      <c r="DQO41" s="514"/>
      <c r="DQP41" s="515"/>
      <c r="DQQ41" s="515"/>
      <c r="DQR41" s="515"/>
      <c r="DQS41" s="515"/>
      <c r="DQT41" s="515"/>
      <c r="DQU41" s="515"/>
      <c r="DQV41" s="513"/>
      <c r="DQW41" s="514"/>
      <c r="DQX41" s="515"/>
      <c r="DQY41" s="515"/>
      <c r="DQZ41" s="515"/>
      <c r="DRA41" s="515"/>
      <c r="DRB41" s="515"/>
      <c r="DRC41" s="515"/>
      <c r="DRD41" s="513"/>
      <c r="DRE41" s="514"/>
      <c r="DRF41" s="515"/>
      <c r="DRG41" s="515"/>
      <c r="DRH41" s="515"/>
      <c r="DRI41" s="515"/>
      <c r="DRJ41" s="515"/>
      <c r="DRK41" s="515"/>
      <c r="DRL41" s="513"/>
      <c r="DRM41" s="514"/>
      <c r="DRN41" s="515"/>
      <c r="DRO41" s="515"/>
      <c r="DRP41" s="515"/>
      <c r="DRQ41" s="515"/>
      <c r="DRR41" s="515"/>
      <c r="DRS41" s="515"/>
      <c r="DRT41" s="513"/>
      <c r="DRU41" s="514"/>
      <c r="DRV41" s="515"/>
      <c r="DRW41" s="515"/>
      <c r="DRX41" s="515"/>
      <c r="DRY41" s="515"/>
      <c r="DRZ41" s="515"/>
      <c r="DSA41" s="515"/>
      <c r="DSB41" s="513"/>
      <c r="DSC41" s="514"/>
      <c r="DSD41" s="515"/>
      <c r="DSE41" s="515"/>
      <c r="DSF41" s="515"/>
      <c r="DSG41" s="515"/>
      <c r="DSH41" s="515"/>
      <c r="DSI41" s="515"/>
      <c r="DSJ41" s="513"/>
      <c r="DSK41" s="514"/>
      <c r="DSL41" s="515"/>
      <c r="DSM41" s="515"/>
      <c r="DSN41" s="515"/>
      <c r="DSO41" s="515"/>
      <c r="DSP41" s="515"/>
      <c r="DSQ41" s="515"/>
      <c r="DSR41" s="513"/>
      <c r="DSS41" s="514"/>
      <c r="DST41" s="515"/>
      <c r="DSU41" s="515"/>
      <c r="DSV41" s="515"/>
      <c r="DSW41" s="515"/>
      <c r="DSX41" s="515"/>
      <c r="DSY41" s="515"/>
      <c r="DSZ41" s="513"/>
      <c r="DTA41" s="514"/>
      <c r="DTB41" s="515"/>
      <c r="DTC41" s="515"/>
      <c r="DTD41" s="515"/>
      <c r="DTE41" s="515"/>
      <c r="DTF41" s="515"/>
      <c r="DTG41" s="515"/>
      <c r="DTH41" s="513"/>
      <c r="DTI41" s="514"/>
      <c r="DTJ41" s="515"/>
      <c r="DTK41" s="515"/>
      <c r="DTL41" s="515"/>
      <c r="DTM41" s="515"/>
      <c r="DTN41" s="515"/>
      <c r="DTO41" s="515"/>
      <c r="DTP41" s="513"/>
      <c r="DTQ41" s="514"/>
      <c r="DTR41" s="515"/>
      <c r="DTS41" s="515"/>
      <c r="DTT41" s="515"/>
      <c r="DTU41" s="515"/>
      <c r="DTV41" s="515"/>
      <c r="DTW41" s="515"/>
      <c r="DTX41" s="513"/>
      <c r="DTY41" s="514"/>
      <c r="DTZ41" s="515"/>
      <c r="DUA41" s="515"/>
      <c r="DUB41" s="515"/>
      <c r="DUC41" s="515"/>
      <c r="DUD41" s="515"/>
      <c r="DUE41" s="515"/>
      <c r="DUF41" s="513"/>
      <c r="DUG41" s="514"/>
      <c r="DUH41" s="515"/>
      <c r="DUI41" s="515"/>
      <c r="DUJ41" s="515"/>
      <c r="DUK41" s="515"/>
      <c r="DUL41" s="515"/>
      <c r="DUM41" s="515"/>
      <c r="DUN41" s="513"/>
      <c r="DUO41" s="514"/>
      <c r="DUP41" s="515"/>
      <c r="DUQ41" s="515"/>
      <c r="DUR41" s="515"/>
      <c r="DUS41" s="515"/>
      <c r="DUT41" s="515"/>
      <c r="DUU41" s="515"/>
      <c r="DUV41" s="513"/>
      <c r="DUW41" s="514"/>
      <c r="DUX41" s="515"/>
      <c r="DUY41" s="515"/>
      <c r="DUZ41" s="515"/>
      <c r="DVA41" s="515"/>
      <c r="DVB41" s="515"/>
      <c r="DVC41" s="515"/>
      <c r="DVD41" s="513"/>
      <c r="DVE41" s="514"/>
      <c r="DVF41" s="515"/>
      <c r="DVG41" s="515"/>
      <c r="DVH41" s="515"/>
      <c r="DVI41" s="515"/>
      <c r="DVJ41" s="515"/>
      <c r="DVK41" s="515"/>
      <c r="DVL41" s="513"/>
      <c r="DVM41" s="514"/>
      <c r="DVN41" s="515"/>
      <c r="DVO41" s="515"/>
      <c r="DVP41" s="515"/>
      <c r="DVQ41" s="515"/>
      <c r="DVR41" s="515"/>
      <c r="DVS41" s="515"/>
      <c r="DVT41" s="513"/>
      <c r="DVU41" s="514"/>
      <c r="DVV41" s="515"/>
      <c r="DVW41" s="515"/>
      <c r="DVX41" s="515"/>
      <c r="DVY41" s="515"/>
      <c r="DVZ41" s="515"/>
      <c r="DWA41" s="515"/>
      <c r="DWB41" s="513"/>
      <c r="DWC41" s="514"/>
      <c r="DWD41" s="515"/>
      <c r="DWE41" s="515"/>
      <c r="DWF41" s="515"/>
      <c r="DWG41" s="515"/>
      <c r="DWH41" s="515"/>
      <c r="DWI41" s="515"/>
      <c r="DWJ41" s="513"/>
      <c r="DWK41" s="514"/>
      <c r="DWL41" s="515"/>
      <c r="DWM41" s="515"/>
      <c r="DWN41" s="515"/>
      <c r="DWO41" s="515"/>
      <c r="DWP41" s="515"/>
      <c r="DWQ41" s="515"/>
      <c r="DWR41" s="513"/>
      <c r="DWS41" s="514"/>
      <c r="DWT41" s="515"/>
      <c r="DWU41" s="515"/>
      <c r="DWV41" s="515"/>
      <c r="DWW41" s="515"/>
      <c r="DWX41" s="515"/>
      <c r="DWY41" s="515"/>
      <c r="DWZ41" s="513"/>
      <c r="DXA41" s="514"/>
      <c r="DXB41" s="515"/>
      <c r="DXC41" s="515"/>
      <c r="DXD41" s="515"/>
      <c r="DXE41" s="515"/>
      <c r="DXF41" s="515"/>
      <c r="DXG41" s="515"/>
      <c r="DXH41" s="513"/>
      <c r="DXI41" s="514"/>
      <c r="DXJ41" s="515"/>
      <c r="DXK41" s="515"/>
      <c r="DXL41" s="515"/>
      <c r="DXM41" s="515"/>
      <c r="DXN41" s="515"/>
      <c r="DXO41" s="515"/>
      <c r="DXP41" s="513"/>
      <c r="DXQ41" s="514"/>
      <c r="DXR41" s="515"/>
      <c r="DXS41" s="515"/>
      <c r="DXT41" s="515"/>
      <c r="DXU41" s="515"/>
      <c r="DXV41" s="515"/>
      <c r="DXW41" s="515"/>
      <c r="DXX41" s="513"/>
      <c r="DXY41" s="514"/>
      <c r="DXZ41" s="515"/>
      <c r="DYA41" s="515"/>
      <c r="DYB41" s="515"/>
      <c r="DYC41" s="515"/>
      <c r="DYD41" s="515"/>
      <c r="DYE41" s="515"/>
      <c r="DYF41" s="513"/>
      <c r="DYG41" s="514"/>
      <c r="DYH41" s="515"/>
      <c r="DYI41" s="515"/>
      <c r="DYJ41" s="515"/>
      <c r="DYK41" s="515"/>
      <c r="DYL41" s="515"/>
      <c r="DYM41" s="515"/>
      <c r="DYN41" s="513"/>
      <c r="DYO41" s="514"/>
      <c r="DYP41" s="515"/>
      <c r="DYQ41" s="515"/>
      <c r="DYR41" s="515"/>
      <c r="DYS41" s="515"/>
      <c r="DYT41" s="515"/>
      <c r="DYU41" s="515"/>
      <c r="DYV41" s="513"/>
      <c r="DYW41" s="514"/>
      <c r="DYX41" s="515"/>
      <c r="DYY41" s="515"/>
      <c r="DYZ41" s="515"/>
      <c r="DZA41" s="515"/>
      <c r="DZB41" s="515"/>
      <c r="DZC41" s="515"/>
      <c r="DZD41" s="513"/>
      <c r="DZE41" s="514"/>
      <c r="DZF41" s="515"/>
      <c r="DZG41" s="515"/>
      <c r="DZH41" s="515"/>
      <c r="DZI41" s="515"/>
      <c r="DZJ41" s="515"/>
      <c r="DZK41" s="515"/>
      <c r="DZL41" s="513"/>
      <c r="DZM41" s="514"/>
      <c r="DZN41" s="515"/>
      <c r="DZO41" s="515"/>
      <c r="DZP41" s="515"/>
      <c r="DZQ41" s="515"/>
      <c r="DZR41" s="515"/>
      <c r="DZS41" s="515"/>
      <c r="DZT41" s="513"/>
      <c r="DZU41" s="514"/>
      <c r="DZV41" s="515"/>
      <c r="DZW41" s="515"/>
      <c r="DZX41" s="515"/>
      <c r="DZY41" s="515"/>
      <c r="DZZ41" s="515"/>
      <c r="EAA41" s="515"/>
      <c r="EAB41" s="513"/>
      <c r="EAC41" s="514"/>
      <c r="EAD41" s="515"/>
      <c r="EAE41" s="515"/>
      <c r="EAF41" s="515"/>
      <c r="EAG41" s="515"/>
      <c r="EAH41" s="515"/>
      <c r="EAI41" s="515"/>
      <c r="EAJ41" s="513"/>
      <c r="EAK41" s="514"/>
      <c r="EAL41" s="515"/>
      <c r="EAM41" s="515"/>
      <c r="EAN41" s="515"/>
      <c r="EAO41" s="515"/>
      <c r="EAP41" s="515"/>
      <c r="EAQ41" s="515"/>
      <c r="EAR41" s="513"/>
      <c r="EAS41" s="514"/>
      <c r="EAT41" s="515"/>
      <c r="EAU41" s="515"/>
      <c r="EAV41" s="515"/>
      <c r="EAW41" s="515"/>
      <c r="EAX41" s="515"/>
      <c r="EAY41" s="515"/>
      <c r="EAZ41" s="513"/>
      <c r="EBA41" s="514"/>
      <c r="EBB41" s="515"/>
      <c r="EBC41" s="515"/>
      <c r="EBD41" s="515"/>
      <c r="EBE41" s="515"/>
      <c r="EBF41" s="515"/>
      <c r="EBG41" s="515"/>
      <c r="EBH41" s="513"/>
      <c r="EBI41" s="514"/>
      <c r="EBJ41" s="515"/>
      <c r="EBK41" s="515"/>
      <c r="EBL41" s="515"/>
      <c r="EBM41" s="515"/>
      <c r="EBN41" s="515"/>
      <c r="EBO41" s="515"/>
      <c r="EBP41" s="513"/>
      <c r="EBQ41" s="514"/>
      <c r="EBR41" s="515"/>
      <c r="EBS41" s="515"/>
      <c r="EBT41" s="515"/>
      <c r="EBU41" s="515"/>
      <c r="EBV41" s="515"/>
      <c r="EBW41" s="515"/>
      <c r="EBX41" s="513"/>
      <c r="EBY41" s="514"/>
      <c r="EBZ41" s="515"/>
      <c r="ECA41" s="515"/>
      <c r="ECB41" s="515"/>
      <c r="ECC41" s="515"/>
      <c r="ECD41" s="515"/>
      <c r="ECE41" s="515"/>
      <c r="ECF41" s="513"/>
      <c r="ECG41" s="514"/>
      <c r="ECH41" s="515"/>
      <c r="ECI41" s="515"/>
      <c r="ECJ41" s="515"/>
      <c r="ECK41" s="515"/>
      <c r="ECL41" s="515"/>
      <c r="ECM41" s="515"/>
      <c r="ECN41" s="513"/>
      <c r="ECO41" s="514"/>
      <c r="ECP41" s="515"/>
      <c r="ECQ41" s="515"/>
      <c r="ECR41" s="515"/>
      <c r="ECS41" s="515"/>
      <c r="ECT41" s="515"/>
      <c r="ECU41" s="515"/>
      <c r="ECV41" s="513"/>
      <c r="ECW41" s="514"/>
      <c r="ECX41" s="515"/>
      <c r="ECY41" s="515"/>
      <c r="ECZ41" s="515"/>
      <c r="EDA41" s="515"/>
      <c r="EDB41" s="515"/>
      <c r="EDC41" s="515"/>
      <c r="EDD41" s="513"/>
      <c r="EDE41" s="514"/>
      <c r="EDF41" s="515"/>
      <c r="EDG41" s="515"/>
      <c r="EDH41" s="515"/>
      <c r="EDI41" s="515"/>
      <c r="EDJ41" s="515"/>
      <c r="EDK41" s="515"/>
      <c r="EDL41" s="513"/>
      <c r="EDM41" s="514"/>
      <c r="EDN41" s="515"/>
      <c r="EDO41" s="515"/>
      <c r="EDP41" s="515"/>
      <c r="EDQ41" s="515"/>
      <c r="EDR41" s="515"/>
      <c r="EDS41" s="515"/>
      <c r="EDT41" s="513"/>
      <c r="EDU41" s="514"/>
      <c r="EDV41" s="515"/>
      <c r="EDW41" s="515"/>
      <c r="EDX41" s="515"/>
      <c r="EDY41" s="515"/>
      <c r="EDZ41" s="515"/>
      <c r="EEA41" s="515"/>
      <c r="EEB41" s="513"/>
      <c r="EEC41" s="514"/>
      <c r="EED41" s="515"/>
      <c r="EEE41" s="515"/>
      <c r="EEF41" s="515"/>
      <c r="EEG41" s="515"/>
      <c r="EEH41" s="515"/>
      <c r="EEI41" s="515"/>
      <c r="EEJ41" s="513"/>
      <c r="EEK41" s="514"/>
      <c r="EEL41" s="515"/>
      <c r="EEM41" s="515"/>
      <c r="EEN41" s="515"/>
      <c r="EEO41" s="515"/>
      <c r="EEP41" s="515"/>
      <c r="EEQ41" s="515"/>
      <c r="EER41" s="513"/>
      <c r="EES41" s="514"/>
      <c r="EET41" s="515"/>
      <c r="EEU41" s="515"/>
      <c r="EEV41" s="515"/>
      <c r="EEW41" s="515"/>
      <c r="EEX41" s="515"/>
      <c r="EEY41" s="515"/>
      <c r="EEZ41" s="513"/>
      <c r="EFA41" s="514"/>
      <c r="EFB41" s="515"/>
      <c r="EFC41" s="515"/>
      <c r="EFD41" s="515"/>
      <c r="EFE41" s="515"/>
      <c r="EFF41" s="515"/>
      <c r="EFG41" s="515"/>
      <c r="EFH41" s="513"/>
      <c r="EFI41" s="514"/>
      <c r="EFJ41" s="515"/>
      <c r="EFK41" s="515"/>
      <c r="EFL41" s="515"/>
      <c r="EFM41" s="515"/>
      <c r="EFN41" s="515"/>
      <c r="EFO41" s="515"/>
      <c r="EFP41" s="513"/>
      <c r="EFQ41" s="514"/>
      <c r="EFR41" s="515"/>
      <c r="EFS41" s="515"/>
      <c r="EFT41" s="515"/>
      <c r="EFU41" s="515"/>
      <c r="EFV41" s="515"/>
      <c r="EFW41" s="515"/>
      <c r="EFX41" s="513"/>
      <c r="EFY41" s="514"/>
      <c r="EFZ41" s="515"/>
      <c r="EGA41" s="515"/>
      <c r="EGB41" s="515"/>
      <c r="EGC41" s="515"/>
      <c r="EGD41" s="515"/>
      <c r="EGE41" s="515"/>
      <c r="EGF41" s="513"/>
      <c r="EGG41" s="514"/>
      <c r="EGH41" s="515"/>
      <c r="EGI41" s="515"/>
      <c r="EGJ41" s="515"/>
      <c r="EGK41" s="515"/>
      <c r="EGL41" s="515"/>
      <c r="EGM41" s="515"/>
      <c r="EGN41" s="513"/>
      <c r="EGO41" s="514"/>
      <c r="EGP41" s="515"/>
      <c r="EGQ41" s="515"/>
      <c r="EGR41" s="515"/>
      <c r="EGS41" s="515"/>
      <c r="EGT41" s="515"/>
      <c r="EGU41" s="515"/>
      <c r="EGV41" s="513"/>
      <c r="EGW41" s="514"/>
      <c r="EGX41" s="515"/>
      <c r="EGY41" s="515"/>
      <c r="EGZ41" s="515"/>
      <c r="EHA41" s="515"/>
      <c r="EHB41" s="515"/>
      <c r="EHC41" s="515"/>
      <c r="EHD41" s="513"/>
      <c r="EHE41" s="514"/>
      <c r="EHF41" s="515"/>
      <c r="EHG41" s="515"/>
      <c r="EHH41" s="515"/>
      <c r="EHI41" s="515"/>
      <c r="EHJ41" s="515"/>
      <c r="EHK41" s="515"/>
      <c r="EHL41" s="513"/>
      <c r="EHM41" s="514"/>
      <c r="EHN41" s="515"/>
      <c r="EHO41" s="515"/>
      <c r="EHP41" s="515"/>
      <c r="EHQ41" s="515"/>
      <c r="EHR41" s="515"/>
      <c r="EHS41" s="515"/>
      <c r="EHT41" s="513"/>
      <c r="EHU41" s="514"/>
      <c r="EHV41" s="515"/>
      <c r="EHW41" s="515"/>
      <c r="EHX41" s="515"/>
      <c r="EHY41" s="515"/>
      <c r="EHZ41" s="515"/>
      <c r="EIA41" s="515"/>
      <c r="EIB41" s="513"/>
      <c r="EIC41" s="514"/>
      <c r="EID41" s="515"/>
      <c r="EIE41" s="515"/>
      <c r="EIF41" s="515"/>
      <c r="EIG41" s="515"/>
      <c r="EIH41" s="515"/>
      <c r="EII41" s="515"/>
      <c r="EIJ41" s="513"/>
      <c r="EIK41" s="514"/>
      <c r="EIL41" s="515"/>
      <c r="EIM41" s="515"/>
      <c r="EIN41" s="515"/>
      <c r="EIO41" s="515"/>
      <c r="EIP41" s="515"/>
      <c r="EIQ41" s="515"/>
      <c r="EIR41" s="513"/>
      <c r="EIS41" s="514"/>
      <c r="EIT41" s="515"/>
      <c r="EIU41" s="515"/>
      <c r="EIV41" s="515"/>
      <c r="EIW41" s="515"/>
      <c r="EIX41" s="515"/>
      <c r="EIY41" s="515"/>
      <c r="EIZ41" s="513"/>
      <c r="EJA41" s="514"/>
      <c r="EJB41" s="515"/>
      <c r="EJC41" s="515"/>
      <c r="EJD41" s="515"/>
      <c r="EJE41" s="515"/>
      <c r="EJF41" s="515"/>
      <c r="EJG41" s="515"/>
      <c r="EJH41" s="513"/>
      <c r="EJI41" s="514"/>
      <c r="EJJ41" s="515"/>
      <c r="EJK41" s="515"/>
      <c r="EJL41" s="515"/>
      <c r="EJM41" s="515"/>
      <c r="EJN41" s="515"/>
      <c r="EJO41" s="515"/>
      <c r="EJP41" s="513"/>
      <c r="EJQ41" s="514"/>
      <c r="EJR41" s="515"/>
      <c r="EJS41" s="515"/>
      <c r="EJT41" s="515"/>
      <c r="EJU41" s="515"/>
      <c r="EJV41" s="515"/>
      <c r="EJW41" s="515"/>
      <c r="EJX41" s="513"/>
      <c r="EJY41" s="514"/>
      <c r="EJZ41" s="515"/>
      <c r="EKA41" s="515"/>
      <c r="EKB41" s="515"/>
      <c r="EKC41" s="515"/>
      <c r="EKD41" s="515"/>
      <c r="EKE41" s="515"/>
      <c r="EKF41" s="513"/>
      <c r="EKG41" s="514"/>
      <c r="EKH41" s="515"/>
      <c r="EKI41" s="515"/>
      <c r="EKJ41" s="515"/>
      <c r="EKK41" s="515"/>
      <c r="EKL41" s="515"/>
      <c r="EKM41" s="515"/>
      <c r="EKN41" s="513"/>
      <c r="EKO41" s="514"/>
      <c r="EKP41" s="515"/>
      <c r="EKQ41" s="515"/>
      <c r="EKR41" s="515"/>
      <c r="EKS41" s="515"/>
      <c r="EKT41" s="515"/>
      <c r="EKU41" s="515"/>
      <c r="EKV41" s="513"/>
      <c r="EKW41" s="514"/>
      <c r="EKX41" s="515"/>
      <c r="EKY41" s="515"/>
      <c r="EKZ41" s="515"/>
      <c r="ELA41" s="515"/>
      <c r="ELB41" s="515"/>
      <c r="ELC41" s="515"/>
      <c r="ELD41" s="513"/>
      <c r="ELE41" s="514"/>
      <c r="ELF41" s="515"/>
      <c r="ELG41" s="515"/>
      <c r="ELH41" s="515"/>
      <c r="ELI41" s="515"/>
      <c r="ELJ41" s="515"/>
      <c r="ELK41" s="515"/>
      <c r="ELL41" s="513"/>
      <c r="ELM41" s="514"/>
      <c r="ELN41" s="515"/>
      <c r="ELO41" s="515"/>
      <c r="ELP41" s="515"/>
      <c r="ELQ41" s="515"/>
      <c r="ELR41" s="515"/>
      <c r="ELS41" s="515"/>
      <c r="ELT41" s="513"/>
      <c r="ELU41" s="514"/>
      <c r="ELV41" s="515"/>
      <c r="ELW41" s="515"/>
      <c r="ELX41" s="515"/>
      <c r="ELY41" s="515"/>
      <c r="ELZ41" s="515"/>
      <c r="EMA41" s="515"/>
      <c r="EMB41" s="513"/>
      <c r="EMC41" s="514"/>
      <c r="EMD41" s="515"/>
      <c r="EME41" s="515"/>
      <c r="EMF41" s="515"/>
      <c r="EMG41" s="515"/>
      <c r="EMH41" s="515"/>
      <c r="EMI41" s="515"/>
      <c r="EMJ41" s="513"/>
      <c r="EMK41" s="514"/>
      <c r="EML41" s="515"/>
      <c r="EMM41" s="515"/>
      <c r="EMN41" s="515"/>
      <c r="EMO41" s="515"/>
      <c r="EMP41" s="515"/>
      <c r="EMQ41" s="515"/>
      <c r="EMR41" s="513"/>
      <c r="EMS41" s="514"/>
      <c r="EMT41" s="515"/>
      <c r="EMU41" s="515"/>
      <c r="EMV41" s="515"/>
      <c r="EMW41" s="515"/>
      <c r="EMX41" s="515"/>
      <c r="EMY41" s="515"/>
      <c r="EMZ41" s="513"/>
      <c r="ENA41" s="514"/>
      <c r="ENB41" s="515"/>
      <c r="ENC41" s="515"/>
      <c r="END41" s="515"/>
      <c r="ENE41" s="515"/>
      <c r="ENF41" s="515"/>
      <c r="ENG41" s="515"/>
      <c r="ENH41" s="513"/>
      <c r="ENI41" s="514"/>
      <c r="ENJ41" s="515"/>
      <c r="ENK41" s="515"/>
      <c r="ENL41" s="515"/>
      <c r="ENM41" s="515"/>
      <c r="ENN41" s="515"/>
      <c r="ENO41" s="515"/>
      <c r="ENP41" s="513"/>
      <c r="ENQ41" s="514"/>
      <c r="ENR41" s="515"/>
      <c r="ENS41" s="515"/>
      <c r="ENT41" s="515"/>
      <c r="ENU41" s="515"/>
      <c r="ENV41" s="515"/>
      <c r="ENW41" s="515"/>
      <c r="ENX41" s="513"/>
      <c r="ENY41" s="514"/>
      <c r="ENZ41" s="515"/>
      <c r="EOA41" s="515"/>
      <c r="EOB41" s="515"/>
      <c r="EOC41" s="515"/>
      <c r="EOD41" s="515"/>
      <c r="EOE41" s="515"/>
      <c r="EOF41" s="513"/>
      <c r="EOG41" s="514"/>
      <c r="EOH41" s="515"/>
      <c r="EOI41" s="515"/>
      <c r="EOJ41" s="515"/>
      <c r="EOK41" s="515"/>
      <c r="EOL41" s="515"/>
      <c r="EOM41" s="515"/>
      <c r="EON41" s="513"/>
      <c r="EOO41" s="514"/>
      <c r="EOP41" s="515"/>
      <c r="EOQ41" s="515"/>
      <c r="EOR41" s="515"/>
      <c r="EOS41" s="515"/>
      <c r="EOT41" s="515"/>
      <c r="EOU41" s="515"/>
      <c r="EOV41" s="513"/>
      <c r="EOW41" s="514"/>
      <c r="EOX41" s="515"/>
      <c r="EOY41" s="515"/>
      <c r="EOZ41" s="515"/>
      <c r="EPA41" s="515"/>
      <c r="EPB41" s="515"/>
      <c r="EPC41" s="515"/>
      <c r="EPD41" s="513"/>
      <c r="EPE41" s="514"/>
      <c r="EPF41" s="515"/>
      <c r="EPG41" s="515"/>
      <c r="EPH41" s="515"/>
      <c r="EPI41" s="515"/>
      <c r="EPJ41" s="515"/>
      <c r="EPK41" s="515"/>
      <c r="EPL41" s="513"/>
      <c r="EPM41" s="514"/>
      <c r="EPN41" s="515"/>
      <c r="EPO41" s="515"/>
      <c r="EPP41" s="515"/>
      <c r="EPQ41" s="515"/>
      <c r="EPR41" s="515"/>
      <c r="EPS41" s="515"/>
      <c r="EPT41" s="513"/>
      <c r="EPU41" s="514"/>
      <c r="EPV41" s="515"/>
      <c r="EPW41" s="515"/>
      <c r="EPX41" s="515"/>
      <c r="EPY41" s="515"/>
      <c r="EPZ41" s="515"/>
      <c r="EQA41" s="515"/>
      <c r="EQB41" s="513"/>
      <c r="EQC41" s="514"/>
      <c r="EQD41" s="515"/>
      <c r="EQE41" s="515"/>
      <c r="EQF41" s="515"/>
      <c r="EQG41" s="515"/>
      <c r="EQH41" s="515"/>
      <c r="EQI41" s="515"/>
      <c r="EQJ41" s="513"/>
      <c r="EQK41" s="514"/>
      <c r="EQL41" s="515"/>
      <c r="EQM41" s="515"/>
      <c r="EQN41" s="515"/>
      <c r="EQO41" s="515"/>
      <c r="EQP41" s="515"/>
      <c r="EQQ41" s="515"/>
      <c r="EQR41" s="513"/>
      <c r="EQS41" s="514"/>
      <c r="EQT41" s="515"/>
      <c r="EQU41" s="515"/>
      <c r="EQV41" s="515"/>
      <c r="EQW41" s="515"/>
      <c r="EQX41" s="515"/>
      <c r="EQY41" s="515"/>
      <c r="EQZ41" s="513"/>
      <c r="ERA41" s="514"/>
      <c r="ERB41" s="515"/>
      <c r="ERC41" s="515"/>
      <c r="ERD41" s="515"/>
      <c r="ERE41" s="515"/>
      <c r="ERF41" s="515"/>
      <c r="ERG41" s="515"/>
      <c r="ERH41" s="513"/>
      <c r="ERI41" s="514"/>
      <c r="ERJ41" s="515"/>
      <c r="ERK41" s="515"/>
      <c r="ERL41" s="515"/>
      <c r="ERM41" s="515"/>
      <c r="ERN41" s="515"/>
      <c r="ERO41" s="515"/>
      <c r="ERP41" s="513"/>
      <c r="ERQ41" s="514"/>
      <c r="ERR41" s="515"/>
      <c r="ERS41" s="515"/>
      <c r="ERT41" s="515"/>
      <c r="ERU41" s="515"/>
      <c r="ERV41" s="515"/>
      <c r="ERW41" s="515"/>
      <c r="ERX41" s="513"/>
      <c r="ERY41" s="514"/>
      <c r="ERZ41" s="515"/>
      <c r="ESA41" s="515"/>
      <c r="ESB41" s="515"/>
      <c r="ESC41" s="515"/>
      <c r="ESD41" s="515"/>
      <c r="ESE41" s="515"/>
      <c r="ESF41" s="513"/>
      <c r="ESG41" s="514"/>
      <c r="ESH41" s="515"/>
      <c r="ESI41" s="515"/>
      <c r="ESJ41" s="515"/>
      <c r="ESK41" s="515"/>
      <c r="ESL41" s="515"/>
      <c r="ESM41" s="515"/>
      <c r="ESN41" s="513"/>
      <c r="ESO41" s="514"/>
      <c r="ESP41" s="515"/>
      <c r="ESQ41" s="515"/>
      <c r="ESR41" s="515"/>
      <c r="ESS41" s="515"/>
      <c r="EST41" s="515"/>
      <c r="ESU41" s="515"/>
      <c r="ESV41" s="513"/>
      <c r="ESW41" s="514"/>
      <c r="ESX41" s="515"/>
      <c r="ESY41" s="515"/>
      <c r="ESZ41" s="515"/>
      <c r="ETA41" s="515"/>
      <c r="ETB41" s="515"/>
      <c r="ETC41" s="515"/>
      <c r="ETD41" s="513"/>
      <c r="ETE41" s="514"/>
      <c r="ETF41" s="515"/>
      <c r="ETG41" s="515"/>
      <c r="ETH41" s="515"/>
      <c r="ETI41" s="515"/>
      <c r="ETJ41" s="515"/>
      <c r="ETK41" s="515"/>
      <c r="ETL41" s="513"/>
      <c r="ETM41" s="514"/>
      <c r="ETN41" s="515"/>
      <c r="ETO41" s="515"/>
      <c r="ETP41" s="515"/>
      <c r="ETQ41" s="515"/>
      <c r="ETR41" s="515"/>
      <c r="ETS41" s="515"/>
      <c r="ETT41" s="513"/>
      <c r="ETU41" s="514"/>
      <c r="ETV41" s="515"/>
      <c r="ETW41" s="515"/>
      <c r="ETX41" s="515"/>
      <c r="ETY41" s="515"/>
      <c r="ETZ41" s="515"/>
      <c r="EUA41" s="515"/>
      <c r="EUB41" s="513"/>
      <c r="EUC41" s="514"/>
      <c r="EUD41" s="515"/>
      <c r="EUE41" s="515"/>
      <c r="EUF41" s="515"/>
      <c r="EUG41" s="515"/>
      <c r="EUH41" s="515"/>
      <c r="EUI41" s="515"/>
      <c r="EUJ41" s="513"/>
      <c r="EUK41" s="514"/>
      <c r="EUL41" s="515"/>
      <c r="EUM41" s="515"/>
      <c r="EUN41" s="515"/>
      <c r="EUO41" s="515"/>
      <c r="EUP41" s="515"/>
      <c r="EUQ41" s="515"/>
      <c r="EUR41" s="513"/>
      <c r="EUS41" s="514"/>
      <c r="EUT41" s="515"/>
      <c r="EUU41" s="515"/>
      <c r="EUV41" s="515"/>
      <c r="EUW41" s="515"/>
      <c r="EUX41" s="515"/>
      <c r="EUY41" s="515"/>
      <c r="EUZ41" s="513"/>
      <c r="EVA41" s="514"/>
      <c r="EVB41" s="515"/>
      <c r="EVC41" s="515"/>
      <c r="EVD41" s="515"/>
      <c r="EVE41" s="515"/>
      <c r="EVF41" s="515"/>
      <c r="EVG41" s="515"/>
      <c r="EVH41" s="513"/>
      <c r="EVI41" s="514"/>
      <c r="EVJ41" s="515"/>
      <c r="EVK41" s="515"/>
      <c r="EVL41" s="515"/>
      <c r="EVM41" s="515"/>
      <c r="EVN41" s="515"/>
      <c r="EVO41" s="515"/>
      <c r="EVP41" s="513"/>
      <c r="EVQ41" s="514"/>
      <c r="EVR41" s="515"/>
      <c r="EVS41" s="515"/>
      <c r="EVT41" s="515"/>
      <c r="EVU41" s="515"/>
      <c r="EVV41" s="515"/>
      <c r="EVW41" s="515"/>
      <c r="EVX41" s="513"/>
      <c r="EVY41" s="514"/>
      <c r="EVZ41" s="515"/>
      <c r="EWA41" s="515"/>
      <c r="EWB41" s="515"/>
      <c r="EWC41" s="515"/>
      <c r="EWD41" s="515"/>
      <c r="EWE41" s="515"/>
      <c r="EWF41" s="513"/>
      <c r="EWG41" s="514"/>
      <c r="EWH41" s="515"/>
      <c r="EWI41" s="515"/>
      <c r="EWJ41" s="515"/>
      <c r="EWK41" s="515"/>
      <c r="EWL41" s="515"/>
      <c r="EWM41" s="515"/>
      <c r="EWN41" s="513"/>
      <c r="EWO41" s="514"/>
      <c r="EWP41" s="515"/>
      <c r="EWQ41" s="515"/>
      <c r="EWR41" s="515"/>
      <c r="EWS41" s="515"/>
      <c r="EWT41" s="515"/>
      <c r="EWU41" s="515"/>
      <c r="EWV41" s="513"/>
      <c r="EWW41" s="514"/>
      <c r="EWX41" s="515"/>
      <c r="EWY41" s="515"/>
      <c r="EWZ41" s="515"/>
      <c r="EXA41" s="515"/>
      <c r="EXB41" s="515"/>
      <c r="EXC41" s="515"/>
      <c r="EXD41" s="513"/>
      <c r="EXE41" s="514"/>
      <c r="EXF41" s="515"/>
      <c r="EXG41" s="515"/>
      <c r="EXH41" s="515"/>
      <c r="EXI41" s="515"/>
      <c r="EXJ41" s="515"/>
      <c r="EXK41" s="515"/>
      <c r="EXL41" s="513"/>
      <c r="EXM41" s="514"/>
      <c r="EXN41" s="515"/>
      <c r="EXO41" s="515"/>
      <c r="EXP41" s="515"/>
      <c r="EXQ41" s="515"/>
      <c r="EXR41" s="515"/>
      <c r="EXS41" s="515"/>
      <c r="EXT41" s="513"/>
      <c r="EXU41" s="514"/>
      <c r="EXV41" s="515"/>
      <c r="EXW41" s="515"/>
      <c r="EXX41" s="515"/>
      <c r="EXY41" s="515"/>
      <c r="EXZ41" s="515"/>
      <c r="EYA41" s="515"/>
      <c r="EYB41" s="513"/>
      <c r="EYC41" s="514"/>
      <c r="EYD41" s="515"/>
      <c r="EYE41" s="515"/>
      <c r="EYF41" s="515"/>
      <c r="EYG41" s="515"/>
      <c r="EYH41" s="515"/>
      <c r="EYI41" s="515"/>
      <c r="EYJ41" s="513"/>
      <c r="EYK41" s="514"/>
      <c r="EYL41" s="515"/>
      <c r="EYM41" s="515"/>
      <c r="EYN41" s="515"/>
      <c r="EYO41" s="515"/>
      <c r="EYP41" s="515"/>
      <c r="EYQ41" s="515"/>
      <c r="EYR41" s="513"/>
      <c r="EYS41" s="514"/>
      <c r="EYT41" s="515"/>
      <c r="EYU41" s="515"/>
      <c r="EYV41" s="515"/>
      <c r="EYW41" s="515"/>
      <c r="EYX41" s="515"/>
      <c r="EYY41" s="515"/>
      <c r="EYZ41" s="513"/>
      <c r="EZA41" s="514"/>
      <c r="EZB41" s="515"/>
      <c r="EZC41" s="515"/>
      <c r="EZD41" s="515"/>
      <c r="EZE41" s="515"/>
      <c r="EZF41" s="515"/>
      <c r="EZG41" s="515"/>
      <c r="EZH41" s="513"/>
      <c r="EZI41" s="514"/>
      <c r="EZJ41" s="515"/>
      <c r="EZK41" s="515"/>
      <c r="EZL41" s="515"/>
      <c r="EZM41" s="515"/>
      <c r="EZN41" s="515"/>
      <c r="EZO41" s="515"/>
      <c r="EZP41" s="513"/>
      <c r="EZQ41" s="514"/>
      <c r="EZR41" s="515"/>
      <c r="EZS41" s="515"/>
      <c r="EZT41" s="515"/>
      <c r="EZU41" s="515"/>
      <c r="EZV41" s="515"/>
      <c r="EZW41" s="515"/>
      <c r="EZX41" s="513"/>
      <c r="EZY41" s="514"/>
      <c r="EZZ41" s="515"/>
      <c r="FAA41" s="515"/>
      <c r="FAB41" s="515"/>
      <c r="FAC41" s="515"/>
      <c r="FAD41" s="515"/>
      <c r="FAE41" s="515"/>
      <c r="FAF41" s="513"/>
      <c r="FAG41" s="514"/>
      <c r="FAH41" s="515"/>
      <c r="FAI41" s="515"/>
      <c r="FAJ41" s="515"/>
      <c r="FAK41" s="515"/>
      <c r="FAL41" s="515"/>
      <c r="FAM41" s="515"/>
      <c r="FAN41" s="513"/>
      <c r="FAO41" s="514"/>
      <c r="FAP41" s="515"/>
      <c r="FAQ41" s="515"/>
      <c r="FAR41" s="515"/>
      <c r="FAS41" s="515"/>
      <c r="FAT41" s="515"/>
      <c r="FAU41" s="515"/>
      <c r="FAV41" s="513"/>
      <c r="FAW41" s="514"/>
      <c r="FAX41" s="515"/>
      <c r="FAY41" s="515"/>
      <c r="FAZ41" s="515"/>
      <c r="FBA41" s="515"/>
      <c r="FBB41" s="515"/>
      <c r="FBC41" s="515"/>
      <c r="FBD41" s="513"/>
      <c r="FBE41" s="514"/>
      <c r="FBF41" s="515"/>
      <c r="FBG41" s="515"/>
      <c r="FBH41" s="515"/>
      <c r="FBI41" s="515"/>
      <c r="FBJ41" s="515"/>
      <c r="FBK41" s="515"/>
      <c r="FBL41" s="513"/>
      <c r="FBM41" s="514"/>
      <c r="FBN41" s="515"/>
      <c r="FBO41" s="515"/>
      <c r="FBP41" s="515"/>
      <c r="FBQ41" s="515"/>
      <c r="FBR41" s="515"/>
      <c r="FBS41" s="515"/>
      <c r="FBT41" s="513"/>
      <c r="FBU41" s="514"/>
      <c r="FBV41" s="515"/>
      <c r="FBW41" s="515"/>
      <c r="FBX41" s="515"/>
      <c r="FBY41" s="515"/>
      <c r="FBZ41" s="515"/>
      <c r="FCA41" s="515"/>
      <c r="FCB41" s="513"/>
      <c r="FCC41" s="514"/>
      <c r="FCD41" s="515"/>
      <c r="FCE41" s="515"/>
      <c r="FCF41" s="515"/>
      <c r="FCG41" s="515"/>
      <c r="FCH41" s="515"/>
      <c r="FCI41" s="515"/>
      <c r="FCJ41" s="513"/>
      <c r="FCK41" s="514"/>
      <c r="FCL41" s="515"/>
      <c r="FCM41" s="515"/>
      <c r="FCN41" s="515"/>
      <c r="FCO41" s="515"/>
      <c r="FCP41" s="515"/>
      <c r="FCQ41" s="515"/>
      <c r="FCR41" s="513"/>
      <c r="FCS41" s="514"/>
      <c r="FCT41" s="515"/>
      <c r="FCU41" s="515"/>
      <c r="FCV41" s="515"/>
      <c r="FCW41" s="515"/>
      <c r="FCX41" s="515"/>
      <c r="FCY41" s="515"/>
      <c r="FCZ41" s="513"/>
      <c r="FDA41" s="514"/>
      <c r="FDB41" s="515"/>
      <c r="FDC41" s="515"/>
      <c r="FDD41" s="515"/>
      <c r="FDE41" s="515"/>
      <c r="FDF41" s="515"/>
      <c r="FDG41" s="515"/>
      <c r="FDH41" s="513"/>
      <c r="FDI41" s="514"/>
      <c r="FDJ41" s="515"/>
      <c r="FDK41" s="515"/>
      <c r="FDL41" s="515"/>
      <c r="FDM41" s="515"/>
      <c r="FDN41" s="515"/>
      <c r="FDO41" s="515"/>
      <c r="FDP41" s="513"/>
      <c r="FDQ41" s="514"/>
      <c r="FDR41" s="515"/>
      <c r="FDS41" s="515"/>
      <c r="FDT41" s="515"/>
      <c r="FDU41" s="515"/>
      <c r="FDV41" s="515"/>
      <c r="FDW41" s="515"/>
      <c r="FDX41" s="513"/>
      <c r="FDY41" s="514"/>
      <c r="FDZ41" s="515"/>
      <c r="FEA41" s="515"/>
      <c r="FEB41" s="515"/>
      <c r="FEC41" s="515"/>
      <c r="FED41" s="515"/>
      <c r="FEE41" s="515"/>
      <c r="FEF41" s="513"/>
      <c r="FEG41" s="514"/>
      <c r="FEH41" s="515"/>
      <c r="FEI41" s="515"/>
      <c r="FEJ41" s="515"/>
      <c r="FEK41" s="515"/>
      <c r="FEL41" s="515"/>
      <c r="FEM41" s="515"/>
      <c r="FEN41" s="513"/>
      <c r="FEO41" s="514"/>
      <c r="FEP41" s="515"/>
      <c r="FEQ41" s="515"/>
      <c r="FER41" s="515"/>
      <c r="FES41" s="515"/>
      <c r="FET41" s="515"/>
      <c r="FEU41" s="515"/>
      <c r="FEV41" s="513"/>
      <c r="FEW41" s="514"/>
      <c r="FEX41" s="515"/>
      <c r="FEY41" s="515"/>
      <c r="FEZ41" s="515"/>
      <c r="FFA41" s="515"/>
      <c r="FFB41" s="515"/>
      <c r="FFC41" s="515"/>
      <c r="FFD41" s="513"/>
      <c r="FFE41" s="514"/>
      <c r="FFF41" s="515"/>
      <c r="FFG41" s="515"/>
      <c r="FFH41" s="515"/>
      <c r="FFI41" s="515"/>
      <c r="FFJ41" s="515"/>
      <c r="FFK41" s="515"/>
      <c r="FFL41" s="513"/>
      <c r="FFM41" s="514"/>
      <c r="FFN41" s="515"/>
      <c r="FFO41" s="515"/>
      <c r="FFP41" s="515"/>
      <c r="FFQ41" s="515"/>
      <c r="FFR41" s="515"/>
      <c r="FFS41" s="515"/>
      <c r="FFT41" s="513"/>
      <c r="FFU41" s="514"/>
      <c r="FFV41" s="515"/>
      <c r="FFW41" s="515"/>
      <c r="FFX41" s="515"/>
      <c r="FFY41" s="515"/>
      <c r="FFZ41" s="515"/>
      <c r="FGA41" s="515"/>
      <c r="FGB41" s="513"/>
      <c r="FGC41" s="514"/>
      <c r="FGD41" s="515"/>
      <c r="FGE41" s="515"/>
      <c r="FGF41" s="515"/>
      <c r="FGG41" s="515"/>
      <c r="FGH41" s="515"/>
      <c r="FGI41" s="515"/>
      <c r="FGJ41" s="513"/>
      <c r="FGK41" s="514"/>
      <c r="FGL41" s="515"/>
      <c r="FGM41" s="515"/>
      <c r="FGN41" s="515"/>
      <c r="FGO41" s="515"/>
      <c r="FGP41" s="515"/>
      <c r="FGQ41" s="515"/>
      <c r="FGR41" s="513"/>
      <c r="FGS41" s="514"/>
      <c r="FGT41" s="515"/>
      <c r="FGU41" s="515"/>
      <c r="FGV41" s="515"/>
      <c r="FGW41" s="515"/>
      <c r="FGX41" s="515"/>
      <c r="FGY41" s="515"/>
      <c r="FGZ41" s="513"/>
      <c r="FHA41" s="514"/>
      <c r="FHB41" s="515"/>
      <c r="FHC41" s="515"/>
      <c r="FHD41" s="515"/>
      <c r="FHE41" s="515"/>
      <c r="FHF41" s="515"/>
      <c r="FHG41" s="515"/>
      <c r="FHH41" s="513"/>
      <c r="FHI41" s="514"/>
      <c r="FHJ41" s="515"/>
      <c r="FHK41" s="515"/>
      <c r="FHL41" s="515"/>
      <c r="FHM41" s="515"/>
      <c r="FHN41" s="515"/>
      <c r="FHO41" s="515"/>
      <c r="FHP41" s="513"/>
      <c r="FHQ41" s="514"/>
      <c r="FHR41" s="515"/>
      <c r="FHS41" s="515"/>
      <c r="FHT41" s="515"/>
      <c r="FHU41" s="515"/>
      <c r="FHV41" s="515"/>
      <c r="FHW41" s="515"/>
      <c r="FHX41" s="513"/>
      <c r="FHY41" s="514"/>
      <c r="FHZ41" s="515"/>
      <c r="FIA41" s="515"/>
      <c r="FIB41" s="515"/>
      <c r="FIC41" s="515"/>
      <c r="FID41" s="515"/>
      <c r="FIE41" s="515"/>
      <c r="FIF41" s="513"/>
      <c r="FIG41" s="514"/>
      <c r="FIH41" s="515"/>
      <c r="FII41" s="515"/>
      <c r="FIJ41" s="515"/>
      <c r="FIK41" s="515"/>
      <c r="FIL41" s="515"/>
      <c r="FIM41" s="515"/>
      <c r="FIN41" s="513"/>
      <c r="FIO41" s="514"/>
      <c r="FIP41" s="515"/>
      <c r="FIQ41" s="515"/>
      <c r="FIR41" s="515"/>
      <c r="FIS41" s="515"/>
      <c r="FIT41" s="515"/>
      <c r="FIU41" s="515"/>
      <c r="FIV41" s="513"/>
      <c r="FIW41" s="514"/>
      <c r="FIX41" s="515"/>
      <c r="FIY41" s="515"/>
      <c r="FIZ41" s="515"/>
      <c r="FJA41" s="515"/>
      <c r="FJB41" s="515"/>
      <c r="FJC41" s="515"/>
      <c r="FJD41" s="513"/>
      <c r="FJE41" s="514"/>
      <c r="FJF41" s="515"/>
      <c r="FJG41" s="515"/>
      <c r="FJH41" s="515"/>
      <c r="FJI41" s="515"/>
      <c r="FJJ41" s="515"/>
      <c r="FJK41" s="515"/>
      <c r="FJL41" s="513"/>
      <c r="FJM41" s="514"/>
      <c r="FJN41" s="515"/>
      <c r="FJO41" s="515"/>
      <c r="FJP41" s="515"/>
      <c r="FJQ41" s="515"/>
      <c r="FJR41" s="515"/>
      <c r="FJS41" s="515"/>
      <c r="FJT41" s="513"/>
      <c r="FJU41" s="514"/>
      <c r="FJV41" s="515"/>
      <c r="FJW41" s="515"/>
      <c r="FJX41" s="515"/>
      <c r="FJY41" s="515"/>
      <c r="FJZ41" s="515"/>
      <c r="FKA41" s="515"/>
      <c r="FKB41" s="513"/>
      <c r="FKC41" s="514"/>
      <c r="FKD41" s="515"/>
      <c r="FKE41" s="515"/>
      <c r="FKF41" s="515"/>
      <c r="FKG41" s="515"/>
      <c r="FKH41" s="515"/>
      <c r="FKI41" s="515"/>
      <c r="FKJ41" s="513"/>
      <c r="FKK41" s="514"/>
      <c r="FKL41" s="515"/>
      <c r="FKM41" s="515"/>
      <c r="FKN41" s="515"/>
      <c r="FKO41" s="515"/>
      <c r="FKP41" s="515"/>
      <c r="FKQ41" s="515"/>
      <c r="FKR41" s="513"/>
      <c r="FKS41" s="514"/>
      <c r="FKT41" s="515"/>
      <c r="FKU41" s="515"/>
      <c r="FKV41" s="515"/>
      <c r="FKW41" s="515"/>
      <c r="FKX41" s="515"/>
      <c r="FKY41" s="515"/>
      <c r="FKZ41" s="513"/>
      <c r="FLA41" s="514"/>
      <c r="FLB41" s="515"/>
      <c r="FLC41" s="515"/>
      <c r="FLD41" s="515"/>
      <c r="FLE41" s="515"/>
      <c r="FLF41" s="515"/>
      <c r="FLG41" s="515"/>
      <c r="FLH41" s="513"/>
      <c r="FLI41" s="514"/>
      <c r="FLJ41" s="515"/>
      <c r="FLK41" s="515"/>
      <c r="FLL41" s="515"/>
      <c r="FLM41" s="515"/>
      <c r="FLN41" s="515"/>
      <c r="FLO41" s="515"/>
      <c r="FLP41" s="513"/>
      <c r="FLQ41" s="514"/>
      <c r="FLR41" s="515"/>
      <c r="FLS41" s="515"/>
      <c r="FLT41" s="515"/>
      <c r="FLU41" s="515"/>
      <c r="FLV41" s="515"/>
      <c r="FLW41" s="515"/>
      <c r="FLX41" s="513"/>
      <c r="FLY41" s="514"/>
      <c r="FLZ41" s="515"/>
      <c r="FMA41" s="515"/>
      <c r="FMB41" s="515"/>
      <c r="FMC41" s="515"/>
      <c r="FMD41" s="515"/>
      <c r="FME41" s="515"/>
      <c r="FMF41" s="513"/>
      <c r="FMG41" s="514"/>
      <c r="FMH41" s="515"/>
      <c r="FMI41" s="515"/>
      <c r="FMJ41" s="515"/>
      <c r="FMK41" s="515"/>
      <c r="FML41" s="515"/>
      <c r="FMM41" s="515"/>
      <c r="FMN41" s="513"/>
      <c r="FMO41" s="514"/>
      <c r="FMP41" s="515"/>
      <c r="FMQ41" s="515"/>
      <c r="FMR41" s="515"/>
      <c r="FMS41" s="515"/>
      <c r="FMT41" s="515"/>
      <c r="FMU41" s="515"/>
      <c r="FMV41" s="513"/>
      <c r="FMW41" s="514"/>
      <c r="FMX41" s="515"/>
      <c r="FMY41" s="515"/>
      <c r="FMZ41" s="515"/>
      <c r="FNA41" s="515"/>
      <c r="FNB41" s="515"/>
      <c r="FNC41" s="515"/>
      <c r="FND41" s="513"/>
      <c r="FNE41" s="514"/>
      <c r="FNF41" s="515"/>
      <c r="FNG41" s="515"/>
      <c r="FNH41" s="515"/>
      <c r="FNI41" s="515"/>
      <c r="FNJ41" s="515"/>
      <c r="FNK41" s="515"/>
      <c r="FNL41" s="513"/>
      <c r="FNM41" s="514"/>
      <c r="FNN41" s="515"/>
      <c r="FNO41" s="515"/>
      <c r="FNP41" s="515"/>
      <c r="FNQ41" s="515"/>
      <c r="FNR41" s="515"/>
      <c r="FNS41" s="515"/>
      <c r="FNT41" s="513"/>
      <c r="FNU41" s="514"/>
      <c r="FNV41" s="515"/>
      <c r="FNW41" s="515"/>
      <c r="FNX41" s="515"/>
      <c r="FNY41" s="515"/>
      <c r="FNZ41" s="515"/>
      <c r="FOA41" s="515"/>
      <c r="FOB41" s="513"/>
      <c r="FOC41" s="514"/>
      <c r="FOD41" s="515"/>
      <c r="FOE41" s="515"/>
      <c r="FOF41" s="515"/>
      <c r="FOG41" s="515"/>
      <c r="FOH41" s="515"/>
      <c r="FOI41" s="515"/>
      <c r="FOJ41" s="513"/>
      <c r="FOK41" s="514"/>
      <c r="FOL41" s="515"/>
      <c r="FOM41" s="515"/>
      <c r="FON41" s="515"/>
      <c r="FOO41" s="515"/>
      <c r="FOP41" s="515"/>
      <c r="FOQ41" s="515"/>
      <c r="FOR41" s="513"/>
      <c r="FOS41" s="514"/>
      <c r="FOT41" s="515"/>
      <c r="FOU41" s="515"/>
      <c r="FOV41" s="515"/>
      <c r="FOW41" s="515"/>
      <c r="FOX41" s="515"/>
      <c r="FOY41" s="515"/>
      <c r="FOZ41" s="513"/>
      <c r="FPA41" s="514"/>
      <c r="FPB41" s="515"/>
      <c r="FPC41" s="515"/>
      <c r="FPD41" s="515"/>
      <c r="FPE41" s="515"/>
      <c r="FPF41" s="515"/>
      <c r="FPG41" s="515"/>
      <c r="FPH41" s="513"/>
      <c r="FPI41" s="514"/>
      <c r="FPJ41" s="515"/>
      <c r="FPK41" s="515"/>
      <c r="FPL41" s="515"/>
      <c r="FPM41" s="515"/>
      <c r="FPN41" s="515"/>
      <c r="FPO41" s="515"/>
      <c r="FPP41" s="513"/>
      <c r="FPQ41" s="514"/>
      <c r="FPR41" s="515"/>
      <c r="FPS41" s="515"/>
      <c r="FPT41" s="515"/>
      <c r="FPU41" s="515"/>
      <c r="FPV41" s="515"/>
      <c r="FPW41" s="515"/>
      <c r="FPX41" s="513"/>
      <c r="FPY41" s="514"/>
      <c r="FPZ41" s="515"/>
      <c r="FQA41" s="515"/>
      <c r="FQB41" s="515"/>
      <c r="FQC41" s="515"/>
      <c r="FQD41" s="515"/>
      <c r="FQE41" s="515"/>
      <c r="FQF41" s="513"/>
      <c r="FQG41" s="514"/>
      <c r="FQH41" s="515"/>
      <c r="FQI41" s="515"/>
      <c r="FQJ41" s="515"/>
      <c r="FQK41" s="515"/>
      <c r="FQL41" s="515"/>
      <c r="FQM41" s="515"/>
      <c r="FQN41" s="513"/>
      <c r="FQO41" s="514"/>
      <c r="FQP41" s="515"/>
      <c r="FQQ41" s="515"/>
      <c r="FQR41" s="515"/>
      <c r="FQS41" s="515"/>
      <c r="FQT41" s="515"/>
      <c r="FQU41" s="515"/>
      <c r="FQV41" s="513"/>
      <c r="FQW41" s="514"/>
      <c r="FQX41" s="515"/>
      <c r="FQY41" s="515"/>
      <c r="FQZ41" s="515"/>
      <c r="FRA41" s="515"/>
      <c r="FRB41" s="515"/>
      <c r="FRC41" s="515"/>
      <c r="FRD41" s="513"/>
      <c r="FRE41" s="514"/>
      <c r="FRF41" s="515"/>
      <c r="FRG41" s="515"/>
      <c r="FRH41" s="515"/>
      <c r="FRI41" s="515"/>
      <c r="FRJ41" s="515"/>
      <c r="FRK41" s="515"/>
      <c r="FRL41" s="513"/>
      <c r="FRM41" s="514"/>
      <c r="FRN41" s="515"/>
      <c r="FRO41" s="515"/>
      <c r="FRP41" s="515"/>
      <c r="FRQ41" s="515"/>
      <c r="FRR41" s="515"/>
      <c r="FRS41" s="515"/>
      <c r="FRT41" s="513"/>
      <c r="FRU41" s="514"/>
      <c r="FRV41" s="515"/>
      <c r="FRW41" s="515"/>
      <c r="FRX41" s="515"/>
      <c r="FRY41" s="515"/>
      <c r="FRZ41" s="515"/>
      <c r="FSA41" s="515"/>
      <c r="FSB41" s="513"/>
      <c r="FSC41" s="514"/>
      <c r="FSD41" s="515"/>
      <c r="FSE41" s="515"/>
      <c r="FSF41" s="515"/>
      <c r="FSG41" s="515"/>
      <c r="FSH41" s="515"/>
      <c r="FSI41" s="515"/>
      <c r="FSJ41" s="513"/>
      <c r="FSK41" s="514"/>
      <c r="FSL41" s="515"/>
      <c r="FSM41" s="515"/>
      <c r="FSN41" s="515"/>
      <c r="FSO41" s="515"/>
      <c r="FSP41" s="515"/>
      <c r="FSQ41" s="515"/>
      <c r="FSR41" s="513"/>
      <c r="FSS41" s="514"/>
      <c r="FST41" s="515"/>
      <c r="FSU41" s="515"/>
      <c r="FSV41" s="515"/>
      <c r="FSW41" s="515"/>
      <c r="FSX41" s="515"/>
      <c r="FSY41" s="515"/>
      <c r="FSZ41" s="513"/>
      <c r="FTA41" s="514"/>
      <c r="FTB41" s="515"/>
      <c r="FTC41" s="515"/>
      <c r="FTD41" s="515"/>
      <c r="FTE41" s="515"/>
      <c r="FTF41" s="515"/>
      <c r="FTG41" s="515"/>
      <c r="FTH41" s="513"/>
      <c r="FTI41" s="514"/>
      <c r="FTJ41" s="515"/>
      <c r="FTK41" s="515"/>
      <c r="FTL41" s="515"/>
      <c r="FTM41" s="515"/>
      <c r="FTN41" s="515"/>
      <c r="FTO41" s="515"/>
      <c r="FTP41" s="513"/>
      <c r="FTQ41" s="514"/>
      <c r="FTR41" s="515"/>
      <c r="FTS41" s="515"/>
      <c r="FTT41" s="515"/>
      <c r="FTU41" s="515"/>
      <c r="FTV41" s="515"/>
      <c r="FTW41" s="515"/>
      <c r="FTX41" s="513"/>
      <c r="FTY41" s="514"/>
      <c r="FTZ41" s="515"/>
      <c r="FUA41" s="515"/>
      <c r="FUB41" s="515"/>
      <c r="FUC41" s="515"/>
      <c r="FUD41" s="515"/>
      <c r="FUE41" s="515"/>
      <c r="FUF41" s="513"/>
      <c r="FUG41" s="514"/>
      <c r="FUH41" s="515"/>
      <c r="FUI41" s="515"/>
      <c r="FUJ41" s="515"/>
      <c r="FUK41" s="515"/>
      <c r="FUL41" s="515"/>
      <c r="FUM41" s="515"/>
      <c r="FUN41" s="513"/>
      <c r="FUO41" s="514"/>
      <c r="FUP41" s="515"/>
      <c r="FUQ41" s="515"/>
      <c r="FUR41" s="515"/>
      <c r="FUS41" s="515"/>
      <c r="FUT41" s="515"/>
      <c r="FUU41" s="515"/>
      <c r="FUV41" s="513"/>
      <c r="FUW41" s="514"/>
      <c r="FUX41" s="515"/>
      <c r="FUY41" s="515"/>
      <c r="FUZ41" s="515"/>
      <c r="FVA41" s="515"/>
      <c r="FVB41" s="515"/>
      <c r="FVC41" s="515"/>
      <c r="FVD41" s="513"/>
      <c r="FVE41" s="514"/>
      <c r="FVF41" s="515"/>
      <c r="FVG41" s="515"/>
      <c r="FVH41" s="515"/>
      <c r="FVI41" s="515"/>
      <c r="FVJ41" s="515"/>
      <c r="FVK41" s="515"/>
      <c r="FVL41" s="513"/>
      <c r="FVM41" s="514"/>
      <c r="FVN41" s="515"/>
      <c r="FVO41" s="515"/>
      <c r="FVP41" s="515"/>
      <c r="FVQ41" s="515"/>
      <c r="FVR41" s="515"/>
      <c r="FVS41" s="515"/>
      <c r="FVT41" s="513"/>
      <c r="FVU41" s="514"/>
      <c r="FVV41" s="515"/>
      <c r="FVW41" s="515"/>
      <c r="FVX41" s="515"/>
      <c r="FVY41" s="515"/>
      <c r="FVZ41" s="515"/>
      <c r="FWA41" s="515"/>
      <c r="FWB41" s="513"/>
      <c r="FWC41" s="514"/>
      <c r="FWD41" s="515"/>
      <c r="FWE41" s="515"/>
      <c r="FWF41" s="515"/>
      <c r="FWG41" s="515"/>
      <c r="FWH41" s="515"/>
      <c r="FWI41" s="515"/>
      <c r="FWJ41" s="513"/>
      <c r="FWK41" s="514"/>
      <c r="FWL41" s="515"/>
      <c r="FWM41" s="515"/>
      <c r="FWN41" s="515"/>
      <c r="FWO41" s="515"/>
      <c r="FWP41" s="515"/>
      <c r="FWQ41" s="515"/>
      <c r="FWR41" s="513"/>
      <c r="FWS41" s="514"/>
      <c r="FWT41" s="515"/>
      <c r="FWU41" s="515"/>
      <c r="FWV41" s="515"/>
      <c r="FWW41" s="515"/>
      <c r="FWX41" s="515"/>
      <c r="FWY41" s="515"/>
      <c r="FWZ41" s="513"/>
      <c r="FXA41" s="514"/>
      <c r="FXB41" s="515"/>
      <c r="FXC41" s="515"/>
      <c r="FXD41" s="515"/>
      <c r="FXE41" s="515"/>
      <c r="FXF41" s="515"/>
      <c r="FXG41" s="515"/>
      <c r="FXH41" s="513"/>
      <c r="FXI41" s="514"/>
      <c r="FXJ41" s="515"/>
      <c r="FXK41" s="515"/>
      <c r="FXL41" s="515"/>
      <c r="FXM41" s="515"/>
      <c r="FXN41" s="515"/>
      <c r="FXO41" s="515"/>
      <c r="FXP41" s="513"/>
      <c r="FXQ41" s="514"/>
      <c r="FXR41" s="515"/>
      <c r="FXS41" s="515"/>
      <c r="FXT41" s="515"/>
      <c r="FXU41" s="515"/>
      <c r="FXV41" s="515"/>
      <c r="FXW41" s="515"/>
      <c r="FXX41" s="513"/>
      <c r="FXY41" s="514"/>
      <c r="FXZ41" s="515"/>
      <c r="FYA41" s="515"/>
      <c r="FYB41" s="515"/>
      <c r="FYC41" s="515"/>
      <c r="FYD41" s="515"/>
      <c r="FYE41" s="515"/>
      <c r="FYF41" s="513"/>
      <c r="FYG41" s="514"/>
      <c r="FYH41" s="515"/>
      <c r="FYI41" s="515"/>
      <c r="FYJ41" s="515"/>
      <c r="FYK41" s="515"/>
      <c r="FYL41" s="515"/>
      <c r="FYM41" s="515"/>
      <c r="FYN41" s="513"/>
      <c r="FYO41" s="514"/>
      <c r="FYP41" s="515"/>
      <c r="FYQ41" s="515"/>
      <c r="FYR41" s="515"/>
      <c r="FYS41" s="515"/>
      <c r="FYT41" s="515"/>
      <c r="FYU41" s="515"/>
      <c r="FYV41" s="513"/>
      <c r="FYW41" s="514"/>
      <c r="FYX41" s="515"/>
      <c r="FYY41" s="515"/>
      <c r="FYZ41" s="515"/>
      <c r="FZA41" s="515"/>
      <c r="FZB41" s="515"/>
      <c r="FZC41" s="515"/>
      <c r="FZD41" s="513"/>
      <c r="FZE41" s="514"/>
      <c r="FZF41" s="515"/>
      <c r="FZG41" s="515"/>
      <c r="FZH41" s="515"/>
      <c r="FZI41" s="515"/>
      <c r="FZJ41" s="515"/>
      <c r="FZK41" s="515"/>
      <c r="FZL41" s="513"/>
      <c r="FZM41" s="514"/>
      <c r="FZN41" s="515"/>
      <c r="FZO41" s="515"/>
      <c r="FZP41" s="515"/>
      <c r="FZQ41" s="515"/>
      <c r="FZR41" s="515"/>
      <c r="FZS41" s="515"/>
      <c r="FZT41" s="513"/>
      <c r="FZU41" s="514"/>
      <c r="FZV41" s="515"/>
      <c r="FZW41" s="515"/>
      <c r="FZX41" s="515"/>
      <c r="FZY41" s="515"/>
      <c r="FZZ41" s="515"/>
      <c r="GAA41" s="515"/>
      <c r="GAB41" s="513"/>
      <c r="GAC41" s="514"/>
      <c r="GAD41" s="515"/>
      <c r="GAE41" s="515"/>
      <c r="GAF41" s="515"/>
      <c r="GAG41" s="515"/>
      <c r="GAH41" s="515"/>
      <c r="GAI41" s="515"/>
      <c r="GAJ41" s="513"/>
      <c r="GAK41" s="514"/>
      <c r="GAL41" s="515"/>
      <c r="GAM41" s="515"/>
      <c r="GAN41" s="515"/>
      <c r="GAO41" s="515"/>
      <c r="GAP41" s="515"/>
      <c r="GAQ41" s="515"/>
      <c r="GAR41" s="513"/>
      <c r="GAS41" s="514"/>
      <c r="GAT41" s="515"/>
      <c r="GAU41" s="515"/>
      <c r="GAV41" s="515"/>
      <c r="GAW41" s="515"/>
      <c r="GAX41" s="515"/>
      <c r="GAY41" s="515"/>
      <c r="GAZ41" s="513"/>
      <c r="GBA41" s="514"/>
      <c r="GBB41" s="515"/>
      <c r="GBC41" s="515"/>
      <c r="GBD41" s="515"/>
      <c r="GBE41" s="515"/>
      <c r="GBF41" s="515"/>
      <c r="GBG41" s="515"/>
      <c r="GBH41" s="513"/>
      <c r="GBI41" s="514"/>
      <c r="GBJ41" s="515"/>
      <c r="GBK41" s="515"/>
      <c r="GBL41" s="515"/>
      <c r="GBM41" s="515"/>
      <c r="GBN41" s="515"/>
      <c r="GBO41" s="515"/>
      <c r="GBP41" s="513"/>
      <c r="GBQ41" s="514"/>
      <c r="GBR41" s="515"/>
      <c r="GBS41" s="515"/>
      <c r="GBT41" s="515"/>
      <c r="GBU41" s="515"/>
      <c r="GBV41" s="515"/>
      <c r="GBW41" s="515"/>
      <c r="GBX41" s="513"/>
      <c r="GBY41" s="514"/>
      <c r="GBZ41" s="515"/>
      <c r="GCA41" s="515"/>
      <c r="GCB41" s="515"/>
      <c r="GCC41" s="515"/>
      <c r="GCD41" s="515"/>
      <c r="GCE41" s="515"/>
      <c r="GCF41" s="513"/>
      <c r="GCG41" s="514"/>
      <c r="GCH41" s="515"/>
      <c r="GCI41" s="515"/>
      <c r="GCJ41" s="515"/>
      <c r="GCK41" s="515"/>
      <c r="GCL41" s="515"/>
      <c r="GCM41" s="515"/>
      <c r="GCN41" s="513"/>
      <c r="GCO41" s="514"/>
      <c r="GCP41" s="515"/>
      <c r="GCQ41" s="515"/>
      <c r="GCR41" s="515"/>
      <c r="GCS41" s="515"/>
      <c r="GCT41" s="515"/>
      <c r="GCU41" s="515"/>
      <c r="GCV41" s="513"/>
      <c r="GCW41" s="514"/>
      <c r="GCX41" s="515"/>
      <c r="GCY41" s="515"/>
      <c r="GCZ41" s="515"/>
      <c r="GDA41" s="515"/>
      <c r="GDB41" s="515"/>
      <c r="GDC41" s="515"/>
      <c r="GDD41" s="513"/>
      <c r="GDE41" s="514"/>
      <c r="GDF41" s="515"/>
      <c r="GDG41" s="515"/>
      <c r="GDH41" s="515"/>
      <c r="GDI41" s="515"/>
      <c r="GDJ41" s="515"/>
      <c r="GDK41" s="515"/>
      <c r="GDL41" s="513"/>
      <c r="GDM41" s="514"/>
      <c r="GDN41" s="515"/>
      <c r="GDO41" s="515"/>
      <c r="GDP41" s="515"/>
      <c r="GDQ41" s="515"/>
      <c r="GDR41" s="515"/>
      <c r="GDS41" s="515"/>
      <c r="GDT41" s="513"/>
      <c r="GDU41" s="514"/>
      <c r="GDV41" s="515"/>
      <c r="GDW41" s="515"/>
      <c r="GDX41" s="515"/>
      <c r="GDY41" s="515"/>
      <c r="GDZ41" s="515"/>
      <c r="GEA41" s="515"/>
      <c r="GEB41" s="513"/>
      <c r="GEC41" s="514"/>
      <c r="GED41" s="515"/>
      <c r="GEE41" s="515"/>
      <c r="GEF41" s="515"/>
      <c r="GEG41" s="515"/>
      <c r="GEH41" s="515"/>
      <c r="GEI41" s="515"/>
      <c r="GEJ41" s="513"/>
      <c r="GEK41" s="514"/>
      <c r="GEL41" s="515"/>
      <c r="GEM41" s="515"/>
      <c r="GEN41" s="515"/>
      <c r="GEO41" s="515"/>
      <c r="GEP41" s="515"/>
      <c r="GEQ41" s="515"/>
      <c r="GER41" s="513"/>
      <c r="GES41" s="514"/>
      <c r="GET41" s="515"/>
      <c r="GEU41" s="515"/>
      <c r="GEV41" s="515"/>
      <c r="GEW41" s="515"/>
      <c r="GEX41" s="515"/>
      <c r="GEY41" s="515"/>
      <c r="GEZ41" s="513"/>
      <c r="GFA41" s="514"/>
      <c r="GFB41" s="515"/>
      <c r="GFC41" s="515"/>
      <c r="GFD41" s="515"/>
      <c r="GFE41" s="515"/>
      <c r="GFF41" s="515"/>
      <c r="GFG41" s="515"/>
      <c r="GFH41" s="513"/>
      <c r="GFI41" s="514"/>
      <c r="GFJ41" s="515"/>
      <c r="GFK41" s="515"/>
      <c r="GFL41" s="515"/>
      <c r="GFM41" s="515"/>
      <c r="GFN41" s="515"/>
      <c r="GFO41" s="515"/>
      <c r="GFP41" s="513"/>
      <c r="GFQ41" s="514"/>
      <c r="GFR41" s="515"/>
      <c r="GFS41" s="515"/>
      <c r="GFT41" s="515"/>
      <c r="GFU41" s="515"/>
      <c r="GFV41" s="515"/>
      <c r="GFW41" s="515"/>
      <c r="GFX41" s="513"/>
      <c r="GFY41" s="514"/>
      <c r="GFZ41" s="515"/>
      <c r="GGA41" s="515"/>
      <c r="GGB41" s="515"/>
      <c r="GGC41" s="515"/>
      <c r="GGD41" s="515"/>
      <c r="GGE41" s="515"/>
      <c r="GGF41" s="513"/>
      <c r="GGG41" s="514"/>
      <c r="GGH41" s="515"/>
      <c r="GGI41" s="515"/>
      <c r="GGJ41" s="515"/>
      <c r="GGK41" s="515"/>
      <c r="GGL41" s="515"/>
      <c r="GGM41" s="515"/>
      <c r="GGN41" s="513"/>
      <c r="GGO41" s="514"/>
      <c r="GGP41" s="515"/>
      <c r="GGQ41" s="515"/>
      <c r="GGR41" s="515"/>
      <c r="GGS41" s="515"/>
      <c r="GGT41" s="515"/>
      <c r="GGU41" s="515"/>
      <c r="GGV41" s="513"/>
      <c r="GGW41" s="514"/>
      <c r="GGX41" s="515"/>
      <c r="GGY41" s="515"/>
      <c r="GGZ41" s="515"/>
      <c r="GHA41" s="515"/>
      <c r="GHB41" s="515"/>
      <c r="GHC41" s="515"/>
      <c r="GHD41" s="513"/>
      <c r="GHE41" s="514"/>
      <c r="GHF41" s="515"/>
      <c r="GHG41" s="515"/>
      <c r="GHH41" s="515"/>
      <c r="GHI41" s="515"/>
      <c r="GHJ41" s="515"/>
      <c r="GHK41" s="515"/>
      <c r="GHL41" s="513"/>
      <c r="GHM41" s="514"/>
      <c r="GHN41" s="515"/>
      <c r="GHO41" s="515"/>
      <c r="GHP41" s="515"/>
      <c r="GHQ41" s="515"/>
      <c r="GHR41" s="515"/>
      <c r="GHS41" s="515"/>
      <c r="GHT41" s="513"/>
      <c r="GHU41" s="514"/>
      <c r="GHV41" s="515"/>
      <c r="GHW41" s="515"/>
      <c r="GHX41" s="515"/>
      <c r="GHY41" s="515"/>
      <c r="GHZ41" s="515"/>
      <c r="GIA41" s="515"/>
      <c r="GIB41" s="513"/>
      <c r="GIC41" s="514"/>
      <c r="GID41" s="515"/>
      <c r="GIE41" s="515"/>
      <c r="GIF41" s="515"/>
      <c r="GIG41" s="515"/>
      <c r="GIH41" s="515"/>
      <c r="GII41" s="515"/>
      <c r="GIJ41" s="513"/>
      <c r="GIK41" s="514"/>
      <c r="GIL41" s="515"/>
      <c r="GIM41" s="515"/>
      <c r="GIN41" s="515"/>
      <c r="GIO41" s="515"/>
      <c r="GIP41" s="515"/>
      <c r="GIQ41" s="515"/>
      <c r="GIR41" s="513"/>
      <c r="GIS41" s="514"/>
      <c r="GIT41" s="515"/>
      <c r="GIU41" s="515"/>
      <c r="GIV41" s="515"/>
      <c r="GIW41" s="515"/>
      <c r="GIX41" s="515"/>
      <c r="GIY41" s="515"/>
      <c r="GIZ41" s="513"/>
      <c r="GJA41" s="514"/>
      <c r="GJB41" s="515"/>
      <c r="GJC41" s="515"/>
      <c r="GJD41" s="515"/>
      <c r="GJE41" s="515"/>
      <c r="GJF41" s="515"/>
      <c r="GJG41" s="515"/>
      <c r="GJH41" s="513"/>
      <c r="GJI41" s="514"/>
      <c r="GJJ41" s="515"/>
      <c r="GJK41" s="515"/>
      <c r="GJL41" s="515"/>
      <c r="GJM41" s="515"/>
      <c r="GJN41" s="515"/>
      <c r="GJO41" s="515"/>
      <c r="GJP41" s="513"/>
      <c r="GJQ41" s="514"/>
      <c r="GJR41" s="515"/>
      <c r="GJS41" s="515"/>
      <c r="GJT41" s="515"/>
      <c r="GJU41" s="515"/>
      <c r="GJV41" s="515"/>
      <c r="GJW41" s="515"/>
      <c r="GJX41" s="513"/>
      <c r="GJY41" s="514"/>
      <c r="GJZ41" s="515"/>
      <c r="GKA41" s="515"/>
      <c r="GKB41" s="515"/>
      <c r="GKC41" s="515"/>
      <c r="GKD41" s="515"/>
      <c r="GKE41" s="515"/>
      <c r="GKF41" s="513"/>
      <c r="GKG41" s="514"/>
      <c r="GKH41" s="515"/>
      <c r="GKI41" s="515"/>
      <c r="GKJ41" s="515"/>
      <c r="GKK41" s="515"/>
      <c r="GKL41" s="515"/>
      <c r="GKM41" s="515"/>
      <c r="GKN41" s="513"/>
      <c r="GKO41" s="514"/>
      <c r="GKP41" s="515"/>
      <c r="GKQ41" s="515"/>
      <c r="GKR41" s="515"/>
      <c r="GKS41" s="515"/>
      <c r="GKT41" s="515"/>
      <c r="GKU41" s="515"/>
      <c r="GKV41" s="513"/>
      <c r="GKW41" s="514"/>
      <c r="GKX41" s="515"/>
      <c r="GKY41" s="515"/>
      <c r="GKZ41" s="515"/>
      <c r="GLA41" s="515"/>
      <c r="GLB41" s="515"/>
      <c r="GLC41" s="515"/>
      <c r="GLD41" s="513"/>
      <c r="GLE41" s="514"/>
      <c r="GLF41" s="515"/>
      <c r="GLG41" s="515"/>
      <c r="GLH41" s="515"/>
      <c r="GLI41" s="515"/>
      <c r="GLJ41" s="515"/>
      <c r="GLK41" s="515"/>
      <c r="GLL41" s="513"/>
      <c r="GLM41" s="514"/>
      <c r="GLN41" s="515"/>
      <c r="GLO41" s="515"/>
      <c r="GLP41" s="515"/>
      <c r="GLQ41" s="515"/>
      <c r="GLR41" s="515"/>
      <c r="GLS41" s="515"/>
      <c r="GLT41" s="513"/>
      <c r="GLU41" s="514"/>
      <c r="GLV41" s="515"/>
      <c r="GLW41" s="515"/>
      <c r="GLX41" s="515"/>
      <c r="GLY41" s="515"/>
      <c r="GLZ41" s="515"/>
      <c r="GMA41" s="515"/>
      <c r="GMB41" s="513"/>
      <c r="GMC41" s="514"/>
      <c r="GMD41" s="515"/>
      <c r="GME41" s="515"/>
      <c r="GMF41" s="515"/>
      <c r="GMG41" s="515"/>
      <c r="GMH41" s="515"/>
      <c r="GMI41" s="515"/>
      <c r="GMJ41" s="513"/>
      <c r="GMK41" s="514"/>
      <c r="GML41" s="515"/>
      <c r="GMM41" s="515"/>
      <c r="GMN41" s="515"/>
      <c r="GMO41" s="515"/>
      <c r="GMP41" s="515"/>
      <c r="GMQ41" s="515"/>
      <c r="GMR41" s="513"/>
      <c r="GMS41" s="514"/>
      <c r="GMT41" s="515"/>
      <c r="GMU41" s="515"/>
      <c r="GMV41" s="515"/>
      <c r="GMW41" s="515"/>
      <c r="GMX41" s="515"/>
      <c r="GMY41" s="515"/>
      <c r="GMZ41" s="513"/>
      <c r="GNA41" s="514"/>
      <c r="GNB41" s="515"/>
      <c r="GNC41" s="515"/>
      <c r="GND41" s="515"/>
      <c r="GNE41" s="515"/>
      <c r="GNF41" s="515"/>
      <c r="GNG41" s="515"/>
      <c r="GNH41" s="513"/>
      <c r="GNI41" s="514"/>
      <c r="GNJ41" s="515"/>
      <c r="GNK41" s="515"/>
      <c r="GNL41" s="515"/>
      <c r="GNM41" s="515"/>
      <c r="GNN41" s="515"/>
      <c r="GNO41" s="515"/>
      <c r="GNP41" s="513"/>
      <c r="GNQ41" s="514"/>
      <c r="GNR41" s="515"/>
      <c r="GNS41" s="515"/>
      <c r="GNT41" s="515"/>
      <c r="GNU41" s="515"/>
      <c r="GNV41" s="515"/>
      <c r="GNW41" s="515"/>
      <c r="GNX41" s="513"/>
      <c r="GNY41" s="514"/>
      <c r="GNZ41" s="515"/>
      <c r="GOA41" s="515"/>
      <c r="GOB41" s="515"/>
      <c r="GOC41" s="515"/>
      <c r="GOD41" s="515"/>
      <c r="GOE41" s="515"/>
      <c r="GOF41" s="513"/>
      <c r="GOG41" s="514"/>
      <c r="GOH41" s="515"/>
      <c r="GOI41" s="515"/>
      <c r="GOJ41" s="515"/>
      <c r="GOK41" s="515"/>
      <c r="GOL41" s="515"/>
      <c r="GOM41" s="515"/>
      <c r="GON41" s="513"/>
      <c r="GOO41" s="514"/>
      <c r="GOP41" s="515"/>
      <c r="GOQ41" s="515"/>
      <c r="GOR41" s="515"/>
      <c r="GOS41" s="515"/>
      <c r="GOT41" s="515"/>
      <c r="GOU41" s="515"/>
      <c r="GOV41" s="513"/>
      <c r="GOW41" s="514"/>
      <c r="GOX41" s="515"/>
      <c r="GOY41" s="515"/>
      <c r="GOZ41" s="515"/>
      <c r="GPA41" s="515"/>
      <c r="GPB41" s="515"/>
      <c r="GPC41" s="515"/>
      <c r="GPD41" s="513"/>
      <c r="GPE41" s="514"/>
      <c r="GPF41" s="515"/>
      <c r="GPG41" s="515"/>
      <c r="GPH41" s="515"/>
      <c r="GPI41" s="515"/>
      <c r="GPJ41" s="515"/>
      <c r="GPK41" s="515"/>
      <c r="GPL41" s="513"/>
      <c r="GPM41" s="514"/>
      <c r="GPN41" s="515"/>
      <c r="GPO41" s="515"/>
      <c r="GPP41" s="515"/>
      <c r="GPQ41" s="515"/>
      <c r="GPR41" s="515"/>
      <c r="GPS41" s="515"/>
      <c r="GPT41" s="513"/>
      <c r="GPU41" s="514"/>
      <c r="GPV41" s="515"/>
      <c r="GPW41" s="515"/>
      <c r="GPX41" s="515"/>
      <c r="GPY41" s="515"/>
      <c r="GPZ41" s="515"/>
      <c r="GQA41" s="515"/>
      <c r="GQB41" s="513"/>
      <c r="GQC41" s="514"/>
      <c r="GQD41" s="515"/>
      <c r="GQE41" s="515"/>
      <c r="GQF41" s="515"/>
      <c r="GQG41" s="515"/>
      <c r="GQH41" s="515"/>
      <c r="GQI41" s="515"/>
      <c r="GQJ41" s="513"/>
      <c r="GQK41" s="514"/>
      <c r="GQL41" s="515"/>
      <c r="GQM41" s="515"/>
      <c r="GQN41" s="515"/>
      <c r="GQO41" s="515"/>
      <c r="GQP41" s="515"/>
      <c r="GQQ41" s="515"/>
      <c r="GQR41" s="513"/>
      <c r="GQS41" s="514"/>
      <c r="GQT41" s="515"/>
      <c r="GQU41" s="515"/>
      <c r="GQV41" s="515"/>
      <c r="GQW41" s="515"/>
      <c r="GQX41" s="515"/>
      <c r="GQY41" s="515"/>
      <c r="GQZ41" s="513"/>
      <c r="GRA41" s="514"/>
      <c r="GRB41" s="515"/>
      <c r="GRC41" s="515"/>
      <c r="GRD41" s="515"/>
      <c r="GRE41" s="515"/>
      <c r="GRF41" s="515"/>
      <c r="GRG41" s="515"/>
      <c r="GRH41" s="513"/>
      <c r="GRI41" s="514"/>
      <c r="GRJ41" s="515"/>
      <c r="GRK41" s="515"/>
      <c r="GRL41" s="515"/>
      <c r="GRM41" s="515"/>
      <c r="GRN41" s="515"/>
      <c r="GRO41" s="515"/>
      <c r="GRP41" s="513"/>
      <c r="GRQ41" s="514"/>
      <c r="GRR41" s="515"/>
      <c r="GRS41" s="515"/>
      <c r="GRT41" s="515"/>
      <c r="GRU41" s="515"/>
      <c r="GRV41" s="515"/>
      <c r="GRW41" s="515"/>
      <c r="GRX41" s="513"/>
      <c r="GRY41" s="514"/>
      <c r="GRZ41" s="515"/>
      <c r="GSA41" s="515"/>
      <c r="GSB41" s="515"/>
      <c r="GSC41" s="515"/>
      <c r="GSD41" s="515"/>
      <c r="GSE41" s="515"/>
      <c r="GSF41" s="513"/>
      <c r="GSG41" s="514"/>
      <c r="GSH41" s="515"/>
      <c r="GSI41" s="515"/>
      <c r="GSJ41" s="515"/>
      <c r="GSK41" s="515"/>
      <c r="GSL41" s="515"/>
      <c r="GSM41" s="515"/>
      <c r="GSN41" s="513"/>
      <c r="GSO41" s="514"/>
      <c r="GSP41" s="515"/>
      <c r="GSQ41" s="515"/>
      <c r="GSR41" s="515"/>
      <c r="GSS41" s="515"/>
      <c r="GST41" s="515"/>
      <c r="GSU41" s="515"/>
      <c r="GSV41" s="513"/>
      <c r="GSW41" s="514"/>
      <c r="GSX41" s="515"/>
      <c r="GSY41" s="515"/>
      <c r="GSZ41" s="515"/>
      <c r="GTA41" s="515"/>
      <c r="GTB41" s="515"/>
      <c r="GTC41" s="515"/>
      <c r="GTD41" s="513"/>
      <c r="GTE41" s="514"/>
      <c r="GTF41" s="515"/>
      <c r="GTG41" s="515"/>
      <c r="GTH41" s="515"/>
      <c r="GTI41" s="515"/>
      <c r="GTJ41" s="515"/>
      <c r="GTK41" s="515"/>
      <c r="GTL41" s="513"/>
      <c r="GTM41" s="514"/>
      <c r="GTN41" s="515"/>
      <c r="GTO41" s="515"/>
      <c r="GTP41" s="515"/>
      <c r="GTQ41" s="515"/>
      <c r="GTR41" s="515"/>
      <c r="GTS41" s="515"/>
      <c r="GTT41" s="513"/>
      <c r="GTU41" s="514"/>
      <c r="GTV41" s="515"/>
      <c r="GTW41" s="515"/>
      <c r="GTX41" s="515"/>
      <c r="GTY41" s="515"/>
      <c r="GTZ41" s="515"/>
      <c r="GUA41" s="515"/>
      <c r="GUB41" s="513"/>
      <c r="GUC41" s="514"/>
      <c r="GUD41" s="515"/>
      <c r="GUE41" s="515"/>
      <c r="GUF41" s="515"/>
      <c r="GUG41" s="515"/>
      <c r="GUH41" s="515"/>
      <c r="GUI41" s="515"/>
      <c r="GUJ41" s="513"/>
      <c r="GUK41" s="514"/>
      <c r="GUL41" s="515"/>
      <c r="GUM41" s="515"/>
      <c r="GUN41" s="515"/>
      <c r="GUO41" s="515"/>
      <c r="GUP41" s="515"/>
      <c r="GUQ41" s="515"/>
      <c r="GUR41" s="513"/>
      <c r="GUS41" s="514"/>
      <c r="GUT41" s="515"/>
      <c r="GUU41" s="515"/>
      <c r="GUV41" s="515"/>
      <c r="GUW41" s="515"/>
      <c r="GUX41" s="515"/>
      <c r="GUY41" s="515"/>
      <c r="GUZ41" s="513"/>
      <c r="GVA41" s="514"/>
      <c r="GVB41" s="515"/>
      <c r="GVC41" s="515"/>
      <c r="GVD41" s="515"/>
      <c r="GVE41" s="515"/>
      <c r="GVF41" s="515"/>
      <c r="GVG41" s="515"/>
      <c r="GVH41" s="513"/>
      <c r="GVI41" s="514"/>
      <c r="GVJ41" s="515"/>
      <c r="GVK41" s="515"/>
      <c r="GVL41" s="515"/>
      <c r="GVM41" s="515"/>
      <c r="GVN41" s="515"/>
      <c r="GVO41" s="515"/>
      <c r="GVP41" s="513"/>
      <c r="GVQ41" s="514"/>
      <c r="GVR41" s="515"/>
      <c r="GVS41" s="515"/>
      <c r="GVT41" s="515"/>
      <c r="GVU41" s="515"/>
      <c r="GVV41" s="515"/>
      <c r="GVW41" s="515"/>
      <c r="GVX41" s="513"/>
      <c r="GVY41" s="514"/>
      <c r="GVZ41" s="515"/>
      <c r="GWA41" s="515"/>
      <c r="GWB41" s="515"/>
      <c r="GWC41" s="515"/>
      <c r="GWD41" s="515"/>
      <c r="GWE41" s="515"/>
      <c r="GWF41" s="513"/>
      <c r="GWG41" s="514"/>
      <c r="GWH41" s="515"/>
      <c r="GWI41" s="515"/>
      <c r="GWJ41" s="515"/>
      <c r="GWK41" s="515"/>
      <c r="GWL41" s="515"/>
      <c r="GWM41" s="515"/>
      <c r="GWN41" s="513"/>
      <c r="GWO41" s="514"/>
      <c r="GWP41" s="515"/>
      <c r="GWQ41" s="515"/>
      <c r="GWR41" s="515"/>
      <c r="GWS41" s="515"/>
      <c r="GWT41" s="515"/>
      <c r="GWU41" s="515"/>
      <c r="GWV41" s="513"/>
      <c r="GWW41" s="514"/>
      <c r="GWX41" s="515"/>
      <c r="GWY41" s="515"/>
      <c r="GWZ41" s="515"/>
      <c r="GXA41" s="515"/>
      <c r="GXB41" s="515"/>
      <c r="GXC41" s="515"/>
      <c r="GXD41" s="513"/>
      <c r="GXE41" s="514"/>
      <c r="GXF41" s="515"/>
      <c r="GXG41" s="515"/>
      <c r="GXH41" s="515"/>
      <c r="GXI41" s="515"/>
      <c r="GXJ41" s="515"/>
      <c r="GXK41" s="515"/>
      <c r="GXL41" s="513"/>
      <c r="GXM41" s="514"/>
      <c r="GXN41" s="515"/>
      <c r="GXO41" s="515"/>
      <c r="GXP41" s="515"/>
      <c r="GXQ41" s="515"/>
      <c r="GXR41" s="515"/>
      <c r="GXS41" s="515"/>
      <c r="GXT41" s="513"/>
      <c r="GXU41" s="514"/>
      <c r="GXV41" s="515"/>
      <c r="GXW41" s="515"/>
      <c r="GXX41" s="515"/>
      <c r="GXY41" s="515"/>
      <c r="GXZ41" s="515"/>
      <c r="GYA41" s="515"/>
      <c r="GYB41" s="513"/>
      <c r="GYC41" s="514"/>
      <c r="GYD41" s="515"/>
      <c r="GYE41" s="515"/>
      <c r="GYF41" s="515"/>
      <c r="GYG41" s="515"/>
      <c r="GYH41" s="515"/>
      <c r="GYI41" s="515"/>
      <c r="GYJ41" s="513"/>
      <c r="GYK41" s="514"/>
      <c r="GYL41" s="515"/>
      <c r="GYM41" s="515"/>
      <c r="GYN41" s="515"/>
      <c r="GYO41" s="515"/>
      <c r="GYP41" s="515"/>
      <c r="GYQ41" s="515"/>
      <c r="GYR41" s="513"/>
      <c r="GYS41" s="514"/>
      <c r="GYT41" s="515"/>
      <c r="GYU41" s="515"/>
      <c r="GYV41" s="515"/>
      <c r="GYW41" s="515"/>
      <c r="GYX41" s="515"/>
      <c r="GYY41" s="515"/>
      <c r="GYZ41" s="513"/>
      <c r="GZA41" s="514"/>
      <c r="GZB41" s="515"/>
      <c r="GZC41" s="515"/>
      <c r="GZD41" s="515"/>
      <c r="GZE41" s="515"/>
      <c r="GZF41" s="515"/>
      <c r="GZG41" s="515"/>
      <c r="GZH41" s="513"/>
      <c r="GZI41" s="514"/>
      <c r="GZJ41" s="515"/>
      <c r="GZK41" s="515"/>
      <c r="GZL41" s="515"/>
      <c r="GZM41" s="515"/>
      <c r="GZN41" s="515"/>
      <c r="GZO41" s="515"/>
      <c r="GZP41" s="513"/>
      <c r="GZQ41" s="514"/>
      <c r="GZR41" s="515"/>
      <c r="GZS41" s="515"/>
      <c r="GZT41" s="515"/>
      <c r="GZU41" s="515"/>
      <c r="GZV41" s="515"/>
      <c r="GZW41" s="515"/>
      <c r="GZX41" s="513"/>
      <c r="GZY41" s="514"/>
      <c r="GZZ41" s="515"/>
      <c r="HAA41" s="515"/>
      <c r="HAB41" s="515"/>
      <c r="HAC41" s="515"/>
      <c r="HAD41" s="515"/>
      <c r="HAE41" s="515"/>
      <c r="HAF41" s="513"/>
      <c r="HAG41" s="514"/>
      <c r="HAH41" s="515"/>
      <c r="HAI41" s="515"/>
      <c r="HAJ41" s="515"/>
      <c r="HAK41" s="515"/>
      <c r="HAL41" s="515"/>
      <c r="HAM41" s="515"/>
      <c r="HAN41" s="513"/>
      <c r="HAO41" s="514"/>
      <c r="HAP41" s="515"/>
      <c r="HAQ41" s="515"/>
      <c r="HAR41" s="515"/>
      <c r="HAS41" s="515"/>
      <c r="HAT41" s="515"/>
      <c r="HAU41" s="515"/>
      <c r="HAV41" s="513"/>
      <c r="HAW41" s="514"/>
      <c r="HAX41" s="515"/>
      <c r="HAY41" s="515"/>
      <c r="HAZ41" s="515"/>
      <c r="HBA41" s="515"/>
      <c r="HBB41" s="515"/>
      <c r="HBC41" s="515"/>
      <c r="HBD41" s="513"/>
      <c r="HBE41" s="514"/>
      <c r="HBF41" s="515"/>
      <c r="HBG41" s="515"/>
      <c r="HBH41" s="515"/>
      <c r="HBI41" s="515"/>
      <c r="HBJ41" s="515"/>
      <c r="HBK41" s="515"/>
      <c r="HBL41" s="513"/>
      <c r="HBM41" s="514"/>
      <c r="HBN41" s="515"/>
      <c r="HBO41" s="515"/>
      <c r="HBP41" s="515"/>
      <c r="HBQ41" s="515"/>
      <c r="HBR41" s="515"/>
      <c r="HBS41" s="515"/>
      <c r="HBT41" s="513"/>
      <c r="HBU41" s="514"/>
      <c r="HBV41" s="515"/>
      <c r="HBW41" s="515"/>
      <c r="HBX41" s="515"/>
      <c r="HBY41" s="515"/>
      <c r="HBZ41" s="515"/>
      <c r="HCA41" s="515"/>
      <c r="HCB41" s="513"/>
      <c r="HCC41" s="514"/>
      <c r="HCD41" s="515"/>
      <c r="HCE41" s="515"/>
      <c r="HCF41" s="515"/>
      <c r="HCG41" s="515"/>
      <c r="HCH41" s="515"/>
      <c r="HCI41" s="515"/>
      <c r="HCJ41" s="513"/>
      <c r="HCK41" s="514"/>
      <c r="HCL41" s="515"/>
      <c r="HCM41" s="515"/>
      <c r="HCN41" s="515"/>
      <c r="HCO41" s="515"/>
      <c r="HCP41" s="515"/>
      <c r="HCQ41" s="515"/>
      <c r="HCR41" s="513"/>
      <c r="HCS41" s="514"/>
      <c r="HCT41" s="515"/>
      <c r="HCU41" s="515"/>
      <c r="HCV41" s="515"/>
      <c r="HCW41" s="515"/>
      <c r="HCX41" s="515"/>
      <c r="HCY41" s="515"/>
      <c r="HCZ41" s="513"/>
      <c r="HDA41" s="514"/>
      <c r="HDB41" s="515"/>
      <c r="HDC41" s="515"/>
      <c r="HDD41" s="515"/>
      <c r="HDE41" s="515"/>
      <c r="HDF41" s="515"/>
      <c r="HDG41" s="515"/>
      <c r="HDH41" s="513"/>
      <c r="HDI41" s="514"/>
      <c r="HDJ41" s="515"/>
      <c r="HDK41" s="515"/>
      <c r="HDL41" s="515"/>
      <c r="HDM41" s="515"/>
      <c r="HDN41" s="515"/>
      <c r="HDO41" s="515"/>
      <c r="HDP41" s="513"/>
      <c r="HDQ41" s="514"/>
      <c r="HDR41" s="515"/>
      <c r="HDS41" s="515"/>
      <c r="HDT41" s="515"/>
      <c r="HDU41" s="515"/>
      <c r="HDV41" s="515"/>
      <c r="HDW41" s="515"/>
      <c r="HDX41" s="513"/>
      <c r="HDY41" s="514"/>
      <c r="HDZ41" s="515"/>
      <c r="HEA41" s="515"/>
      <c r="HEB41" s="515"/>
      <c r="HEC41" s="515"/>
      <c r="HED41" s="515"/>
      <c r="HEE41" s="515"/>
      <c r="HEF41" s="513"/>
      <c r="HEG41" s="514"/>
      <c r="HEH41" s="515"/>
      <c r="HEI41" s="515"/>
      <c r="HEJ41" s="515"/>
      <c r="HEK41" s="515"/>
      <c r="HEL41" s="515"/>
      <c r="HEM41" s="515"/>
      <c r="HEN41" s="513"/>
      <c r="HEO41" s="514"/>
      <c r="HEP41" s="515"/>
      <c r="HEQ41" s="515"/>
      <c r="HER41" s="515"/>
      <c r="HES41" s="515"/>
      <c r="HET41" s="515"/>
      <c r="HEU41" s="515"/>
      <c r="HEV41" s="513"/>
      <c r="HEW41" s="514"/>
      <c r="HEX41" s="515"/>
      <c r="HEY41" s="515"/>
      <c r="HEZ41" s="515"/>
      <c r="HFA41" s="515"/>
      <c r="HFB41" s="515"/>
      <c r="HFC41" s="515"/>
      <c r="HFD41" s="513"/>
      <c r="HFE41" s="514"/>
      <c r="HFF41" s="515"/>
      <c r="HFG41" s="515"/>
      <c r="HFH41" s="515"/>
      <c r="HFI41" s="515"/>
      <c r="HFJ41" s="515"/>
      <c r="HFK41" s="515"/>
      <c r="HFL41" s="513"/>
      <c r="HFM41" s="514"/>
      <c r="HFN41" s="515"/>
      <c r="HFO41" s="515"/>
      <c r="HFP41" s="515"/>
      <c r="HFQ41" s="515"/>
      <c r="HFR41" s="515"/>
      <c r="HFS41" s="515"/>
      <c r="HFT41" s="513"/>
      <c r="HFU41" s="514"/>
      <c r="HFV41" s="515"/>
      <c r="HFW41" s="515"/>
      <c r="HFX41" s="515"/>
      <c r="HFY41" s="515"/>
      <c r="HFZ41" s="515"/>
      <c r="HGA41" s="515"/>
      <c r="HGB41" s="513"/>
      <c r="HGC41" s="514"/>
      <c r="HGD41" s="515"/>
      <c r="HGE41" s="515"/>
      <c r="HGF41" s="515"/>
      <c r="HGG41" s="515"/>
      <c r="HGH41" s="515"/>
      <c r="HGI41" s="515"/>
      <c r="HGJ41" s="513"/>
      <c r="HGK41" s="514"/>
      <c r="HGL41" s="515"/>
      <c r="HGM41" s="515"/>
      <c r="HGN41" s="515"/>
      <c r="HGO41" s="515"/>
      <c r="HGP41" s="515"/>
      <c r="HGQ41" s="515"/>
      <c r="HGR41" s="513"/>
      <c r="HGS41" s="514"/>
      <c r="HGT41" s="515"/>
      <c r="HGU41" s="515"/>
      <c r="HGV41" s="515"/>
      <c r="HGW41" s="515"/>
      <c r="HGX41" s="515"/>
      <c r="HGY41" s="515"/>
      <c r="HGZ41" s="513"/>
      <c r="HHA41" s="514"/>
      <c r="HHB41" s="515"/>
      <c r="HHC41" s="515"/>
      <c r="HHD41" s="515"/>
      <c r="HHE41" s="515"/>
      <c r="HHF41" s="515"/>
      <c r="HHG41" s="515"/>
      <c r="HHH41" s="513"/>
      <c r="HHI41" s="514"/>
      <c r="HHJ41" s="515"/>
      <c r="HHK41" s="515"/>
      <c r="HHL41" s="515"/>
      <c r="HHM41" s="515"/>
      <c r="HHN41" s="515"/>
      <c r="HHO41" s="515"/>
      <c r="HHP41" s="513"/>
      <c r="HHQ41" s="514"/>
      <c r="HHR41" s="515"/>
      <c r="HHS41" s="515"/>
      <c r="HHT41" s="515"/>
      <c r="HHU41" s="515"/>
      <c r="HHV41" s="515"/>
      <c r="HHW41" s="515"/>
      <c r="HHX41" s="513"/>
      <c r="HHY41" s="514"/>
      <c r="HHZ41" s="515"/>
      <c r="HIA41" s="515"/>
      <c r="HIB41" s="515"/>
      <c r="HIC41" s="515"/>
      <c r="HID41" s="515"/>
      <c r="HIE41" s="515"/>
      <c r="HIF41" s="513"/>
      <c r="HIG41" s="514"/>
      <c r="HIH41" s="515"/>
      <c r="HII41" s="515"/>
      <c r="HIJ41" s="515"/>
      <c r="HIK41" s="515"/>
      <c r="HIL41" s="515"/>
      <c r="HIM41" s="515"/>
      <c r="HIN41" s="513"/>
      <c r="HIO41" s="514"/>
      <c r="HIP41" s="515"/>
      <c r="HIQ41" s="515"/>
      <c r="HIR41" s="515"/>
      <c r="HIS41" s="515"/>
      <c r="HIT41" s="515"/>
      <c r="HIU41" s="515"/>
      <c r="HIV41" s="513"/>
      <c r="HIW41" s="514"/>
      <c r="HIX41" s="515"/>
      <c r="HIY41" s="515"/>
      <c r="HIZ41" s="515"/>
      <c r="HJA41" s="515"/>
      <c r="HJB41" s="515"/>
      <c r="HJC41" s="515"/>
      <c r="HJD41" s="513"/>
      <c r="HJE41" s="514"/>
      <c r="HJF41" s="515"/>
      <c r="HJG41" s="515"/>
      <c r="HJH41" s="515"/>
      <c r="HJI41" s="515"/>
      <c r="HJJ41" s="515"/>
      <c r="HJK41" s="515"/>
      <c r="HJL41" s="513"/>
      <c r="HJM41" s="514"/>
      <c r="HJN41" s="515"/>
      <c r="HJO41" s="515"/>
      <c r="HJP41" s="515"/>
      <c r="HJQ41" s="515"/>
      <c r="HJR41" s="515"/>
      <c r="HJS41" s="515"/>
      <c r="HJT41" s="513"/>
      <c r="HJU41" s="514"/>
      <c r="HJV41" s="515"/>
      <c r="HJW41" s="515"/>
      <c r="HJX41" s="515"/>
      <c r="HJY41" s="515"/>
      <c r="HJZ41" s="515"/>
      <c r="HKA41" s="515"/>
      <c r="HKB41" s="513"/>
      <c r="HKC41" s="514"/>
      <c r="HKD41" s="515"/>
      <c r="HKE41" s="515"/>
      <c r="HKF41" s="515"/>
      <c r="HKG41" s="515"/>
      <c r="HKH41" s="515"/>
      <c r="HKI41" s="515"/>
      <c r="HKJ41" s="513"/>
      <c r="HKK41" s="514"/>
      <c r="HKL41" s="515"/>
      <c r="HKM41" s="515"/>
      <c r="HKN41" s="515"/>
      <c r="HKO41" s="515"/>
      <c r="HKP41" s="515"/>
      <c r="HKQ41" s="515"/>
      <c r="HKR41" s="513"/>
      <c r="HKS41" s="514"/>
      <c r="HKT41" s="515"/>
      <c r="HKU41" s="515"/>
      <c r="HKV41" s="515"/>
      <c r="HKW41" s="515"/>
      <c r="HKX41" s="515"/>
      <c r="HKY41" s="515"/>
      <c r="HKZ41" s="513"/>
      <c r="HLA41" s="514"/>
      <c r="HLB41" s="515"/>
      <c r="HLC41" s="515"/>
      <c r="HLD41" s="515"/>
      <c r="HLE41" s="515"/>
      <c r="HLF41" s="515"/>
      <c r="HLG41" s="515"/>
      <c r="HLH41" s="513"/>
      <c r="HLI41" s="514"/>
      <c r="HLJ41" s="515"/>
      <c r="HLK41" s="515"/>
      <c r="HLL41" s="515"/>
      <c r="HLM41" s="515"/>
      <c r="HLN41" s="515"/>
      <c r="HLO41" s="515"/>
      <c r="HLP41" s="513"/>
      <c r="HLQ41" s="514"/>
      <c r="HLR41" s="515"/>
      <c r="HLS41" s="515"/>
      <c r="HLT41" s="515"/>
      <c r="HLU41" s="515"/>
      <c r="HLV41" s="515"/>
      <c r="HLW41" s="515"/>
      <c r="HLX41" s="513"/>
      <c r="HLY41" s="514"/>
      <c r="HLZ41" s="515"/>
      <c r="HMA41" s="515"/>
      <c r="HMB41" s="515"/>
      <c r="HMC41" s="515"/>
      <c r="HMD41" s="515"/>
      <c r="HME41" s="515"/>
      <c r="HMF41" s="513"/>
      <c r="HMG41" s="514"/>
      <c r="HMH41" s="515"/>
      <c r="HMI41" s="515"/>
      <c r="HMJ41" s="515"/>
      <c r="HMK41" s="515"/>
      <c r="HML41" s="515"/>
      <c r="HMM41" s="515"/>
      <c r="HMN41" s="513"/>
      <c r="HMO41" s="514"/>
      <c r="HMP41" s="515"/>
      <c r="HMQ41" s="515"/>
      <c r="HMR41" s="515"/>
      <c r="HMS41" s="515"/>
      <c r="HMT41" s="515"/>
      <c r="HMU41" s="515"/>
      <c r="HMV41" s="513"/>
      <c r="HMW41" s="514"/>
      <c r="HMX41" s="515"/>
      <c r="HMY41" s="515"/>
      <c r="HMZ41" s="515"/>
      <c r="HNA41" s="515"/>
      <c r="HNB41" s="515"/>
      <c r="HNC41" s="515"/>
      <c r="HND41" s="513"/>
      <c r="HNE41" s="514"/>
      <c r="HNF41" s="515"/>
      <c r="HNG41" s="515"/>
      <c r="HNH41" s="515"/>
      <c r="HNI41" s="515"/>
      <c r="HNJ41" s="515"/>
      <c r="HNK41" s="515"/>
      <c r="HNL41" s="513"/>
      <c r="HNM41" s="514"/>
      <c r="HNN41" s="515"/>
      <c r="HNO41" s="515"/>
      <c r="HNP41" s="515"/>
      <c r="HNQ41" s="515"/>
      <c r="HNR41" s="515"/>
      <c r="HNS41" s="515"/>
      <c r="HNT41" s="513"/>
      <c r="HNU41" s="514"/>
      <c r="HNV41" s="515"/>
      <c r="HNW41" s="515"/>
      <c r="HNX41" s="515"/>
      <c r="HNY41" s="515"/>
      <c r="HNZ41" s="515"/>
      <c r="HOA41" s="515"/>
      <c r="HOB41" s="513"/>
      <c r="HOC41" s="514"/>
      <c r="HOD41" s="515"/>
      <c r="HOE41" s="515"/>
      <c r="HOF41" s="515"/>
      <c r="HOG41" s="515"/>
      <c r="HOH41" s="515"/>
      <c r="HOI41" s="515"/>
      <c r="HOJ41" s="513"/>
      <c r="HOK41" s="514"/>
      <c r="HOL41" s="515"/>
      <c r="HOM41" s="515"/>
      <c r="HON41" s="515"/>
      <c r="HOO41" s="515"/>
      <c r="HOP41" s="515"/>
      <c r="HOQ41" s="515"/>
      <c r="HOR41" s="513"/>
      <c r="HOS41" s="514"/>
      <c r="HOT41" s="515"/>
      <c r="HOU41" s="515"/>
      <c r="HOV41" s="515"/>
      <c r="HOW41" s="515"/>
      <c r="HOX41" s="515"/>
      <c r="HOY41" s="515"/>
      <c r="HOZ41" s="513"/>
      <c r="HPA41" s="514"/>
      <c r="HPB41" s="515"/>
      <c r="HPC41" s="515"/>
      <c r="HPD41" s="515"/>
      <c r="HPE41" s="515"/>
      <c r="HPF41" s="515"/>
      <c r="HPG41" s="515"/>
      <c r="HPH41" s="513"/>
      <c r="HPI41" s="514"/>
      <c r="HPJ41" s="515"/>
      <c r="HPK41" s="515"/>
      <c r="HPL41" s="515"/>
      <c r="HPM41" s="515"/>
      <c r="HPN41" s="515"/>
      <c r="HPO41" s="515"/>
      <c r="HPP41" s="513"/>
      <c r="HPQ41" s="514"/>
      <c r="HPR41" s="515"/>
      <c r="HPS41" s="515"/>
      <c r="HPT41" s="515"/>
      <c r="HPU41" s="515"/>
      <c r="HPV41" s="515"/>
      <c r="HPW41" s="515"/>
      <c r="HPX41" s="513"/>
      <c r="HPY41" s="514"/>
      <c r="HPZ41" s="515"/>
      <c r="HQA41" s="515"/>
      <c r="HQB41" s="515"/>
      <c r="HQC41" s="515"/>
      <c r="HQD41" s="515"/>
      <c r="HQE41" s="515"/>
      <c r="HQF41" s="513"/>
      <c r="HQG41" s="514"/>
      <c r="HQH41" s="515"/>
      <c r="HQI41" s="515"/>
      <c r="HQJ41" s="515"/>
      <c r="HQK41" s="515"/>
      <c r="HQL41" s="515"/>
      <c r="HQM41" s="515"/>
      <c r="HQN41" s="513"/>
      <c r="HQO41" s="514"/>
      <c r="HQP41" s="515"/>
      <c r="HQQ41" s="515"/>
      <c r="HQR41" s="515"/>
      <c r="HQS41" s="515"/>
      <c r="HQT41" s="515"/>
      <c r="HQU41" s="515"/>
      <c r="HQV41" s="513"/>
      <c r="HQW41" s="514"/>
      <c r="HQX41" s="515"/>
      <c r="HQY41" s="515"/>
      <c r="HQZ41" s="515"/>
      <c r="HRA41" s="515"/>
      <c r="HRB41" s="515"/>
      <c r="HRC41" s="515"/>
      <c r="HRD41" s="513"/>
      <c r="HRE41" s="514"/>
      <c r="HRF41" s="515"/>
      <c r="HRG41" s="515"/>
      <c r="HRH41" s="515"/>
      <c r="HRI41" s="515"/>
      <c r="HRJ41" s="515"/>
      <c r="HRK41" s="515"/>
      <c r="HRL41" s="513"/>
      <c r="HRM41" s="514"/>
      <c r="HRN41" s="515"/>
      <c r="HRO41" s="515"/>
      <c r="HRP41" s="515"/>
      <c r="HRQ41" s="515"/>
      <c r="HRR41" s="515"/>
      <c r="HRS41" s="515"/>
      <c r="HRT41" s="513"/>
      <c r="HRU41" s="514"/>
      <c r="HRV41" s="515"/>
      <c r="HRW41" s="515"/>
      <c r="HRX41" s="515"/>
      <c r="HRY41" s="515"/>
      <c r="HRZ41" s="515"/>
      <c r="HSA41" s="515"/>
      <c r="HSB41" s="513"/>
      <c r="HSC41" s="514"/>
      <c r="HSD41" s="515"/>
      <c r="HSE41" s="515"/>
      <c r="HSF41" s="515"/>
      <c r="HSG41" s="515"/>
      <c r="HSH41" s="515"/>
      <c r="HSI41" s="515"/>
      <c r="HSJ41" s="513"/>
      <c r="HSK41" s="514"/>
      <c r="HSL41" s="515"/>
      <c r="HSM41" s="515"/>
      <c r="HSN41" s="515"/>
      <c r="HSO41" s="515"/>
      <c r="HSP41" s="515"/>
      <c r="HSQ41" s="515"/>
      <c r="HSR41" s="513"/>
      <c r="HSS41" s="514"/>
      <c r="HST41" s="515"/>
      <c r="HSU41" s="515"/>
      <c r="HSV41" s="515"/>
      <c r="HSW41" s="515"/>
      <c r="HSX41" s="515"/>
      <c r="HSY41" s="515"/>
      <c r="HSZ41" s="513"/>
      <c r="HTA41" s="514"/>
      <c r="HTB41" s="515"/>
      <c r="HTC41" s="515"/>
      <c r="HTD41" s="515"/>
      <c r="HTE41" s="515"/>
      <c r="HTF41" s="515"/>
      <c r="HTG41" s="515"/>
      <c r="HTH41" s="513"/>
      <c r="HTI41" s="514"/>
      <c r="HTJ41" s="515"/>
      <c r="HTK41" s="515"/>
      <c r="HTL41" s="515"/>
      <c r="HTM41" s="515"/>
      <c r="HTN41" s="515"/>
      <c r="HTO41" s="515"/>
      <c r="HTP41" s="513"/>
      <c r="HTQ41" s="514"/>
      <c r="HTR41" s="515"/>
      <c r="HTS41" s="515"/>
      <c r="HTT41" s="515"/>
      <c r="HTU41" s="515"/>
      <c r="HTV41" s="515"/>
      <c r="HTW41" s="515"/>
      <c r="HTX41" s="513"/>
      <c r="HTY41" s="514"/>
      <c r="HTZ41" s="515"/>
      <c r="HUA41" s="515"/>
      <c r="HUB41" s="515"/>
      <c r="HUC41" s="515"/>
      <c r="HUD41" s="515"/>
      <c r="HUE41" s="515"/>
      <c r="HUF41" s="513"/>
      <c r="HUG41" s="514"/>
      <c r="HUH41" s="515"/>
      <c r="HUI41" s="515"/>
      <c r="HUJ41" s="515"/>
      <c r="HUK41" s="515"/>
      <c r="HUL41" s="515"/>
      <c r="HUM41" s="515"/>
      <c r="HUN41" s="513"/>
      <c r="HUO41" s="514"/>
      <c r="HUP41" s="515"/>
      <c r="HUQ41" s="515"/>
      <c r="HUR41" s="515"/>
      <c r="HUS41" s="515"/>
      <c r="HUT41" s="515"/>
      <c r="HUU41" s="515"/>
      <c r="HUV41" s="513"/>
      <c r="HUW41" s="514"/>
      <c r="HUX41" s="515"/>
      <c r="HUY41" s="515"/>
      <c r="HUZ41" s="515"/>
      <c r="HVA41" s="515"/>
      <c r="HVB41" s="515"/>
      <c r="HVC41" s="515"/>
      <c r="HVD41" s="513"/>
      <c r="HVE41" s="514"/>
      <c r="HVF41" s="515"/>
      <c r="HVG41" s="515"/>
      <c r="HVH41" s="515"/>
      <c r="HVI41" s="515"/>
      <c r="HVJ41" s="515"/>
      <c r="HVK41" s="515"/>
      <c r="HVL41" s="513"/>
      <c r="HVM41" s="514"/>
      <c r="HVN41" s="515"/>
      <c r="HVO41" s="515"/>
      <c r="HVP41" s="515"/>
      <c r="HVQ41" s="515"/>
      <c r="HVR41" s="515"/>
      <c r="HVS41" s="515"/>
      <c r="HVT41" s="513"/>
      <c r="HVU41" s="514"/>
      <c r="HVV41" s="515"/>
      <c r="HVW41" s="515"/>
      <c r="HVX41" s="515"/>
      <c r="HVY41" s="515"/>
      <c r="HVZ41" s="515"/>
      <c r="HWA41" s="515"/>
      <c r="HWB41" s="513"/>
      <c r="HWC41" s="514"/>
      <c r="HWD41" s="515"/>
      <c r="HWE41" s="515"/>
      <c r="HWF41" s="515"/>
      <c r="HWG41" s="515"/>
      <c r="HWH41" s="515"/>
      <c r="HWI41" s="515"/>
      <c r="HWJ41" s="513"/>
      <c r="HWK41" s="514"/>
      <c r="HWL41" s="515"/>
      <c r="HWM41" s="515"/>
      <c r="HWN41" s="515"/>
      <c r="HWO41" s="515"/>
      <c r="HWP41" s="515"/>
      <c r="HWQ41" s="515"/>
      <c r="HWR41" s="513"/>
      <c r="HWS41" s="514"/>
      <c r="HWT41" s="515"/>
      <c r="HWU41" s="515"/>
      <c r="HWV41" s="515"/>
      <c r="HWW41" s="515"/>
      <c r="HWX41" s="515"/>
      <c r="HWY41" s="515"/>
      <c r="HWZ41" s="513"/>
      <c r="HXA41" s="514"/>
      <c r="HXB41" s="515"/>
      <c r="HXC41" s="515"/>
      <c r="HXD41" s="515"/>
      <c r="HXE41" s="515"/>
      <c r="HXF41" s="515"/>
      <c r="HXG41" s="515"/>
      <c r="HXH41" s="513"/>
      <c r="HXI41" s="514"/>
      <c r="HXJ41" s="515"/>
      <c r="HXK41" s="515"/>
      <c r="HXL41" s="515"/>
      <c r="HXM41" s="515"/>
      <c r="HXN41" s="515"/>
      <c r="HXO41" s="515"/>
      <c r="HXP41" s="513"/>
      <c r="HXQ41" s="514"/>
      <c r="HXR41" s="515"/>
      <c r="HXS41" s="515"/>
      <c r="HXT41" s="515"/>
      <c r="HXU41" s="515"/>
      <c r="HXV41" s="515"/>
      <c r="HXW41" s="515"/>
      <c r="HXX41" s="513"/>
      <c r="HXY41" s="514"/>
      <c r="HXZ41" s="515"/>
      <c r="HYA41" s="515"/>
      <c r="HYB41" s="515"/>
      <c r="HYC41" s="515"/>
      <c r="HYD41" s="515"/>
      <c r="HYE41" s="515"/>
      <c r="HYF41" s="513"/>
      <c r="HYG41" s="514"/>
      <c r="HYH41" s="515"/>
      <c r="HYI41" s="515"/>
      <c r="HYJ41" s="515"/>
      <c r="HYK41" s="515"/>
      <c r="HYL41" s="515"/>
      <c r="HYM41" s="515"/>
      <c r="HYN41" s="513"/>
      <c r="HYO41" s="514"/>
      <c r="HYP41" s="515"/>
      <c r="HYQ41" s="515"/>
      <c r="HYR41" s="515"/>
      <c r="HYS41" s="515"/>
      <c r="HYT41" s="515"/>
      <c r="HYU41" s="515"/>
      <c r="HYV41" s="513"/>
      <c r="HYW41" s="514"/>
      <c r="HYX41" s="515"/>
      <c r="HYY41" s="515"/>
      <c r="HYZ41" s="515"/>
      <c r="HZA41" s="515"/>
      <c r="HZB41" s="515"/>
      <c r="HZC41" s="515"/>
      <c r="HZD41" s="513"/>
      <c r="HZE41" s="514"/>
      <c r="HZF41" s="515"/>
      <c r="HZG41" s="515"/>
      <c r="HZH41" s="515"/>
      <c r="HZI41" s="515"/>
      <c r="HZJ41" s="515"/>
      <c r="HZK41" s="515"/>
      <c r="HZL41" s="513"/>
      <c r="HZM41" s="514"/>
      <c r="HZN41" s="515"/>
      <c r="HZO41" s="515"/>
      <c r="HZP41" s="515"/>
      <c r="HZQ41" s="515"/>
      <c r="HZR41" s="515"/>
      <c r="HZS41" s="515"/>
      <c r="HZT41" s="513"/>
      <c r="HZU41" s="514"/>
      <c r="HZV41" s="515"/>
      <c r="HZW41" s="515"/>
      <c r="HZX41" s="515"/>
      <c r="HZY41" s="515"/>
      <c r="HZZ41" s="515"/>
      <c r="IAA41" s="515"/>
      <c r="IAB41" s="513"/>
      <c r="IAC41" s="514"/>
      <c r="IAD41" s="515"/>
      <c r="IAE41" s="515"/>
      <c r="IAF41" s="515"/>
      <c r="IAG41" s="515"/>
      <c r="IAH41" s="515"/>
      <c r="IAI41" s="515"/>
      <c r="IAJ41" s="513"/>
      <c r="IAK41" s="514"/>
      <c r="IAL41" s="515"/>
      <c r="IAM41" s="515"/>
      <c r="IAN41" s="515"/>
      <c r="IAO41" s="515"/>
      <c r="IAP41" s="515"/>
      <c r="IAQ41" s="515"/>
      <c r="IAR41" s="513"/>
      <c r="IAS41" s="514"/>
      <c r="IAT41" s="515"/>
      <c r="IAU41" s="515"/>
      <c r="IAV41" s="515"/>
      <c r="IAW41" s="515"/>
      <c r="IAX41" s="515"/>
      <c r="IAY41" s="515"/>
      <c r="IAZ41" s="513"/>
      <c r="IBA41" s="514"/>
      <c r="IBB41" s="515"/>
      <c r="IBC41" s="515"/>
      <c r="IBD41" s="515"/>
      <c r="IBE41" s="515"/>
      <c r="IBF41" s="515"/>
      <c r="IBG41" s="515"/>
      <c r="IBH41" s="513"/>
      <c r="IBI41" s="514"/>
      <c r="IBJ41" s="515"/>
      <c r="IBK41" s="515"/>
      <c r="IBL41" s="515"/>
      <c r="IBM41" s="515"/>
      <c r="IBN41" s="515"/>
      <c r="IBO41" s="515"/>
      <c r="IBP41" s="513"/>
      <c r="IBQ41" s="514"/>
      <c r="IBR41" s="515"/>
      <c r="IBS41" s="515"/>
      <c r="IBT41" s="515"/>
      <c r="IBU41" s="515"/>
      <c r="IBV41" s="515"/>
      <c r="IBW41" s="515"/>
      <c r="IBX41" s="513"/>
      <c r="IBY41" s="514"/>
      <c r="IBZ41" s="515"/>
      <c r="ICA41" s="515"/>
      <c r="ICB41" s="515"/>
      <c r="ICC41" s="515"/>
      <c r="ICD41" s="515"/>
      <c r="ICE41" s="515"/>
      <c r="ICF41" s="513"/>
      <c r="ICG41" s="514"/>
      <c r="ICH41" s="515"/>
      <c r="ICI41" s="515"/>
      <c r="ICJ41" s="515"/>
      <c r="ICK41" s="515"/>
      <c r="ICL41" s="515"/>
      <c r="ICM41" s="515"/>
      <c r="ICN41" s="513"/>
      <c r="ICO41" s="514"/>
      <c r="ICP41" s="515"/>
      <c r="ICQ41" s="515"/>
      <c r="ICR41" s="515"/>
      <c r="ICS41" s="515"/>
      <c r="ICT41" s="515"/>
      <c r="ICU41" s="515"/>
      <c r="ICV41" s="513"/>
      <c r="ICW41" s="514"/>
      <c r="ICX41" s="515"/>
      <c r="ICY41" s="515"/>
      <c r="ICZ41" s="515"/>
      <c r="IDA41" s="515"/>
      <c r="IDB41" s="515"/>
      <c r="IDC41" s="515"/>
      <c r="IDD41" s="513"/>
      <c r="IDE41" s="514"/>
      <c r="IDF41" s="515"/>
      <c r="IDG41" s="515"/>
      <c r="IDH41" s="515"/>
      <c r="IDI41" s="515"/>
      <c r="IDJ41" s="515"/>
      <c r="IDK41" s="515"/>
      <c r="IDL41" s="513"/>
      <c r="IDM41" s="514"/>
      <c r="IDN41" s="515"/>
      <c r="IDO41" s="515"/>
      <c r="IDP41" s="515"/>
      <c r="IDQ41" s="515"/>
      <c r="IDR41" s="515"/>
      <c r="IDS41" s="515"/>
      <c r="IDT41" s="513"/>
      <c r="IDU41" s="514"/>
      <c r="IDV41" s="515"/>
      <c r="IDW41" s="515"/>
      <c r="IDX41" s="515"/>
      <c r="IDY41" s="515"/>
      <c r="IDZ41" s="515"/>
      <c r="IEA41" s="515"/>
      <c r="IEB41" s="513"/>
      <c r="IEC41" s="514"/>
      <c r="IED41" s="515"/>
      <c r="IEE41" s="515"/>
      <c r="IEF41" s="515"/>
      <c r="IEG41" s="515"/>
      <c r="IEH41" s="515"/>
      <c r="IEI41" s="515"/>
      <c r="IEJ41" s="513"/>
      <c r="IEK41" s="514"/>
      <c r="IEL41" s="515"/>
      <c r="IEM41" s="515"/>
      <c r="IEN41" s="515"/>
      <c r="IEO41" s="515"/>
      <c r="IEP41" s="515"/>
      <c r="IEQ41" s="515"/>
      <c r="IER41" s="513"/>
      <c r="IES41" s="514"/>
      <c r="IET41" s="515"/>
      <c r="IEU41" s="515"/>
      <c r="IEV41" s="515"/>
      <c r="IEW41" s="515"/>
      <c r="IEX41" s="515"/>
      <c r="IEY41" s="515"/>
      <c r="IEZ41" s="513"/>
      <c r="IFA41" s="514"/>
      <c r="IFB41" s="515"/>
      <c r="IFC41" s="515"/>
      <c r="IFD41" s="515"/>
      <c r="IFE41" s="515"/>
      <c r="IFF41" s="515"/>
      <c r="IFG41" s="515"/>
      <c r="IFH41" s="513"/>
      <c r="IFI41" s="514"/>
      <c r="IFJ41" s="515"/>
      <c r="IFK41" s="515"/>
      <c r="IFL41" s="515"/>
      <c r="IFM41" s="515"/>
      <c r="IFN41" s="515"/>
      <c r="IFO41" s="515"/>
      <c r="IFP41" s="513"/>
      <c r="IFQ41" s="514"/>
      <c r="IFR41" s="515"/>
      <c r="IFS41" s="515"/>
      <c r="IFT41" s="515"/>
      <c r="IFU41" s="515"/>
      <c r="IFV41" s="515"/>
      <c r="IFW41" s="515"/>
      <c r="IFX41" s="513"/>
      <c r="IFY41" s="514"/>
      <c r="IFZ41" s="515"/>
      <c r="IGA41" s="515"/>
      <c r="IGB41" s="515"/>
      <c r="IGC41" s="515"/>
      <c r="IGD41" s="515"/>
      <c r="IGE41" s="515"/>
      <c r="IGF41" s="513"/>
      <c r="IGG41" s="514"/>
      <c r="IGH41" s="515"/>
      <c r="IGI41" s="515"/>
      <c r="IGJ41" s="515"/>
      <c r="IGK41" s="515"/>
      <c r="IGL41" s="515"/>
      <c r="IGM41" s="515"/>
      <c r="IGN41" s="513"/>
      <c r="IGO41" s="514"/>
      <c r="IGP41" s="515"/>
      <c r="IGQ41" s="515"/>
      <c r="IGR41" s="515"/>
      <c r="IGS41" s="515"/>
      <c r="IGT41" s="515"/>
      <c r="IGU41" s="515"/>
      <c r="IGV41" s="513"/>
      <c r="IGW41" s="514"/>
      <c r="IGX41" s="515"/>
      <c r="IGY41" s="515"/>
      <c r="IGZ41" s="515"/>
      <c r="IHA41" s="515"/>
      <c r="IHB41" s="515"/>
      <c r="IHC41" s="515"/>
      <c r="IHD41" s="513"/>
      <c r="IHE41" s="514"/>
      <c r="IHF41" s="515"/>
      <c r="IHG41" s="515"/>
      <c r="IHH41" s="515"/>
      <c r="IHI41" s="515"/>
      <c r="IHJ41" s="515"/>
      <c r="IHK41" s="515"/>
      <c r="IHL41" s="513"/>
      <c r="IHM41" s="514"/>
      <c r="IHN41" s="515"/>
      <c r="IHO41" s="515"/>
      <c r="IHP41" s="515"/>
      <c r="IHQ41" s="515"/>
      <c r="IHR41" s="515"/>
      <c r="IHS41" s="515"/>
      <c r="IHT41" s="513"/>
      <c r="IHU41" s="514"/>
      <c r="IHV41" s="515"/>
      <c r="IHW41" s="515"/>
      <c r="IHX41" s="515"/>
      <c r="IHY41" s="515"/>
      <c r="IHZ41" s="515"/>
      <c r="IIA41" s="515"/>
      <c r="IIB41" s="513"/>
      <c r="IIC41" s="514"/>
      <c r="IID41" s="515"/>
      <c r="IIE41" s="515"/>
      <c r="IIF41" s="515"/>
      <c r="IIG41" s="515"/>
      <c r="IIH41" s="515"/>
      <c r="III41" s="515"/>
      <c r="IIJ41" s="513"/>
      <c r="IIK41" s="514"/>
      <c r="IIL41" s="515"/>
      <c r="IIM41" s="515"/>
      <c r="IIN41" s="515"/>
      <c r="IIO41" s="515"/>
      <c r="IIP41" s="515"/>
      <c r="IIQ41" s="515"/>
      <c r="IIR41" s="513"/>
      <c r="IIS41" s="514"/>
      <c r="IIT41" s="515"/>
      <c r="IIU41" s="515"/>
      <c r="IIV41" s="515"/>
      <c r="IIW41" s="515"/>
      <c r="IIX41" s="515"/>
      <c r="IIY41" s="515"/>
      <c r="IIZ41" s="513"/>
      <c r="IJA41" s="514"/>
      <c r="IJB41" s="515"/>
      <c r="IJC41" s="515"/>
      <c r="IJD41" s="515"/>
      <c r="IJE41" s="515"/>
      <c r="IJF41" s="515"/>
      <c r="IJG41" s="515"/>
      <c r="IJH41" s="513"/>
      <c r="IJI41" s="514"/>
      <c r="IJJ41" s="515"/>
      <c r="IJK41" s="515"/>
      <c r="IJL41" s="515"/>
      <c r="IJM41" s="515"/>
      <c r="IJN41" s="515"/>
      <c r="IJO41" s="515"/>
      <c r="IJP41" s="513"/>
      <c r="IJQ41" s="514"/>
      <c r="IJR41" s="515"/>
      <c r="IJS41" s="515"/>
      <c r="IJT41" s="515"/>
      <c r="IJU41" s="515"/>
      <c r="IJV41" s="515"/>
      <c r="IJW41" s="515"/>
      <c r="IJX41" s="513"/>
      <c r="IJY41" s="514"/>
      <c r="IJZ41" s="515"/>
      <c r="IKA41" s="515"/>
      <c r="IKB41" s="515"/>
      <c r="IKC41" s="515"/>
      <c r="IKD41" s="515"/>
      <c r="IKE41" s="515"/>
      <c r="IKF41" s="513"/>
      <c r="IKG41" s="514"/>
      <c r="IKH41" s="515"/>
      <c r="IKI41" s="515"/>
      <c r="IKJ41" s="515"/>
      <c r="IKK41" s="515"/>
      <c r="IKL41" s="515"/>
      <c r="IKM41" s="515"/>
      <c r="IKN41" s="513"/>
      <c r="IKO41" s="514"/>
      <c r="IKP41" s="515"/>
      <c r="IKQ41" s="515"/>
      <c r="IKR41" s="515"/>
      <c r="IKS41" s="515"/>
      <c r="IKT41" s="515"/>
      <c r="IKU41" s="515"/>
      <c r="IKV41" s="513"/>
      <c r="IKW41" s="514"/>
      <c r="IKX41" s="515"/>
      <c r="IKY41" s="515"/>
      <c r="IKZ41" s="515"/>
      <c r="ILA41" s="515"/>
      <c r="ILB41" s="515"/>
      <c r="ILC41" s="515"/>
      <c r="ILD41" s="513"/>
      <c r="ILE41" s="514"/>
      <c r="ILF41" s="515"/>
      <c r="ILG41" s="515"/>
      <c r="ILH41" s="515"/>
      <c r="ILI41" s="515"/>
      <c r="ILJ41" s="515"/>
      <c r="ILK41" s="515"/>
      <c r="ILL41" s="513"/>
      <c r="ILM41" s="514"/>
      <c r="ILN41" s="515"/>
      <c r="ILO41" s="515"/>
      <c r="ILP41" s="515"/>
      <c r="ILQ41" s="515"/>
      <c r="ILR41" s="515"/>
      <c r="ILS41" s="515"/>
      <c r="ILT41" s="513"/>
      <c r="ILU41" s="514"/>
      <c r="ILV41" s="515"/>
      <c r="ILW41" s="515"/>
      <c r="ILX41" s="515"/>
      <c r="ILY41" s="515"/>
      <c r="ILZ41" s="515"/>
      <c r="IMA41" s="515"/>
      <c r="IMB41" s="513"/>
      <c r="IMC41" s="514"/>
      <c r="IMD41" s="515"/>
      <c r="IME41" s="515"/>
      <c r="IMF41" s="515"/>
      <c r="IMG41" s="515"/>
      <c r="IMH41" s="515"/>
      <c r="IMI41" s="515"/>
      <c r="IMJ41" s="513"/>
      <c r="IMK41" s="514"/>
      <c r="IML41" s="515"/>
      <c r="IMM41" s="515"/>
      <c r="IMN41" s="515"/>
      <c r="IMO41" s="515"/>
      <c r="IMP41" s="515"/>
      <c r="IMQ41" s="515"/>
      <c r="IMR41" s="513"/>
      <c r="IMS41" s="514"/>
      <c r="IMT41" s="515"/>
      <c r="IMU41" s="515"/>
      <c r="IMV41" s="515"/>
      <c r="IMW41" s="515"/>
      <c r="IMX41" s="515"/>
      <c r="IMY41" s="515"/>
      <c r="IMZ41" s="513"/>
      <c r="INA41" s="514"/>
      <c r="INB41" s="515"/>
      <c r="INC41" s="515"/>
      <c r="IND41" s="515"/>
      <c r="INE41" s="515"/>
      <c r="INF41" s="515"/>
      <c r="ING41" s="515"/>
      <c r="INH41" s="513"/>
      <c r="INI41" s="514"/>
      <c r="INJ41" s="515"/>
      <c r="INK41" s="515"/>
      <c r="INL41" s="515"/>
      <c r="INM41" s="515"/>
      <c r="INN41" s="515"/>
      <c r="INO41" s="515"/>
      <c r="INP41" s="513"/>
      <c r="INQ41" s="514"/>
      <c r="INR41" s="515"/>
      <c r="INS41" s="515"/>
      <c r="INT41" s="515"/>
      <c r="INU41" s="515"/>
      <c r="INV41" s="515"/>
      <c r="INW41" s="515"/>
      <c r="INX41" s="513"/>
      <c r="INY41" s="514"/>
      <c r="INZ41" s="515"/>
      <c r="IOA41" s="515"/>
      <c r="IOB41" s="515"/>
      <c r="IOC41" s="515"/>
      <c r="IOD41" s="515"/>
      <c r="IOE41" s="515"/>
      <c r="IOF41" s="513"/>
      <c r="IOG41" s="514"/>
      <c r="IOH41" s="515"/>
      <c r="IOI41" s="515"/>
      <c r="IOJ41" s="515"/>
      <c r="IOK41" s="515"/>
      <c r="IOL41" s="515"/>
      <c r="IOM41" s="515"/>
      <c r="ION41" s="513"/>
      <c r="IOO41" s="514"/>
      <c r="IOP41" s="515"/>
      <c r="IOQ41" s="515"/>
      <c r="IOR41" s="515"/>
      <c r="IOS41" s="515"/>
      <c r="IOT41" s="515"/>
      <c r="IOU41" s="515"/>
      <c r="IOV41" s="513"/>
      <c r="IOW41" s="514"/>
      <c r="IOX41" s="515"/>
      <c r="IOY41" s="515"/>
      <c r="IOZ41" s="515"/>
      <c r="IPA41" s="515"/>
      <c r="IPB41" s="515"/>
      <c r="IPC41" s="515"/>
      <c r="IPD41" s="513"/>
      <c r="IPE41" s="514"/>
      <c r="IPF41" s="515"/>
      <c r="IPG41" s="515"/>
      <c r="IPH41" s="515"/>
      <c r="IPI41" s="515"/>
      <c r="IPJ41" s="515"/>
      <c r="IPK41" s="515"/>
      <c r="IPL41" s="513"/>
      <c r="IPM41" s="514"/>
      <c r="IPN41" s="515"/>
      <c r="IPO41" s="515"/>
      <c r="IPP41" s="515"/>
      <c r="IPQ41" s="515"/>
      <c r="IPR41" s="515"/>
      <c r="IPS41" s="515"/>
      <c r="IPT41" s="513"/>
      <c r="IPU41" s="514"/>
      <c r="IPV41" s="515"/>
      <c r="IPW41" s="515"/>
      <c r="IPX41" s="515"/>
      <c r="IPY41" s="515"/>
      <c r="IPZ41" s="515"/>
      <c r="IQA41" s="515"/>
      <c r="IQB41" s="513"/>
      <c r="IQC41" s="514"/>
      <c r="IQD41" s="515"/>
      <c r="IQE41" s="515"/>
      <c r="IQF41" s="515"/>
      <c r="IQG41" s="515"/>
      <c r="IQH41" s="515"/>
      <c r="IQI41" s="515"/>
      <c r="IQJ41" s="513"/>
      <c r="IQK41" s="514"/>
      <c r="IQL41" s="515"/>
      <c r="IQM41" s="515"/>
      <c r="IQN41" s="515"/>
      <c r="IQO41" s="515"/>
      <c r="IQP41" s="515"/>
      <c r="IQQ41" s="515"/>
      <c r="IQR41" s="513"/>
      <c r="IQS41" s="514"/>
      <c r="IQT41" s="515"/>
      <c r="IQU41" s="515"/>
      <c r="IQV41" s="515"/>
      <c r="IQW41" s="515"/>
      <c r="IQX41" s="515"/>
      <c r="IQY41" s="515"/>
      <c r="IQZ41" s="513"/>
      <c r="IRA41" s="514"/>
      <c r="IRB41" s="515"/>
      <c r="IRC41" s="515"/>
      <c r="IRD41" s="515"/>
      <c r="IRE41" s="515"/>
      <c r="IRF41" s="515"/>
      <c r="IRG41" s="515"/>
      <c r="IRH41" s="513"/>
      <c r="IRI41" s="514"/>
      <c r="IRJ41" s="515"/>
      <c r="IRK41" s="515"/>
      <c r="IRL41" s="515"/>
      <c r="IRM41" s="515"/>
      <c r="IRN41" s="515"/>
      <c r="IRO41" s="515"/>
      <c r="IRP41" s="513"/>
      <c r="IRQ41" s="514"/>
      <c r="IRR41" s="515"/>
      <c r="IRS41" s="515"/>
      <c r="IRT41" s="515"/>
      <c r="IRU41" s="515"/>
      <c r="IRV41" s="515"/>
      <c r="IRW41" s="515"/>
      <c r="IRX41" s="513"/>
      <c r="IRY41" s="514"/>
      <c r="IRZ41" s="515"/>
      <c r="ISA41" s="515"/>
      <c r="ISB41" s="515"/>
      <c r="ISC41" s="515"/>
      <c r="ISD41" s="515"/>
      <c r="ISE41" s="515"/>
      <c r="ISF41" s="513"/>
      <c r="ISG41" s="514"/>
      <c r="ISH41" s="515"/>
      <c r="ISI41" s="515"/>
      <c r="ISJ41" s="515"/>
      <c r="ISK41" s="515"/>
      <c r="ISL41" s="515"/>
      <c r="ISM41" s="515"/>
      <c r="ISN41" s="513"/>
      <c r="ISO41" s="514"/>
      <c r="ISP41" s="515"/>
      <c r="ISQ41" s="515"/>
      <c r="ISR41" s="515"/>
      <c r="ISS41" s="515"/>
      <c r="IST41" s="515"/>
      <c r="ISU41" s="515"/>
      <c r="ISV41" s="513"/>
      <c r="ISW41" s="514"/>
      <c r="ISX41" s="515"/>
      <c r="ISY41" s="515"/>
      <c r="ISZ41" s="515"/>
      <c r="ITA41" s="515"/>
      <c r="ITB41" s="515"/>
      <c r="ITC41" s="515"/>
      <c r="ITD41" s="513"/>
      <c r="ITE41" s="514"/>
      <c r="ITF41" s="515"/>
      <c r="ITG41" s="515"/>
      <c r="ITH41" s="515"/>
      <c r="ITI41" s="515"/>
      <c r="ITJ41" s="515"/>
      <c r="ITK41" s="515"/>
      <c r="ITL41" s="513"/>
      <c r="ITM41" s="514"/>
      <c r="ITN41" s="515"/>
      <c r="ITO41" s="515"/>
      <c r="ITP41" s="515"/>
      <c r="ITQ41" s="515"/>
      <c r="ITR41" s="515"/>
      <c r="ITS41" s="515"/>
      <c r="ITT41" s="513"/>
      <c r="ITU41" s="514"/>
      <c r="ITV41" s="515"/>
      <c r="ITW41" s="515"/>
      <c r="ITX41" s="515"/>
      <c r="ITY41" s="515"/>
      <c r="ITZ41" s="515"/>
      <c r="IUA41" s="515"/>
      <c r="IUB41" s="513"/>
      <c r="IUC41" s="514"/>
      <c r="IUD41" s="515"/>
      <c r="IUE41" s="515"/>
      <c r="IUF41" s="515"/>
      <c r="IUG41" s="515"/>
      <c r="IUH41" s="515"/>
      <c r="IUI41" s="515"/>
      <c r="IUJ41" s="513"/>
      <c r="IUK41" s="514"/>
      <c r="IUL41" s="515"/>
      <c r="IUM41" s="515"/>
      <c r="IUN41" s="515"/>
      <c r="IUO41" s="515"/>
      <c r="IUP41" s="515"/>
      <c r="IUQ41" s="515"/>
      <c r="IUR41" s="513"/>
      <c r="IUS41" s="514"/>
      <c r="IUT41" s="515"/>
      <c r="IUU41" s="515"/>
      <c r="IUV41" s="515"/>
      <c r="IUW41" s="515"/>
      <c r="IUX41" s="515"/>
      <c r="IUY41" s="515"/>
      <c r="IUZ41" s="513"/>
      <c r="IVA41" s="514"/>
      <c r="IVB41" s="515"/>
      <c r="IVC41" s="515"/>
      <c r="IVD41" s="515"/>
      <c r="IVE41" s="515"/>
      <c r="IVF41" s="515"/>
      <c r="IVG41" s="515"/>
      <c r="IVH41" s="513"/>
      <c r="IVI41" s="514"/>
      <c r="IVJ41" s="515"/>
      <c r="IVK41" s="515"/>
      <c r="IVL41" s="515"/>
      <c r="IVM41" s="515"/>
      <c r="IVN41" s="515"/>
      <c r="IVO41" s="515"/>
      <c r="IVP41" s="513"/>
      <c r="IVQ41" s="514"/>
      <c r="IVR41" s="515"/>
      <c r="IVS41" s="515"/>
      <c r="IVT41" s="515"/>
      <c r="IVU41" s="515"/>
      <c r="IVV41" s="515"/>
      <c r="IVW41" s="515"/>
      <c r="IVX41" s="513"/>
      <c r="IVY41" s="514"/>
      <c r="IVZ41" s="515"/>
      <c r="IWA41" s="515"/>
      <c r="IWB41" s="515"/>
      <c r="IWC41" s="515"/>
      <c r="IWD41" s="515"/>
      <c r="IWE41" s="515"/>
      <c r="IWF41" s="513"/>
      <c r="IWG41" s="514"/>
      <c r="IWH41" s="515"/>
      <c r="IWI41" s="515"/>
      <c r="IWJ41" s="515"/>
      <c r="IWK41" s="515"/>
      <c r="IWL41" s="515"/>
      <c r="IWM41" s="515"/>
      <c r="IWN41" s="513"/>
      <c r="IWO41" s="514"/>
      <c r="IWP41" s="515"/>
      <c r="IWQ41" s="515"/>
      <c r="IWR41" s="515"/>
      <c r="IWS41" s="515"/>
      <c r="IWT41" s="515"/>
      <c r="IWU41" s="515"/>
      <c r="IWV41" s="513"/>
      <c r="IWW41" s="514"/>
      <c r="IWX41" s="515"/>
      <c r="IWY41" s="515"/>
      <c r="IWZ41" s="515"/>
      <c r="IXA41" s="515"/>
      <c r="IXB41" s="515"/>
      <c r="IXC41" s="515"/>
      <c r="IXD41" s="513"/>
      <c r="IXE41" s="514"/>
      <c r="IXF41" s="515"/>
      <c r="IXG41" s="515"/>
      <c r="IXH41" s="515"/>
      <c r="IXI41" s="515"/>
      <c r="IXJ41" s="515"/>
      <c r="IXK41" s="515"/>
      <c r="IXL41" s="513"/>
      <c r="IXM41" s="514"/>
      <c r="IXN41" s="515"/>
      <c r="IXO41" s="515"/>
      <c r="IXP41" s="515"/>
      <c r="IXQ41" s="515"/>
      <c r="IXR41" s="515"/>
      <c r="IXS41" s="515"/>
      <c r="IXT41" s="513"/>
      <c r="IXU41" s="514"/>
      <c r="IXV41" s="515"/>
      <c r="IXW41" s="515"/>
      <c r="IXX41" s="515"/>
      <c r="IXY41" s="515"/>
      <c r="IXZ41" s="515"/>
      <c r="IYA41" s="515"/>
      <c r="IYB41" s="513"/>
      <c r="IYC41" s="514"/>
      <c r="IYD41" s="515"/>
      <c r="IYE41" s="515"/>
      <c r="IYF41" s="515"/>
      <c r="IYG41" s="515"/>
      <c r="IYH41" s="515"/>
      <c r="IYI41" s="515"/>
      <c r="IYJ41" s="513"/>
      <c r="IYK41" s="514"/>
      <c r="IYL41" s="515"/>
      <c r="IYM41" s="515"/>
      <c r="IYN41" s="515"/>
      <c r="IYO41" s="515"/>
      <c r="IYP41" s="515"/>
      <c r="IYQ41" s="515"/>
      <c r="IYR41" s="513"/>
      <c r="IYS41" s="514"/>
      <c r="IYT41" s="515"/>
      <c r="IYU41" s="515"/>
      <c r="IYV41" s="515"/>
      <c r="IYW41" s="515"/>
      <c r="IYX41" s="515"/>
      <c r="IYY41" s="515"/>
      <c r="IYZ41" s="513"/>
      <c r="IZA41" s="514"/>
      <c r="IZB41" s="515"/>
      <c r="IZC41" s="515"/>
      <c r="IZD41" s="515"/>
      <c r="IZE41" s="515"/>
      <c r="IZF41" s="515"/>
      <c r="IZG41" s="515"/>
      <c r="IZH41" s="513"/>
      <c r="IZI41" s="514"/>
      <c r="IZJ41" s="515"/>
      <c r="IZK41" s="515"/>
      <c r="IZL41" s="515"/>
      <c r="IZM41" s="515"/>
      <c r="IZN41" s="515"/>
      <c r="IZO41" s="515"/>
      <c r="IZP41" s="513"/>
      <c r="IZQ41" s="514"/>
      <c r="IZR41" s="515"/>
      <c r="IZS41" s="515"/>
      <c r="IZT41" s="515"/>
      <c r="IZU41" s="515"/>
      <c r="IZV41" s="515"/>
      <c r="IZW41" s="515"/>
      <c r="IZX41" s="513"/>
      <c r="IZY41" s="514"/>
      <c r="IZZ41" s="515"/>
      <c r="JAA41" s="515"/>
      <c r="JAB41" s="515"/>
      <c r="JAC41" s="515"/>
      <c r="JAD41" s="515"/>
      <c r="JAE41" s="515"/>
      <c r="JAF41" s="513"/>
      <c r="JAG41" s="514"/>
      <c r="JAH41" s="515"/>
      <c r="JAI41" s="515"/>
      <c r="JAJ41" s="515"/>
      <c r="JAK41" s="515"/>
      <c r="JAL41" s="515"/>
      <c r="JAM41" s="515"/>
      <c r="JAN41" s="513"/>
      <c r="JAO41" s="514"/>
      <c r="JAP41" s="515"/>
      <c r="JAQ41" s="515"/>
      <c r="JAR41" s="515"/>
      <c r="JAS41" s="515"/>
      <c r="JAT41" s="515"/>
      <c r="JAU41" s="515"/>
      <c r="JAV41" s="513"/>
      <c r="JAW41" s="514"/>
      <c r="JAX41" s="515"/>
      <c r="JAY41" s="515"/>
      <c r="JAZ41" s="515"/>
      <c r="JBA41" s="515"/>
      <c r="JBB41" s="515"/>
      <c r="JBC41" s="515"/>
      <c r="JBD41" s="513"/>
      <c r="JBE41" s="514"/>
      <c r="JBF41" s="515"/>
      <c r="JBG41" s="515"/>
      <c r="JBH41" s="515"/>
      <c r="JBI41" s="515"/>
      <c r="JBJ41" s="515"/>
      <c r="JBK41" s="515"/>
      <c r="JBL41" s="513"/>
      <c r="JBM41" s="514"/>
      <c r="JBN41" s="515"/>
      <c r="JBO41" s="515"/>
      <c r="JBP41" s="515"/>
      <c r="JBQ41" s="515"/>
      <c r="JBR41" s="515"/>
      <c r="JBS41" s="515"/>
      <c r="JBT41" s="513"/>
      <c r="JBU41" s="514"/>
      <c r="JBV41" s="515"/>
      <c r="JBW41" s="515"/>
      <c r="JBX41" s="515"/>
      <c r="JBY41" s="515"/>
      <c r="JBZ41" s="515"/>
      <c r="JCA41" s="515"/>
      <c r="JCB41" s="513"/>
      <c r="JCC41" s="514"/>
      <c r="JCD41" s="515"/>
      <c r="JCE41" s="515"/>
      <c r="JCF41" s="515"/>
      <c r="JCG41" s="515"/>
      <c r="JCH41" s="515"/>
      <c r="JCI41" s="515"/>
      <c r="JCJ41" s="513"/>
      <c r="JCK41" s="514"/>
      <c r="JCL41" s="515"/>
      <c r="JCM41" s="515"/>
      <c r="JCN41" s="515"/>
      <c r="JCO41" s="515"/>
      <c r="JCP41" s="515"/>
      <c r="JCQ41" s="515"/>
      <c r="JCR41" s="513"/>
      <c r="JCS41" s="514"/>
      <c r="JCT41" s="515"/>
      <c r="JCU41" s="515"/>
      <c r="JCV41" s="515"/>
      <c r="JCW41" s="515"/>
      <c r="JCX41" s="515"/>
      <c r="JCY41" s="515"/>
      <c r="JCZ41" s="513"/>
      <c r="JDA41" s="514"/>
      <c r="JDB41" s="515"/>
      <c r="JDC41" s="515"/>
      <c r="JDD41" s="515"/>
      <c r="JDE41" s="515"/>
      <c r="JDF41" s="515"/>
      <c r="JDG41" s="515"/>
      <c r="JDH41" s="513"/>
      <c r="JDI41" s="514"/>
      <c r="JDJ41" s="515"/>
      <c r="JDK41" s="515"/>
      <c r="JDL41" s="515"/>
      <c r="JDM41" s="515"/>
      <c r="JDN41" s="515"/>
      <c r="JDO41" s="515"/>
      <c r="JDP41" s="513"/>
      <c r="JDQ41" s="514"/>
      <c r="JDR41" s="515"/>
      <c r="JDS41" s="515"/>
      <c r="JDT41" s="515"/>
      <c r="JDU41" s="515"/>
      <c r="JDV41" s="515"/>
      <c r="JDW41" s="515"/>
      <c r="JDX41" s="513"/>
      <c r="JDY41" s="514"/>
      <c r="JDZ41" s="515"/>
      <c r="JEA41" s="515"/>
      <c r="JEB41" s="515"/>
      <c r="JEC41" s="515"/>
      <c r="JED41" s="515"/>
      <c r="JEE41" s="515"/>
      <c r="JEF41" s="513"/>
      <c r="JEG41" s="514"/>
      <c r="JEH41" s="515"/>
      <c r="JEI41" s="515"/>
      <c r="JEJ41" s="515"/>
      <c r="JEK41" s="515"/>
      <c r="JEL41" s="515"/>
      <c r="JEM41" s="515"/>
      <c r="JEN41" s="513"/>
      <c r="JEO41" s="514"/>
      <c r="JEP41" s="515"/>
      <c r="JEQ41" s="515"/>
      <c r="JER41" s="515"/>
      <c r="JES41" s="515"/>
      <c r="JET41" s="515"/>
      <c r="JEU41" s="515"/>
      <c r="JEV41" s="513"/>
      <c r="JEW41" s="514"/>
      <c r="JEX41" s="515"/>
      <c r="JEY41" s="515"/>
      <c r="JEZ41" s="515"/>
      <c r="JFA41" s="515"/>
      <c r="JFB41" s="515"/>
      <c r="JFC41" s="515"/>
      <c r="JFD41" s="513"/>
      <c r="JFE41" s="514"/>
      <c r="JFF41" s="515"/>
      <c r="JFG41" s="515"/>
      <c r="JFH41" s="515"/>
      <c r="JFI41" s="515"/>
      <c r="JFJ41" s="515"/>
      <c r="JFK41" s="515"/>
      <c r="JFL41" s="513"/>
      <c r="JFM41" s="514"/>
      <c r="JFN41" s="515"/>
      <c r="JFO41" s="515"/>
      <c r="JFP41" s="515"/>
      <c r="JFQ41" s="515"/>
      <c r="JFR41" s="515"/>
      <c r="JFS41" s="515"/>
      <c r="JFT41" s="513"/>
      <c r="JFU41" s="514"/>
      <c r="JFV41" s="515"/>
      <c r="JFW41" s="515"/>
      <c r="JFX41" s="515"/>
      <c r="JFY41" s="515"/>
      <c r="JFZ41" s="515"/>
      <c r="JGA41" s="515"/>
      <c r="JGB41" s="513"/>
      <c r="JGC41" s="514"/>
      <c r="JGD41" s="515"/>
      <c r="JGE41" s="515"/>
      <c r="JGF41" s="515"/>
      <c r="JGG41" s="515"/>
      <c r="JGH41" s="515"/>
      <c r="JGI41" s="515"/>
      <c r="JGJ41" s="513"/>
      <c r="JGK41" s="514"/>
      <c r="JGL41" s="515"/>
      <c r="JGM41" s="515"/>
      <c r="JGN41" s="515"/>
      <c r="JGO41" s="515"/>
      <c r="JGP41" s="515"/>
      <c r="JGQ41" s="515"/>
      <c r="JGR41" s="513"/>
      <c r="JGS41" s="514"/>
      <c r="JGT41" s="515"/>
      <c r="JGU41" s="515"/>
      <c r="JGV41" s="515"/>
      <c r="JGW41" s="515"/>
      <c r="JGX41" s="515"/>
      <c r="JGY41" s="515"/>
      <c r="JGZ41" s="513"/>
      <c r="JHA41" s="514"/>
      <c r="JHB41" s="515"/>
      <c r="JHC41" s="515"/>
      <c r="JHD41" s="515"/>
      <c r="JHE41" s="515"/>
      <c r="JHF41" s="515"/>
      <c r="JHG41" s="515"/>
      <c r="JHH41" s="513"/>
      <c r="JHI41" s="514"/>
      <c r="JHJ41" s="515"/>
      <c r="JHK41" s="515"/>
      <c r="JHL41" s="515"/>
      <c r="JHM41" s="515"/>
      <c r="JHN41" s="515"/>
      <c r="JHO41" s="515"/>
      <c r="JHP41" s="513"/>
      <c r="JHQ41" s="514"/>
      <c r="JHR41" s="515"/>
      <c r="JHS41" s="515"/>
      <c r="JHT41" s="515"/>
      <c r="JHU41" s="515"/>
      <c r="JHV41" s="515"/>
      <c r="JHW41" s="515"/>
      <c r="JHX41" s="513"/>
      <c r="JHY41" s="514"/>
      <c r="JHZ41" s="515"/>
      <c r="JIA41" s="515"/>
      <c r="JIB41" s="515"/>
      <c r="JIC41" s="515"/>
      <c r="JID41" s="515"/>
      <c r="JIE41" s="515"/>
      <c r="JIF41" s="513"/>
      <c r="JIG41" s="514"/>
      <c r="JIH41" s="515"/>
      <c r="JII41" s="515"/>
      <c r="JIJ41" s="515"/>
      <c r="JIK41" s="515"/>
      <c r="JIL41" s="515"/>
      <c r="JIM41" s="515"/>
      <c r="JIN41" s="513"/>
      <c r="JIO41" s="514"/>
      <c r="JIP41" s="515"/>
      <c r="JIQ41" s="515"/>
      <c r="JIR41" s="515"/>
      <c r="JIS41" s="515"/>
      <c r="JIT41" s="515"/>
      <c r="JIU41" s="515"/>
      <c r="JIV41" s="513"/>
      <c r="JIW41" s="514"/>
      <c r="JIX41" s="515"/>
      <c r="JIY41" s="515"/>
      <c r="JIZ41" s="515"/>
      <c r="JJA41" s="515"/>
      <c r="JJB41" s="515"/>
      <c r="JJC41" s="515"/>
      <c r="JJD41" s="513"/>
      <c r="JJE41" s="514"/>
      <c r="JJF41" s="515"/>
      <c r="JJG41" s="515"/>
      <c r="JJH41" s="515"/>
      <c r="JJI41" s="515"/>
      <c r="JJJ41" s="515"/>
      <c r="JJK41" s="515"/>
      <c r="JJL41" s="513"/>
      <c r="JJM41" s="514"/>
      <c r="JJN41" s="515"/>
      <c r="JJO41" s="515"/>
      <c r="JJP41" s="515"/>
      <c r="JJQ41" s="515"/>
      <c r="JJR41" s="515"/>
      <c r="JJS41" s="515"/>
      <c r="JJT41" s="513"/>
      <c r="JJU41" s="514"/>
      <c r="JJV41" s="515"/>
      <c r="JJW41" s="515"/>
      <c r="JJX41" s="515"/>
      <c r="JJY41" s="515"/>
      <c r="JJZ41" s="515"/>
      <c r="JKA41" s="515"/>
      <c r="JKB41" s="513"/>
      <c r="JKC41" s="514"/>
      <c r="JKD41" s="515"/>
      <c r="JKE41" s="515"/>
      <c r="JKF41" s="515"/>
      <c r="JKG41" s="515"/>
      <c r="JKH41" s="515"/>
      <c r="JKI41" s="515"/>
      <c r="JKJ41" s="513"/>
      <c r="JKK41" s="514"/>
      <c r="JKL41" s="515"/>
      <c r="JKM41" s="515"/>
      <c r="JKN41" s="515"/>
      <c r="JKO41" s="515"/>
      <c r="JKP41" s="515"/>
      <c r="JKQ41" s="515"/>
      <c r="JKR41" s="513"/>
      <c r="JKS41" s="514"/>
      <c r="JKT41" s="515"/>
      <c r="JKU41" s="515"/>
      <c r="JKV41" s="515"/>
      <c r="JKW41" s="515"/>
      <c r="JKX41" s="515"/>
      <c r="JKY41" s="515"/>
      <c r="JKZ41" s="513"/>
      <c r="JLA41" s="514"/>
      <c r="JLB41" s="515"/>
      <c r="JLC41" s="515"/>
      <c r="JLD41" s="515"/>
      <c r="JLE41" s="515"/>
      <c r="JLF41" s="515"/>
      <c r="JLG41" s="515"/>
      <c r="JLH41" s="513"/>
      <c r="JLI41" s="514"/>
      <c r="JLJ41" s="515"/>
      <c r="JLK41" s="515"/>
      <c r="JLL41" s="515"/>
      <c r="JLM41" s="515"/>
      <c r="JLN41" s="515"/>
      <c r="JLO41" s="515"/>
      <c r="JLP41" s="513"/>
      <c r="JLQ41" s="514"/>
      <c r="JLR41" s="515"/>
      <c r="JLS41" s="515"/>
      <c r="JLT41" s="515"/>
      <c r="JLU41" s="515"/>
      <c r="JLV41" s="515"/>
      <c r="JLW41" s="515"/>
      <c r="JLX41" s="513"/>
      <c r="JLY41" s="514"/>
      <c r="JLZ41" s="515"/>
      <c r="JMA41" s="515"/>
      <c r="JMB41" s="515"/>
      <c r="JMC41" s="515"/>
      <c r="JMD41" s="515"/>
      <c r="JME41" s="515"/>
      <c r="JMF41" s="513"/>
      <c r="JMG41" s="514"/>
      <c r="JMH41" s="515"/>
      <c r="JMI41" s="515"/>
      <c r="JMJ41" s="515"/>
      <c r="JMK41" s="515"/>
      <c r="JML41" s="515"/>
      <c r="JMM41" s="515"/>
      <c r="JMN41" s="513"/>
      <c r="JMO41" s="514"/>
      <c r="JMP41" s="515"/>
      <c r="JMQ41" s="515"/>
      <c r="JMR41" s="515"/>
      <c r="JMS41" s="515"/>
      <c r="JMT41" s="515"/>
      <c r="JMU41" s="515"/>
      <c r="JMV41" s="513"/>
      <c r="JMW41" s="514"/>
      <c r="JMX41" s="515"/>
      <c r="JMY41" s="515"/>
      <c r="JMZ41" s="515"/>
      <c r="JNA41" s="515"/>
      <c r="JNB41" s="515"/>
      <c r="JNC41" s="515"/>
      <c r="JND41" s="513"/>
      <c r="JNE41" s="514"/>
      <c r="JNF41" s="515"/>
      <c r="JNG41" s="515"/>
      <c r="JNH41" s="515"/>
      <c r="JNI41" s="515"/>
      <c r="JNJ41" s="515"/>
      <c r="JNK41" s="515"/>
      <c r="JNL41" s="513"/>
      <c r="JNM41" s="514"/>
      <c r="JNN41" s="515"/>
      <c r="JNO41" s="515"/>
      <c r="JNP41" s="515"/>
      <c r="JNQ41" s="515"/>
      <c r="JNR41" s="515"/>
      <c r="JNS41" s="515"/>
      <c r="JNT41" s="513"/>
      <c r="JNU41" s="514"/>
      <c r="JNV41" s="515"/>
      <c r="JNW41" s="515"/>
      <c r="JNX41" s="515"/>
      <c r="JNY41" s="515"/>
      <c r="JNZ41" s="515"/>
      <c r="JOA41" s="515"/>
      <c r="JOB41" s="513"/>
      <c r="JOC41" s="514"/>
      <c r="JOD41" s="515"/>
      <c r="JOE41" s="515"/>
      <c r="JOF41" s="515"/>
      <c r="JOG41" s="515"/>
      <c r="JOH41" s="515"/>
      <c r="JOI41" s="515"/>
      <c r="JOJ41" s="513"/>
      <c r="JOK41" s="514"/>
      <c r="JOL41" s="515"/>
      <c r="JOM41" s="515"/>
      <c r="JON41" s="515"/>
      <c r="JOO41" s="515"/>
      <c r="JOP41" s="515"/>
      <c r="JOQ41" s="515"/>
      <c r="JOR41" s="513"/>
      <c r="JOS41" s="514"/>
      <c r="JOT41" s="515"/>
      <c r="JOU41" s="515"/>
      <c r="JOV41" s="515"/>
      <c r="JOW41" s="515"/>
      <c r="JOX41" s="515"/>
      <c r="JOY41" s="515"/>
      <c r="JOZ41" s="513"/>
      <c r="JPA41" s="514"/>
      <c r="JPB41" s="515"/>
      <c r="JPC41" s="515"/>
      <c r="JPD41" s="515"/>
      <c r="JPE41" s="515"/>
      <c r="JPF41" s="515"/>
      <c r="JPG41" s="515"/>
      <c r="JPH41" s="513"/>
      <c r="JPI41" s="514"/>
      <c r="JPJ41" s="515"/>
      <c r="JPK41" s="515"/>
      <c r="JPL41" s="515"/>
      <c r="JPM41" s="515"/>
      <c r="JPN41" s="515"/>
      <c r="JPO41" s="515"/>
      <c r="JPP41" s="513"/>
      <c r="JPQ41" s="514"/>
      <c r="JPR41" s="515"/>
      <c r="JPS41" s="515"/>
      <c r="JPT41" s="515"/>
      <c r="JPU41" s="515"/>
      <c r="JPV41" s="515"/>
      <c r="JPW41" s="515"/>
      <c r="JPX41" s="513"/>
      <c r="JPY41" s="514"/>
      <c r="JPZ41" s="515"/>
      <c r="JQA41" s="515"/>
      <c r="JQB41" s="515"/>
      <c r="JQC41" s="515"/>
      <c r="JQD41" s="515"/>
      <c r="JQE41" s="515"/>
      <c r="JQF41" s="513"/>
      <c r="JQG41" s="514"/>
      <c r="JQH41" s="515"/>
      <c r="JQI41" s="515"/>
      <c r="JQJ41" s="515"/>
      <c r="JQK41" s="515"/>
      <c r="JQL41" s="515"/>
      <c r="JQM41" s="515"/>
      <c r="JQN41" s="513"/>
      <c r="JQO41" s="514"/>
      <c r="JQP41" s="515"/>
      <c r="JQQ41" s="515"/>
      <c r="JQR41" s="515"/>
      <c r="JQS41" s="515"/>
      <c r="JQT41" s="515"/>
      <c r="JQU41" s="515"/>
      <c r="JQV41" s="513"/>
      <c r="JQW41" s="514"/>
      <c r="JQX41" s="515"/>
      <c r="JQY41" s="515"/>
      <c r="JQZ41" s="515"/>
      <c r="JRA41" s="515"/>
      <c r="JRB41" s="515"/>
      <c r="JRC41" s="515"/>
      <c r="JRD41" s="513"/>
      <c r="JRE41" s="514"/>
      <c r="JRF41" s="515"/>
      <c r="JRG41" s="515"/>
      <c r="JRH41" s="515"/>
      <c r="JRI41" s="515"/>
      <c r="JRJ41" s="515"/>
      <c r="JRK41" s="515"/>
      <c r="JRL41" s="513"/>
      <c r="JRM41" s="514"/>
      <c r="JRN41" s="515"/>
      <c r="JRO41" s="515"/>
      <c r="JRP41" s="515"/>
      <c r="JRQ41" s="515"/>
      <c r="JRR41" s="515"/>
      <c r="JRS41" s="515"/>
      <c r="JRT41" s="513"/>
      <c r="JRU41" s="514"/>
      <c r="JRV41" s="515"/>
      <c r="JRW41" s="515"/>
      <c r="JRX41" s="515"/>
      <c r="JRY41" s="515"/>
      <c r="JRZ41" s="515"/>
      <c r="JSA41" s="515"/>
      <c r="JSB41" s="513"/>
      <c r="JSC41" s="514"/>
      <c r="JSD41" s="515"/>
      <c r="JSE41" s="515"/>
      <c r="JSF41" s="515"/>
      <c r="JSG41" s="515"/>
      <c r="JSH41" s="515"/>
      <c r="JSI41" s="515"/>
      <c r="JSJ41" s="513"/>
      <c r="JSK41" s="514"/>
      <c r="JSL41" s="515"/>
      <c r="JSM41" s="515"/>
      <c r="JSN41" s="515"/>
      <c r="JSO41" s="515"/>
      <c r="JSP41" s="515"/>
      <c r="JSQ41" s="515"/>
      <c r="JSR41" s="513"/>
      <c r="JSS41" s="514"/>
      <c r="JST41" s="515"/>
      <c r="JSU41" s="515"/>
      <c r="JSV41" s="515"/>
      <c r="JSW41" s="515"/>
      <c r="JSX41" s="515"/>
      <c r="JSY41" s="515"/>
      <c r="JSZ41" s="513"/>
      <c r="JTA41" s="514"/>
      <c r="JTB41" s="515"/>
      <c r="JTC41" s="515"/>
      <c r="JTD41" s="515"/>
      <c r="JTE41" s="515"/>
      <c r="JTF41" s="515"/>
      <c r="JTG41" s="515"/>
      <c r="JTH41" s="513"/>
      <c r="JTI41" s="514"/>
      <c r="JTJ41" s="515"/>
      <c r="JTK41" s="515"/>
      <c r="JTL41" s="515"/>
      <c r="JTM41" s="515"/>
      <c r="JTN41" s="515"/>
      <c r="JTO41" s="515"/>
      <c r="JTP41" s="513"/>
      <c r="JTQ41" s="514"/>
      <c r="JTR41" s="515"/>
      <c r="JTS41" s="515"/>
      <c r="JTT41" s="515"/>
      <c r="JTU41" s="515"/>
      <c r="JTV41" s="515"/>
      <c r="JTW41" s="515"/>
      <c r="JTX41" s="513"/>
      <c r="JTY41" s="514"/>
      <c r="JTZ41" s="515"/>
      <c r="JUA41" s="515"/>
      <c r="JUB41" s="515"/>
      <c r="JUC41" s="515"/>
      <c r="JUD41" s="515"/>
      <c r="JUE41" s="515"/>
      <c r="JUF41" s="513"/>
      <c r="JUG41" s="514"/>
      <c r="JUH41" s="515"/>
      <c r="JUI41" s="515"/>
      <c r="JUJ41" s="515"/>
      <c r="JUK41" s="515"/>
      <c r="JUL41" s="515"/>
      <c r="JUM41" s="515"/>
      <c r="JUN41" s="513"/>
      <c r="JUO41" s="514"/>
      <c r="JUP41" s="515"/>
      <c r="JUQ41" s="515"/>
      <c r="JUR41" s="515"/>
      <c r="JUS41" s="515"/>
      <c r="JUT41" s="515"/>
      <c r="JUU41" s="515"/>
      <c r="JUV41" s="513"/>
      <c r="JUW41" s="514"/>
      <c r="JUX41" s="515"/>
      <c r="JUY41" s="515"/>
      <c r="JUZ41" s="515"/>
      <c r="JVA41" s="515"/>
      <c r="JVB41" s="515"/>
      <c r="JVC41" s="515"/>
      <c r="JVD41" s="513"/>
      <c r="JVE41" s="514"/>
      <c r="JVF41" s="515"/>
      <c r="JVG41" s="515"/>
      <c r="JVH41" s="515"/>
      <c r="JVI41" s="515"/>
      <c r="JVJ41" s="515"/>
      <c r="JVK41" s="515"/>
      <c r="JVL41" s="513"/>
      <c r="JVM41" s="514"/>
      <c r="JVN41" s="515"/>
      <c r="JVO41" s="515"/>
      <c r="JVP41" s="515"/>
      <c r="JVQ41" s="515"/>
      <c r="JVR41" s="515"/>
      <c r="JVS41" s="515"/>
      <c r="JVT41" s="513"/>
      <c r="JVU41" s="514"/>
      <c r="JVV41" s="515"/>
      <c r="JVW41" s="515"/>
      <c r="JVX41" s="515"/>
      <c r="JVY41" s="515"/>
      <c r="JVZ41" s="515"/>
      <c r="JWA41" s="515"/>
      <c r="JWB41" s="513"/>
      <c r="JWC41" s="514"/>
      <c r="JWD41" s="515"/>
      <c r="JWE41" s="515"/>
      <c r="JWF41" s="515"/>
      <c r="JWG41" s="515"/>
      <c r="JWH41" s="515"/>
      <c r="JWI41" s="515"/>
      <c r="JWJ41" s="513"/>
      <c r="JWK41" s="514"/>
      <c r="JWL41" s="515"/>
      <c r="JWM41" s="515"/>
      <c r="JWN41" s="515"/>
      <c r="JWO41" s="515"/>
      <c r="JWP41" s="515"/>
      <c r="JWQ41" s="515"/>
      <c r="JWR41" s="513"/>
      <c r="JWS41" s="514"/>
      <c r="JWT41" s="515"/>
      <c r="JWU41" s="515"/>
      <c r="JWV41" s="515"/>
      <c r="JWW41" s="515"/>
      <c r="JWX41" s="515"/>
      <c r="JWY41" s="515"/>
      <c r="JWZ41" s="513"/>
      <c r="JXA41" s="514"/>
      <c r="JXB41" s="515"/>
      <c r="JXC41" s="515"/>
      <c r="JXD41" s="515"/>
      <c r="JXE41" s="515"/>
      <c r="JXF41" s="515"/>
      <c r="JXG41" s="515"/>
      <c r="JXH41" s="513"/>
      <c r="JXI41" s="514"/>
      <c r="JXJ41" s="515"/>
      <c r="JXK41" s="515"/>
      <c r="JXL41" s="515"/>
      <c r="JXM41" s="515"/>
      <c r="JXN41" s="515"/>
      <c r="JXO41" s="515"/>
      <c r="JXP41" s="513"/>
      <c r="JXQ41" s="514"/>
      <c r="JXR41" s="515"/>
      <c r="JXS41" s="515"/>
      <c r="JXT41" s="515"/>
      <c r="JXU41" s="515"/>
      <c r="JXV41" s="515"/>
      <c r="JXW41" s="515"/>
      <c r="JXX41" s="513"/>
      <c r="JXY41" s="514"/>
      <c r="JXZ41" s="515"/>
      <c r="JYA41" s="515"/>
      <c r="JYB41" s="515"/>
      <c r="JYC41" s="515"/>
      <c r="JYD41" s="515"/>
      <c r="JYE41" s="515"/>
      <c r="JYF41" s="513"/>
      <c r="JYG41" s="514"/>
      <c r="JYH41" s="515"/>
      <c r="JYI41" s="515"/>
      <c r="JYJ41" s="515"/>
      <c r="JYK41" s="515"/>
      <c r="JYL41" s="515"/>
      <c r="JYM41" s="515"/>
      <c r="JYN41" s="513"/>
      <c r="JYO41" s="514"/>
      <c r="JYP41" s="515"/>
      <c r="JYQ41" s="515"/>
      <c r="JYR41" s="515"/>
      <c r="JYS41" s="515"/>
      <c r="JYT41" s="515"/>
      <c r="JYU41" s="515"/>
      <c r="JYV41" s="513"/>
      <c r="JYW41" s="514"/>
      <c r="JYX41" s="515"/>
      <c r="JYY41" s="515"/>
      <c r="JYZ41" s="515"/>
      <c r="JZA41" s="515"/>
      <c r="JZB41" s="515"/>
      <c r="JZC41" s="515"/>
      <c r="JZD41" s="513"/>
      <c r="JZE41" s="514"/>
      <c r="JZF41" s="515"/>
      <c r="JZG41" s="515"/>
      <c r="JZH41" s="515"/>
      <c r="JZI41" s="515"/>
      <c r="JZJ41" s="515"/>
      <c r="JZK41" s="515"/>
      <c r="JZL41" s="513"/>
      <c r="JZM41" s="514"/>
      <c r="JZN41" s="515"/>
      <c r="JZO41" s="515"/>
      <c r="JZP41" s="515"/>
      <c r="JZQ41" s="515"/>
      <c r="JZR41" s="515"/>
      <c r="JZS41" s="515"/>
      <c r="JZT41" s="513"/>
      <c r="JZU41" s="514"/>
      <c r="JZV41" s="515"/>
      <c r="JZW41" s="515"/>
      <c r="JZX41" s="515"/>
      <c r="JZY41" s="515"/>
      <c r="JZZ41" s="515"/>
      <c r="KAA41" s="515"/>
      <c r="KAB41" s="513"/>
      <c r="KAC41" s="514"/>
      <c r="KAD41" s="515"/>
      <c r="KAE41" s="515"/>
      <c r="KAF41" s="515"/>
      <c r="KAG41" s="515"/>
      <c r="KAH41" s="515"/>
      <c r="KAI41" s="515"/>
      <c r="KAJ41" s="513"/>
      <c r="KAK41" s="514"/>
      <c r="KAL41" s="515"/>
      <c r="KAM41" s="515"/>
      <c r="KAN41" s="515"/>
      <c r="KAO41" s="515"/>
      <c r="KAP41" s="515"/>
      <c r="KAQ41" s="515"/>
      <c r="KAR41" s="513"/>
      <c r="KAS41" s="514"/>
      <c r="KAT41" s="515"/>
      <c r="KAU41" s="515"/>
      <c r="KAV41" s="515"/>
      <c r="KAW41" s="515"/>
      <c r="KAX41" s="515"/>
      <c r="KAY41" s="515"/>
      <c r="KAZ41" s="513"/>
      <c r="KBA41" s="514"/>
      <c r="KBB41" s="515"/>
      <c r="KBC41" s="515"/>
      <c r="KBD41" s="515"/>
      <c r="KBE41" s="515"/>
      <c r="KBF41" s="515"/>
      <c r="KBG41" s="515"/>
      <c r="KBH41" s="513"/>
      <c r="KBI41" s="514"/>
      <c r="KBJ41" s="515"/>
      <c r="KBK41" s="515"/>
      <c r="KBL41" s="515"/>
      <c r="KBM41" s="515"/>
      <c r="KBN41" s="515"/>
      <c r="KBO41" s="515"/>
      <c r="KBP41" s="513"/>
      <c r="KBQ41" s="514"/>
      <c r="KBR41" s="515"/>
      <c r="KBS41" s="515"/>
      <c r="KBT41" s="515"/>
      <c r="KBU41" s="515"/>
      <c r="KBV41" s="515"/>
      <c r="KBW41" s="515"/>
      <c r="KBX41" s="513"/>
      <c r="KBY41" s="514"/>
      <c r="KBZ41" s="515"/>
      <c r="KCA41" s="515"/>
      <c r="KCB41" s="515"/>
      <c r="KCC41" s="515"/>
      <c r="KCD41" s="515"/>
      <c r="KCE41" s="515"/>
      <c r="KCF41" s="513"/>
      <c r="KCG41" s="514"/>
      <c r="KCH41" s="515"/>
      <c r="KCI41" s="515"/>
      <c r="KCJ41" s="515"/>
      <c r="KCK41" s="515"/>
      <c r="KCL41" s="515"/>
      <c r="KCM41" s="515"/>
      <c r="KCN41" s="513"/>
      <c r="KCO41" s="514"/>
      <c r="KCP41" s="515"/>
      <c r="KCQ41" s="515"/>
      <c r="KCR41" s="515"/>
      <c r="KCS41" s="515"/>
      <c r="KCT41" s="515"/>
      <c r="KCU41" s="515"/>
      <c r="KCV41" s="513"/>
      <c r="KCW41" s="514"/>
      <c r="KCX41" s="515"/>
      <c r="KCY41" s="515"/>
      <c r="KCZ41" s="515"/>
      <c r="KDA41" s="515"/>
      <c r="KDB41" s="515"/>
      <c r="KDC41" s="515"/>
      <c r="KDD41" s="513"/>
      <c r="KDE41" s="514"/>
      <c r="KDF41" s="515"/>
      <c r="KDG41" s="515"/>
      <c r="KDH41" s="515"/>
      <c r="KDI41" s="515"/>
      <c r="KDJ41" s="515"/>
      <c r="KDK41" s="515"/>
      <c r="KDL41" s="513"/>
      <c r="KDM41" s="514"/>
      <c r="KDN41" s="515"/>
      <c r="KDO41" s="515"/>
      <c r="KDP41" s="515"/>
      <c r="KDQ41" s="515"/>
      <c r="KDR41" s="515"/>
      <c r="KDS41" s="515"/>
      <c r="KDT41" s="513"/>
      <c r="KDU41" s="514"/>
      <c r="KDV41" s="515"/>
      <c r="KDW41" s="515"/>
      <c r="KDX41" s="515"/>
      <c r="KDY41" s="515"/>
      <c r="KDZ41" s="515"/>
      <c r="KEA41" s="515"/>
      <c r="KEB41" s="513"/>
      <c r="KEC41" s="514"/>
      <c r="KED41" s="515"/>
      <c r="KEE41" s="515"/>
      <c r="KEF41" s="515"/>
      <c r="KEG41" s="515"/>
      <c r="KEH41" s="515"/>
      <c r="KEI41" s="515"/>
      <c r="KEJ41" s="513"/>
      <c r="KEK41" s="514"/>
      <c r="KEL41" s="515"/>
      <c r="KEM41" s="515"/>
      <c r="KEN41" s="515"/>
      <c r="KEO41" s="515"/>
      <c r="KEP41" s="515"/>
      <c r="KEQ41" s="515"/>
      <c r="KER41" s="513"/>
      <c r="KES41" s="514"/>
      <c r="KET41" s="515"/>
      <c r="KEU41" s="515"/>
      <c r="KEV41" s="515"/>
      <c r="KEW41" s="515"/>
      <c r="KEX41" s="515"/>
      <c r="KEY41" s="515"/>
      <c r="KEZ41" s="513"/>
      <c r="KFA41" s="514"/>
      <c r="KFB41" s="515"/>
      <c r="KFC41" s="515"/>
      <c r="KFD41" s="515"/>
      <c r="KFE41" s="515"/>
      <c r="KFF41" s="515"/>
      <c r="KFG41" s="515"/>
      <c r="KFH41" s="513"/>
      <c r="KFI41" s="514"/>
      <c r="KFJ41" s="515"/>
      <c r="KFK41" s="515"/>
      <c r="KFL41" s="515"/>
      <c r="KFM41" s="515"/>
      <c r="KFN41" s="515"/>
      <c r="KFO41" s="515"/>
      <c r="KFP41" s="513"/>
      <c r="KFQ41" s="514"/>
      <c r="KFR41" s="515"/>
      <c r="KFS41" s="515"/>
      <c r="KFT41" s="515"/>
      <c r="KFU41" s="515"/>
      <c r="KFV41" s="515"/>
      <c r="KFW41" s="515"/>
      <c r="KFX41" s="513"/>
      <c r="KFY41" s="514"/>
      <c r="KFZ41" s="515"/>
      <c r="KGA41" s="515"/>
      <c r="KGB41" s="515"/>
      <c r="KGC41" s="515"/>
      <c r="KGD41" s="515"/>
      <c r="KGE41" s="515"/>
      <c r="KGF41" s="513"/>
      <c r="KGG41" s="514"/>
      <c r="KGH41" s="515"/>
      <c r="KGI41" s="515"/>
      <c r="KGJ41" s="515"/>
      <c r="KGK41" s="515"/>
      <c r="KGL41" s="515"/>
      <c r="KGM41" s="515"/>
      <c r="KGN41" s="513"/>
      <c r="KGO41" s="514"/>
      <c r="KGP41" s="515"/>
      <c r="KGQ41" s="515"/>
      <c r="KGR41" s="515"/>
      <c r="KGS41" s="515"/>
      <c r="KGT41" s="515"/>
      <c r="KGU41" s="515"/>
      <c r="KGV41" s="513"/>
      <c r="KGW41" s="514"/>
      <c r="KGX41" s="515"/>
      <c r="KGY41" s="515"/>
      <c r="KGZ41" s="515"/>
      <c r="KHA41" s="515"/>
      <c r="KHB41" s="515"/>
      <c r="KHC41" s="515"/>
      <c r="KHD41" s="513"/>
      <c r="KHE41" s="514"/>
      <c r="KHF41" s="515"/>
      <c r="KHG41" s="515"/>
      <c r="KHH41" s="515"/>
      <c r="KHI41" s="515"/>
      <c r="KHJ41" s="515"/>
      <c r="KHK41" s="515"/>
      <c r="KHL41" s="513"/>
      <c r="KHM41" s="514"/>
      <c r="KHN41" s="515"/>
      <c r="KHO41" s="515"/>
      <c r="KHP41" s="515"/>
      <c r="KHQ41" s="515"/>
      <c r="KHR41" s="515"/>
      <c r="KHS41" s="515"/>
      <c r="KHT41" s="513"/>
      <c r="KHU41" s="514"/>
      <c r="KHV41" s="515"/>
      <c r="KHW41" s="515"/>
      <c r="KHX41" s="515"/>
      <c r="KHY41" s="515"/>
      <c r="KHZ41" s="515"/>
      <c r="KIA41" s="515"/>
      <c r="KIB41" s="513"/>
      <c r="KIC41" s="514"/>
      <c r="KID41" s="515"/>
      <c r="KIE41" s="515"/>
      <c r="KIF41" s="515"/>
      <c r="KIG41" s="515"/>
      <c r="KIH41" s="515"/>
      <c r="KII41" s="515"/>
      <c r="KIJ41" s="513"/>
      <c r="KIK41" s="514"/>
      <c r="KIL41" s="515"/>
      <c r="KIM41" s="515"/>
      <c r="KIN41" s="515"/>
      <c r="KIO41" s="515"/>
      <c r="KIP41" s="515"/>
      <c r="KIQ41" s="515"/>
      <c r="KIR41" s="513"/>
      <c r="KIS41" s="514"/>
      <c r="KIT41" s="515"/>
      <c r="KIU41" s="515"/>
      <c r="KIV41" s="515"/>
      <c r="KIW41" s="515"/>
      <c r="KIX41" s="515"/>
      <c r="KIY41" s="515"/>
      <c r="KIZ41" s="513"/>
      <c r="KJA41" s="514"/>
      <c r="KJB41" s="515"/>
      <c r="KJC41" s="515"/>
      <c r="KJD41" s="515"/>
      <c r="KJE41" s="515"/>
      <c r="KJF41" s="515"/>
      <c r="KJG41" s="515"/>
      <c r="KJH41" s="513"/>
      <c r="KJI41" s="514"/>
      <c r="KJJ41" s="515"/>
      <c r="KJK41" s="515"/>
      <c r="KJL41" s="515"/>
      <c r="KJM41" s="515"/>
      <c r="KJN41" s="515"/>
      <c r="KJO41" s="515"/>
      <c r="KJP41" s="513"/>
      <c r="KJQ41" s="514"/>
      <c r="KJR41" s="515"/>
      <c r="KJS41" s="515"/>
      <c r="KJT41" s="515"/>
      <c r="KJU41" s="515"/>
      <c r="KJV41" s="515"/>
      <c r="KJW41" s="515"/>
      <c r="KJX41" s="513"/>
      <c r="KJY41" s="514"/>
      <c r="KJZ41" s="515"/>
      <c r="KKA41" s="515"/>
      <c r="KKB41" s="515"/>
      <c r="KKC41" s="515"/>
      <c r="KKD41" s="515"/>
      <c r="KKE41" s="515"/>
      <c r="KKF41" s="513"/>
      <c r="KKG41" s="514"/>
      <c r="KKH41" s="515"/>
      <c r="KKI41" s="515"/>
      <c r="KKJ41" s="515"/>
      <c r="KKK41" s="515"/>
      <c r="KKL41" s="515"/>
      <c r="KKM41" s="515"/>
      <c r="KKN41" s="513"/>
      <c r="KKO41" s="514"/>
      <c r="KKP41" s="515"/>
      <c r="KKQ41" s="515"/>
      <c r="KKR41" s="515"/>
      <c r="KKS41" s="515"/>
      <c r="KKT41" s="515"/>
      <c r="KKU41" s="515"/>
      <c r="KKV41" s="513"/>
      <c r="KKW41" s="514"/>
      <c r="KKX41" s="515"/>
      <c r="KKY41" s="515"/>
      <c r="KKZ41" s="515"/>
      <c r="KLA41" s="515"/>
      <c r="KLB41" s="515"/>
      <c r="KLC41" s="515"/>
      <c r="KLD41" s="513"/>
      <c r="KLE41" s="514"/>
      <c r="KLF41" s="515"/>
      <c r="KLG41" s="515"/>
      <c r="KLH41" s="515"/>
      <c r="KLI41" s="515"/>
      <c r="KLJ41" s="515"/>
      <c r="KLK41" s="515"/>
      <c r="KLL41" s="513"/>
      <c r="KLM41" s="514"/>
      <c r="KLN41" s="515"/>
      <c r="KLO41" s="515"/>
      <c r="KLP41" s="515"/>
      <c r="KLQ41" s="515"/>
      <c r="KLR41" s="515"/>
      <c r="KLS41" s="515"/>
      <c r="KLT41" s="513"/>
      <c r="KLU41" s="514"/>
      <c r="KLV41" s="515"/>
      <c r="KLW41" s="515"/>
      <c r="KLX41" s="515"/>
      <c r="KLY41" s="515"/>
      <c r="KLZ41" s="515"/>
      <c r="KMA41" s="515"/>
      <c r="KMB41" s="513"/>
      <c r="KMC41" s="514"/>
      <c r="KMD41" s="515"/>
      <c r="KME41" s="515"/>
      <c r="KMF41" s="515"/>
      <c r="KMG41" s="515"/>
      <c r="KMH41" s="515"/>
      <c r="KMI41" s="515"/>
      <c r="KMJ41" s="513"/>
      <c r="KMK41" s="514"/>
      <c r="KML41" s="515"/>
      <c r="KMM41" s="515"/>
      <c r="KMN41" s="515"/>
      <c r="KMO41" s="515"/>
      <c r="KMP41" s="515"/>
      <c r="KMQ41" s="515"/>
      <c r="KMR41" s="513"/>
      <c r="KMS41" s="514"/>
      <c r="KMT41" s="515"/>
      <c r="KMU41" s="515"/>
      <c r="KMV41" s="515"/>
      <c r="KMW41" s="515"/>
      <c r="KMX41" s="515"/>
      <c r="KMY41" s="515"/>
      <c r="KMZ41" s="513"/>
      <c r="KNA41" s="514"/>
      <c r="KNB41" s="515"/>
      <c r="KNC41" s="515"/>
      <c r="KND41" s="515"/>
      <c r="KNE41" s="515"/>
      <c r="KNF41" s="515"/>
      <c r="KNG41" s="515"/>
      <c r="KNH41" s="513"/>
      <c r="KNI41" s="514"/>
      <c r="KNJ41" s="515"/>
      <c r="KNK41" s="515"/>
      <c r="KNL41" s="515"/>
      <c r="KNM41" s="515"/>
      <c r="KNN41" s="515"/>
      <c r="KNO41" s="515"/>
      <c r="KNP41" s="513"/>
      <c r="KNQ41" s="514"/>
      <c r="KNR41" s="515"/>
      <c r="KNS41" s="515"/>
      <c r="KNT41" s="515"/>
      <c r="KNU41" s="515"/>
      <c r="KNV41" s="515"/>
      <c r="KNW41" s="515"/>
      <c r="KNX41" s="513"/>
      <c r="KNY41" s="514"/>
      <c r="KNZ41" s="515"/>
      <c r="KOA41" s="515"/>
      <c r="KOB41" s="515"/>
      <c r="KOC41" s="515"/>
      <c r="KOD41" s="515"/>
      <c r="KOE41" s="515"/>
      <c r="KOF41" s="513"/>
      <c r="KOG41" s="514"/>
      <c r="KOH41" s="515"/>
      <c r="KOI41" s="515"/>
      <c r="KOJ41" s="515"/>
      <c r="KOK41" s="515"/>
      <c r="KOL41" s="515"/>
      <c r="KOM41" s="515"/>
      <c r="KON41" s="513"/>
      <c r="KOO41" s="514"/>
      <c r="KOP41" s="515"/>
      <c r="KOQ41" s="515"/>
      <c r="KOR41" s="515"/>
      <c r="KOS41" s="515"/>
      <c r="KOT41" s="515"/>
      <c r="KOU41" s="515"/>
      <c r="KOV41" s="513"/>
      <c r="KOW41" s="514"/>
      <c r="KOX41" s="515"/>
      <c r="KOY41" s="515"/>
      <c r="KOZ41" s="515"/>
      <c r="KPA41" s="515"/>
      <c r="KPB41" s="515"/>
      <c r="KPC41" s="515"/>
      <c r="KPD41" s="513"/>
      <c r="KPE41" s="514"/>
      <c r="KPF41" s="515"/>
      <c r="KPG41" s="515"/>
      <c r="KPH41" s="515"/>
      <c r="KPI41" s="515"/>
      <c r="KPJ41" s="515"/>
      <c r="KPK41" s="515"/>
      <c r="KPL41" s="513"/>
      <c r="KPM41" s="514"/>
      <c r="KPN41" s="515"/>
      <c r="KPO41" s="515"/>
      <c r="KPP41" s="515"/>
      <c r="KPQ41" s="515"/>
      <c r="KPR41" s="515"/>
      <c r="KPS41" s="515"/>
      <c r="KPT41" s="513"/>
      <c r="KPU41" s="514"/>
      <c r="KPV41" s="515"/>
      <c r="KPW41" s="515"/>
      <c r="KPX41" s="515"/>
      <c r="KPY41" s="515"/>
      <c r="KPZ41" s="515"/>
      <c r="KQA41" s="515"/>
      <c r="KQB41" s="513"/>
      <c r="KQC41" s="514"/>
      <c r="KQD41" s="515"/>
      <c r="KQE41" s="515"/>
      <c r="KQF41" s="515"/>
      <c r="KQG41" s="515"/>
      <c r="KQH41" s="515"/>
      <c r="KQI41" s="515"/>
      <c r="KQJ41" s="513"/>
      <c r="KQK41" s="514"/>
      <c r="KQL41" s="515"/>
      <c r="KQM41" s="515"/>
      <c r="KQN41" s="515"/>
      <c r="KQO41" s="515"/>
      <c r="KQP41" s="515"/>
      <c r="KQQ41" s="515"/>
      <c r="KQR41" s="513"/>
      <c r="KQS41" s="514"/>
      <c r="KQT41" s="515"/>
      <c r="KQU41" s="515"/>
      <c r="KQV41" s="515"/>
      <c r="KQW41" s="515"/>
      <c r="KQX41" s="515"/>
      <c r="KQY41" s="515"/>
      <c r="KQZ41" s="513"/>
      <c r="KRA41" s="514"/>
      <c r="KRB41" s="515"/>
      <c r="KRC41" s="515"/>
      <c r="KRD41" s="515"/>
      <c r="KRE41" s="515"/>
      <c r="KRF41" s="515"/>
      <c r="KRG41" s="515"/>
      <c r="KRH41" s="513"/>
      <c r="KRI41" s="514"/>
      <c r="KRJ41" s="515"/>
      <c r="KRK41" s="515"/>
      <c r="KRL41" s="515"/>
      <c r="KRM41" s="515"/>
      <c r="KRN41" s="515"/>
      <c r="KRO41" s="515"/>
      <c r="KRP41" s="513"/>
      <c r="KRQ41" s="514"/>
      <c r="KRR41" s="515"/>
      <c r="KRS41" s="515"/>
      <c r="KRT41" s="515"/>
      <c r="KRU41" s="515"/>
      <c r="KRV41" s="515"/>
      <c r="KRW41" s="515"/>
      <c r="KRX41" s="513"/>
      <c r="KRY41" s="514"/>
      <c r="KRZ41" s="515"/>
      <c r="KSA41" s="515"/>
      <c r="KSB41" s="515"/>
      <c r="KSC41" s="515"/>
      <c r="KSD41" s="515"/>
      <c r="KSE41" s="515"/>
      <c r="KSF41" s="513"/>
      <c r="KSG41" s="514"/>
      <c r="KSH41" s="515"/>
      <c r="KSI41" s="515"/>
      <c r="KSJ41" s="515"/>
      <c r="KSK41" s="515"/>
      <c r="KSL41" s="515"/>
      <c r="KSM41" s="515"/>
      <c r="KSN41" s="513"/>
      <c r="KSO41" s="514"/>
      <c r="KSP41" s="515"/>
      <c r="KSQ41" s="515"/>
      <c r="KSR41" s="515"/>
      <c r="KSS41" s="515"/>
      <c r="KST41" s="515"/>
      <c r="KSU41" s="515"/>
      <c r="KSV41" s="513"/>
      <c r="KSW41" s="514"/>
      <c r="KSX41" s="515"/>
      <c r="KSY41" s="515"/>
      <c r="KSZ41" s="515"/>
      <c r="KTA41" s="515"/>
      <c r="KTB41" s="515"/>
      <c r="KTC41" s="515"/>
      <c r="KTD41" s="513"/>
      <c r="KTE41" s="514"/>
      <c r="KTF41" s="515"/>
      <c r="KTG41" s="515"/>
      <c r="KTH41" s="515"/>
      <c r="KTI41" s="515"/>
      <c r="KTJ41" s="515"/>
      <c r="KTK41" s="515"/>
      <c r="KTL41" s="513"/>
      <c r="KTM41" s="514"/>
      <c r="KTN41" s="515"/>
      <c r="KTO41" s="515"/>
      <c r="KTP41" s="515"/>
      <c r="KTQ41" s="515"/>
      <c r="KTR41" s="515"/>
      <c r="KTS41" s="515"/>
      <c r="KTT41" s="513"/>
      <c r="KTU41" s="514"/>
      <c r="KTV41" s="515"/>
      <c r="KTW41" s="515"/>
      <c r="KTX41" s="515"/>
      <c r="KTY41" s="515"/>
      <c r="KTZ41" s="515"/>
      <c r="KUA41" s="515"/>
      <c r="KUB41" s="513"/>
      <c r="KUC41" s="514"/>
      <c r="KUD41" s="515"/>
      <c r="KUE41" s="515"/>
      <c r="KUF41" s="515"/>
      <c r="KUG41" s="515"/>
      <c r="KUH41" s="515"/>
      <c r="KUI41" s="515"/>
      <c r="KUJ41" s="513"/>
      <c r="KUK41" s="514"/>
      <c r="KUL41" s="515"/>
      <c r="KUM41" s="515"/>
      <c r="KUN41" s="515"/>
      <c r="KUO41" s="515"/>
      <c r="KUP41" s="515"/>
      <c r="KUQ41" s="515"/>
      <c r="KUR41" s="513"/>
      <c r="KUS41" s="514"/>
      <c r="KUT41" s="515"/>
      <c r="KUU41" s="515"/>
      <c r="KUV41" s="515"/>
      <c r="KUW41" s="515"/>
      <c r="KUX41" s="515"/>
      <c r="KUY41" s="515"/>
      <c r="KUZ41" s="513"/>
      <c r="KVA41" s="514"/>
      <c r="KVB41" s="515"/>
      <c r="KVC41" s="515"/>
      <c r="KVD41" s="515"/>
      <c r="KVE41" s="515"/>
      <c r="KVF41" s="515"/>
      <c r="KVG41" s="515"/>
      <c r="KVH41" s="513"/>
      <c r="KVI41" s="514"/>
      <c r="KVJ41" s="515"/>
      <c r="KVK41" s="515"/>
      <c r="KVL41" s="515"/>
      <c r="KVM41" s="515"/>
      <c r="KVN41" s="515"/>
      <c r="KVO41" s="515"/>
      <c r="KVP41" s="513"/>
      <c r="KVQ41" s="514"/>
      <c r="KVR41" s="515"/>
      <c r="KVS41" s="515"/>
      <c r="KVT41" s="515"/>
      <c r="KVU41" s="515"/>
      <c r="KVV41" s="515"/>
      <c r="KVW41" s="515"/>
      <c r="KVX41" s="513"/>
      <c r="KVY41" s="514"/>
      <c r="KVZ41" s="515"/>
      <c r="KWA41" s="515"/>
      <c r="KWB41" s="515"/>
      <c r="KWC41" s="515"/>
      <c r="KWD41" s="515"/>
      <c r="KWE41" s="515"/>
      <c r="KWF41" s="513"/>
      <c r="KWG41" s="514"/>
      <c r="KWH41" s="515"/>
      <c r="KWI41" s="515"/>
      <c r="KWJ41" s="515"/>
      <c r="KWK41" s="515"/>
      <c r="KWL41" s="515"/>
      <c r="KWM41" s="515"/>
      <c r="KWN41" s="513"/>
      <c r="KWO41" s="514"/>
      <c r="KWP41" s="515"/>
      <c r="KWQ41" s="515"/>
      <c r="KWR41" s="515"/>
      <c r="KWS41" s="515"/>
      <c r="KWT41" s="515"/>
      <c r="KWU41" s="515"/>
      <c r="KWV41" s="513"/>
      <c r="KWW41" s="514"/>
      <c r="KWX41" s="515"/>
      <c r="KWY41" s="515"/>
      <c r="KWZ41" s="515"/>
      <c r="KXA41" s="515"/>
      <c r="KXB41" s="515"/>
      <c r="KXC41" s="515"/>
      <c r="KXD41" s="513"/>
      <c r="KXE41" s="514"/>
      <c r="KXF41" s="515"/>
      <c r="KXG41" s="515"/>
      <c r="KXH41" s="515"/>
      <c r="KXI41" s="515"/>
      <c r="KXJ41" s="515"/>
      <c r="KXK41" s="515"/>
      <c r="KXL41" s="513"/>
      <c r="KXM41" s="514"/>
      <c r="KXN41" s="515"/>
      <c r="KXO41" s="515"/>
      <c r="KXP41" s="515"/>
      <c r="KXQ41" s="515"/>
      <c r="KXR41" s="515"/>
      <c r="KXS41" s="515"/>
      <c r="KXT41" s="513"/>
      <c r="KXU41" s="514"/>
      <c r="KXV41" s="515"/>
      <c r="KXW41" s="515"/>
      <c r="KXX41" s="515"/>
      <c r="KXY41" s="515"/>
      <c r="KXZ41" s="515"/>
      <c r="KYA41" s="515"/>
      <c r="KYB41" s="513"/>
      <c r="KYC41" s="514"/>
      <c r="KYD41" s="515"/>
      <c r="KYE41" s="515"/>
      <c r="KYF41" s="515"/>
      <c r="KYG41" s="515"/>
      <c r="KYH41" s="515"/>
      <c r="KYI41" s="515"/>
      <c r="KYJ41" s="513"/>
      <c r="KYK41" s="514"/>
      <c r="KYL41" s="515"/>
      <c r="KYM41" s="515"/>
      <c r="KYN41" s="515"/>
      <c r="KYO41" s="515"/>
      <c r="KYP41" s="515"/>
      <c r="KYQ41" s="515"/>
      <c r="KYR41" s="513"/>
      <c r="KYS41" s="514"/>
      <c r="KYT41" s="515"/>
      <c r="KYU41" s="515"/>
      <c r="KYV41" s="515"/>
      <c r="KYW41" s="515"/>
      <c r="KYX41" s="515"/>
      <c r="KYY41" s="515"/>
      <c r="KYZ41" s="513"/>
      <c r="KZA41" s="514"/>
      <c r="KZB41" s="515"/>
      <c r="KZC41" s="515"/>
      <c r="KZD41" s="515"/>
      <c r="KZE41" s="515"/>
      <c r="KZF41" s="515"/>
      <c r="KZG41" s="515"/>
      <c r="KZH41" s="513"/>
      <c r="KZI41" s="514"/>
      <c r="KZJ41" s="515"/>
      <c r="KZK41" s="515"/>
      <c r="KZL41" s="515"/>
      <c r="KZM41" s="515"/>
      <c r="KZN41" s="515"/>
      <c r="KZO41" s="515"/>
      <c r="KZP41" s="513"/>
      <c r="KZQ41" s="514"/>
      <c r="KZR41" s="515"/>
      <c r="KZS41" s="515"/>
      <c r="KZT41" s="515"/>
      <c r="KZU41" s="515"/>
      <c r="KZV41" s="515"/>
      <c r="KZW41" s="515"/>
      <c r="KZX41" s="513"/>
      <c r="KZY41" s="514"/>
      <c r="KZZ41" s="515"/>
      <c r="LAA41" s="515"/>
      <c r="LAB41" s="515"/>
      <c r="LAC41" s="515"/>
      <c r="LAD41" s="515"/>
      <c r="LAE41" s="515"/>
      <c r="LAF41" s="513"/>
      <c r="LAG41" s="514"/>
      <c r="LAH41" s="515"/>
      <c r="LAI41" s="515"/>
      <c r="LAJ41" s="515"/>
      <c r="LAK41" s="515"/>
      <c r="LAL41" s="515"/>
      <c r="LAM41" s="515"/>
      <c r="LAN41" s="513"/>
      <c r="LAO41" s="514"/>
      <c r="LAP41" s="515"/>
      <c r="LAQ41" s="515"/>
      <c r="LAR41" s="515"/>
      <c r="LAS41" s="515"/>
      <c r="LAT41" s="515"/>
      <c r="LAU41" s="515"/>
      <c r="LAV41" s="513"/>
      <c r="LAW41" s="514"/>
      <c r="LAX41" s="515"/>
      <c r="LAY41" s="515"/>
      <c r="LAZ41" s="515"/>
      <c r="LBA41" s="515"/>
      <c r="LBB41" s="515"/>
      <c r="LBC41" s="515"/>
      <c r="LBD41" s="513"/>
      <c r="LBE41" s="514"/>
      <c r="LBF41" s="515"/>
      <c r="LBG41" s="515"/>
      <c r="LBH41" s="515"/>
      <c r="LBI41" s="515"/>
      <c r="LBJ41" s="515"/>
      <c r="LBK41" s="515"/>
      <c r="LBL41" s="513"/>
      <c r="LBM41" s="514"/>
      <c r="LBN41" s="515"/>
      <c r="LBO41" s="515"/>
      <c r="LBP41" s="515"/>
      <c r="LBQ41" s="515"/>
      <c r="LBR41" s="515"/>
      <c r="LBS41" s="515"/>
      <c r="LBT41" s="513"/>
      <c r="LBU41" s="514"/>
      <c r="LBV41" s="515"/>
      <c r="LBW41" s="515"/>
      <c r="LBX41" s="515"/>
      <c r="LBY41" s="515"/>
      <c r="LBZ41" s="515"/>
      <c r="LCA41" s="515"/>
      <c r="LCB41" s="513"/>
      <c r="LCC41" s="514"/>
      <c r="LCD41" s="515"/>
      <c r="LCE41" s="515"/>
      <c r="LCF41" s="515"/>
      <c r="LCG41" s="515"/>
      <c r="LCH41" s="515"/>
      <c r="LCI41" s="515"/>
      <c r="LCJ41" s="513"/>
      <c r="LCK41" s="514"/>
      <c r="LCL41" s="515"/>
      <c r="LCM41" s="515"/>
      <c r="LCN41" s="515"/>
      <c r="LCO41" s="515"/>
      <c r="LCP41" s="515"/>
      <c r="LCQ41" s="515"/>
      <c r="LCR41" s="513"/>
      <c r="LCS41" s="514"/>
      <c r="LCT41" s="515"/>
      <c r="LCU41" s="515"/>
      <c r="LCV41" s="515"/>
      <c r="LCW41" s="515"/>
      <c r="LCX41" s="515"/>
      <c r="LCY41" s="515"/>
      <c r="LCZ41" s="513"/>
      <c r="LDA41" s="514"/>
      <c r="LDB41" s="515"/>
      <c r="LDC41" s="515"/>
      <c r="LDD41" s="515"/>
      <c r="LDE41" s="515"/>
      <c r="LDF41" s="515"/>
      <c r="LDG41" s="515"/>
      <c r="LDH41" s="513"/>
      <c r="LDI41" s="514"/>
      <c r="LDJ41" s="515"/>
      <c r="LDK41" s="515"/>
      <c r="LDL41" s="515"/>
      <c r="LDM41" s="515"/>
      <c r="LDN41" s="515"/>
      <c r="LDO41" s="515"/>
      <c r="LDP41" s="513"/>
      <c r="LDQ41" s="514"/>
      <c r="LDR41" s="515"/>
      <c r="LDS41" s="515"/>
      <c r="LDT41" s="515"/>
      <c r="LDU41" s="515"/>
      <c r="LDV41" s="515"/>
      <c r="LDW41" s="515"/>
      <c r="LDX41" s="513"/>
      <c r="LDY41" s="514"/>
      <c r="LDZ41" s="515"/>
      <c r="LEA41" s="515"/>
      <c r="LEB41" s="515"/>
      <c r="LEC41" s="515"/>
      <c r="LED41" s="515"/>
      <c r="LEE41" s="515"/>
      <c r="LEF41" s="513"/>
      <c r="LEG41" s="514"/>
      <c r="LEH41" s="515"/>
      <c r="LEI41" s="515"/>
      <c r="LEJ41" s="515"/>
      <c r="LEK41" s="515"/>
      <c r="LEL41" s="515"/>
      <c r="LEM41" s="515"/>
      <c r="LEN41" s="513"/>
      <c r="LEO41" s="514"/>
      <c r="LEP41" s="515"/>
      <c r="LEQ41" s="515"/>
      <c r="LER41" s="515"/>
      <c r="LES41" s="515"/>
      <c r="LET41" s="515"/>
      <c r="LEU41" s="515"/>
      <c r="LEV41" s="513"/>
      <c r="LEW41" s="514"/>
      <c r="LEX41" s="515"/>
      <c r="LEY41" s="515"/>
      <c r="LEZ41" s="515"/>
      <c r="LFA41" s="515"/>
      <c r="LFB41" s="515"/>
      <c r="LFC41" s="515"/>
      <c r="LFD41" s="513"/>
      <c r="LFE41" s="514"/>
      <c r="LFF41" s="515"/>
      <c r="LFG41" s="515"/>
      <c r="LFH41" s="515"/>
      <c r="LFI41" s="515"/>
      <c r="LFJ41" s="515"/>
      <c r="LFK41" s="515"/>
      <c r="LFL41" s="513"/>
      <c r="LFM41" s="514"/>
      <c r="LFN41" s="515"/>
      <c r="LFO41" s="515"/>
      <c r="LFP41" s="515"/>
      <c r="LFQ41" s="515"/>
      <c r="LFR41" s="515"/>
      <c r="LFS41" s="515"/>
      <c r="LFT41" s="513"/>
      <c r="LFU41" s="514"/>
      <c r="LFV41" s="515"/>
      <c r="LFW41" s="515"/>
      <c r="LFX41" s="515"/>
      <c r="LFY41" s="515"/>
      <c r="LFZ41" s="515"/>
      <c r="LGA41" s="515"/>
      <c r="LGB41" s="513"/>
      <c r="LGC41" s="514"/>
      <c r="LGD41" s="515"/>
      <c r="LGE41" s="515"/>
      <c r="LGF41" s="515"/>
      <c r="LGG41" s="515"/>
      <c r="LGH41" s="515"/>
      <c r="LGI41" s="515"/>
      <c r="LGJ41" s="513"/>
      <c r="LGK41" s="514"/>
      <c r="LGL41" s="515"/>
      <c r="LGM41" s="515"/>
      <c r="LGN41" s="515"/>
      <c r="LGO41" s="515"/>
      <c r="LGP41" s="515"/>
      <c r="LGQ41" s="515"/>
      <c r="LGR41" s="513"/>
      <c r="LGS41" s="514"/>
      <c r="LGT41" s="515"/>
      <c r="LGU41" s="515"/>
      <c r="LGV41" s="515"/>
      <c r="LGW41" s="515"/>
      <c r="LGX41" s="515"/>
      <c r="LGY41" s="515"/>
      <c r="LGZ41" s="513"/>
      <c r="LHA41" s="514"/>
      <c r="LHB41" s="515"/>
      <c r="LHC41" s="515"/>
      <c r="LHD41" s="515"/>
      <c r="LHE41" s="515"/>
      <c r="LHF41" s="515"/>
      <c r="LHG41" s="515"/>
      <c r="LHH41" s="513"/>
      <c r="LHI41" s="514"/>
      <c r="LHJ41" s="515"/>
      <c r="LHK41" s="515"/>
      <c r="LHL41" s="515"/>
      <c r="LHM41" s="515"/>
      <c r="LHN41" s="515"/>
      <c r="LHO41" s="515"/>
      <c r="LHP41" s="513"/>
      <c r="LHQ41" s="514"/>
      <c r="LHR41" s="515"/>
      <c r="LHS41" s="515"/>
      <c r="LHT41" s="515"/>
      <c r="LHU41" s="515"/>
      <c r="LHV41" s="515"/>
      <c r="LHW41" s="515"/>
      <c r="LHX41" s="513"/>
      <c r="LHY41" s="514"/>
      <c r="LHZ41" s="515"/>
      <c r="LIA41" s="515"/>
      <c r="LIB41" s="515"/>
      <c r="LIC41" s="515"/>
      <c r="LID41" s="515"/>
      <c r="LIE41" s="515"/>
      <c r="LIF41" s="513"/>
      <c r="LIG41" s="514"/>
      <c r="LIH41" s="515"/>
      <c r="LII41" s="515"/>
      <c r="LIJ41" s="515"/>
      <c r="LIK41" s="515"/>
      <c r="LIL41" s="515"/>
      <c r="LIM41" s="515"/>
      <c r="LIN41" s="513"/>
      <c r="LIO41" s="514"/>
      <c r="LIP41" s="515"/>
      <c r="LIQ41" s="515"/>
      <c r="LIR41" s="515"/>
      <c r="LIS41" s="515"/>
      <c r="LIT41" s="515"/>
      <c r="LIU41" s="515"/>
      <c r="LIV41" s="513"/>
      <c r="LIW41" s="514"/>
      <c r="LIX41" s="515"/>
      <c r="LIY41" s="515"/>
      <c r="LIZ41" s="515"/>
      <c r="LJA41" s="515"/>
      <c r="LJB41" s="515"/>
      <c r="LJC41" s="515"/>
      <c r="LJD41" s="513"/>
      <c r="LJE41" s="514"/>
      <c r="LJF41" s="515"/>
      <c r="LJG41" s="515"/>
      <c r="LJH41" s="515"/>
      <c r="LJI41" s="515"/>
      <c r="LJJ41" s="515"/>
      <c r="LJK41" s="515"/>
      <c r="LJL41" s="513"/>
      <c r="LJM41" s="514"/>
      <c r="LJN41" s="515"/>
      <c r="LJO41" s="515"/>
      <c r="LJP41" s="515"/>
      <c r="LJQ41" s="515"/>
      <c r="LJR41" s="515"/>
      <c r="LJS41" s="515"/>
      <c r="LJT41" s="513"/>
      <c r="LJU41" s="514"/>
      <c r="LJV41" s="515"/>
      <c r="LJW41" s="515"/>
      <c r="LJX41" s="515"/>
      <c r="LJY41" s="515"/>
      <c r="LJZ41" s="515"/>
      <c r="LKA41" s="515"/>
      <c r="LKB41" s="513"/>
      <c r="LKC41" s="514"/>
      <c r="LKD41" s="515"/>
      <c r="LKE41" s="515"/>
      <c r="LKF41" s="515"/>
      <c r="LKG41" s="515"/>
      <c r="LKH41" s="515"/>
      <c r="LKI41" s="515"/>
      <c r="LKJ41" s="513"/>
      <c r="LKK41" s="514"/>
      <c r="LKL41" s="515"/>
      <c r="LKM41" s="515"/>
      <c r="LKN41" s="515"/>
      <c r="LKO41" s="515"/>
      <c r="LKP41" s="515"/>
      <c r="LKQ41" s="515"/>
      <c r="LKR41" s="513"/>
      <c r="LKS41" s="514"/>
      <c r="LKT41" s="515"/>
      <c r="LKU41" s="515"/>
      <c r="LKV41" s="515"/>
      <c r="LKW41" s="515"/>
      <c r="LKX41" s="515"/>
      <c r="LKY41" s="515"/>
      <c r="LKZ41" s="513"/>
      <c r="LLA41" s="514"/>
      <c r="LLB41" s="515"/>
      <c r="LLC41" s="515"/>
      <c r="LLD41" s="515"/>
      <c r="LLE41" s="515"/>
      <c r="LLF41" s="515"/>
      <c r="LLG41" s="515"/>
      <c r="LLH41" s="513"/>
      <c r="LLI41" s="514"/>
      <c r="LLJ41" s="515"/>
      <c r="LLK41" s="515"/>
      <c r="LLL41" s="515"/>
      <c r="LLM41" s="515"/>
      <c r="LLN41" s="515"/>
      <c r="LLO41" s="515"/>
      <c r="LLP41" s="513"/>
      <c r="LLQ41" s="514"/>
      <c r="LLR41" s="515"/>
      <c r="LLS41" s="515"/>
      <c r="LLT41" s="515"/>
      <c r="LLU41" s="515"/>
      <c r="LLV41" s="515"/>
      <c r="LLW41" s="515"/>
      <c r="LLX41" s="513"/>
      <c r="LLY41" s="514"/>
      <c r="LLZ41" s="515"/>
      <c r="LMA41" s="515"/>
      <c r="LMB41" s="515"/>
      <c r="LMC41" s="515"/>
      <c r="LMD41" s="515"/>
      <c r="LME41" s="515"/>
      <c r="LMF41" s="513"/>
      <c r="LMG41" s="514"/>
      <c r="LMH41" s="515"/>
      <c r="LMI41" s="515"/>
      <c r="LMJ41" s="515"/>
      <c r="LMK41" s="515"/>
      <c r="LML41" s="515"/>
      <c r="LMM41" s="515"/>
      <c r="LMN41" s="513"/>
      <c r="LMO41" s="514"/>
      <c r="LMP41" s="515"/>
      <c r="LMQ41" s="515"/>
      <c r="LMR41" s="515"/>
      <c r="LMS41" s="515"/>
      <c r="LMT41" s="515"/>
      <c r="LMU41" s="515"/>
      <c r="LMV41" s="513"/>
      <c r="LMW41" s="514"/>
      <c r="LMX41" s="515"/>
      <c r="LMY41" s="515"/>
      <c r="LMZ41" s="515"/>
      <c r="LNA41" s="515"/>
      <c r="LNB41" s="515"/>
      <c r="LNC41" s="515"/>
      <c r="LND41" s="513"/>
      <c r="LNE41" s="514"/>
      <c r="LNF41" s="515"/>
      <c r="LNG41" s="515"/>
      <c r="LNH41" s="515"/>
      <c r="LNI41" s="515"/>
      <c r="LNJ41" s="515"/>
      <c r="LNK41" s="515"/>
      <c r="LNL41" s="513"/>
      <c r="LNM41" s="514"/>
      <c r="LNN41" s="515"/>
      <c r="LNO41" s="515"/>
      <c r="LNP41" s="515"/>
      <c r="LNQ41" s="515"/>
      <c r="LNR41" s="515"/>
      <c r="LNS41" s="515"/>
      <c r="LNT41" s="513"/>
      <c r="LNU41" s="514"/>
      <c r="LNV41" s="515"/>
      <c r="LNW41" s="515"/>
      <c r="LNX41" s="515"/>
      <c r="LNY41" s="515"/>
      <c r="LNZ41" s="515"/>
      <c r="LOA41" s="515"/>
      <c r="LOB41" s="513"/>
      <c r="LOC41" s="514"/>
      <c r="LOD41" s="515"/>
      <c r="LOE41" s="515"/>
      <c r="LOF41" s="515"/>
      <c r="LOG41" s="515"/>
      <c r="LOH41" s="515"/>
      <c r="LOI41" s="515"/>
      <c r="LOJ41" s="513"/>
      <c r="LOK41" s="514"/>
      <c r="LOL41" s="515"/>
      <c r="LOM41" s="515"/>
      <c r="LON41" s="515"/>
      <c r="LOO41" s="515"/>
      <c r="LOP41" s="515"/>
      <c r="LOQ41" s="515"/>
      <c r="LOR41" s="513"/>
      <c r="LOS41" s="514"/>
      <c r="LOT41" s="515"/>
      <c r="LOU41" s="515"/>
      <c r="LOV41" s="515"/>
      <c r="LOW41" s="515"/>
      <c r="LOX41" s="515"/>
      <c r="LOY41" s="515"/>
      <c r="LOZ41" s="513"/>
      <c r="LPA41" s="514"/>
      <c r="LPB41" s="515"/>
      <c r="LPC41" s="515"/>
      <c r="LPD41" s="515"/>
      <c r="LPE41" s="515"/>
      <c r="LPF41" s="515"/>
      <c r="LPG41" s="515"/>
      <c r="LPH41" s="513"/>
      <c r="LPI41" s="514"/>
      <c r="LPJ41" s="515"/>
      <c r="LPK41" s="515"/>
      <c r="LPL41" s="515"/>
      <c r="LPM41" s="515"/>
      <c r="LPN41" s="515"/>
      <c r="LPO41" s="515"/>
      <c r="LPP41" s="513"/>
      <c r="LPQ41" s="514"/>
      <c r="LPR41" s="515"/>
      <c r="LPS41" s="515"/>
      <c r="LPT41" s="515"/>
      <c r="LPU41" s="515"/>
      <c r="LPV41" s="515"/>
      <c r="LPW41" s="515"/>
      <c r="LPX41" s="513"/>
      <c r="LPY41" s="514"/>
      <c r="LPZ41" s="515"/>
      <c r="LQA41" s="515"/>
      <c r="LQB41" s="515"/>
      <c r="LQC41" s="515"/>
      <c r="LQD41" s="515"/>
      <c r="LQE41" s="515"/>
      <c r="LQF41" s="513"/>
      <c r="LQG41" s="514"/>
      <c r="LQH41" s="515"/>
      <c r="LQI41" s="515"/>
      <c r="LQJ41" s="515"/>
      <c r="LQK41" s="515"/>
      <c r="LQL41" s="515"/>
      <c r="LQM41" s="515"/>
      <c r="LQN41" s="513"/>
      <c r="LQO41" s="514"/>
      <c r="LQP41" s="515"/>
      <c r="LQQ41" s="515"/>
      <c r="LQR41" s="515"/>
      <c r="LQS41" s="515"/>
      <c r="LQT41" s="515"/>
      <c r="LQU41" s="515"/>
      <c r="LQV41" s="513"/>
      <c r="LQW41" s="514"/>
      <c r="LQX41" s="515"/>
      <c r="LQY41" s="515"/>
      <c r="LQZ41" s="515"/>
      <c r="LRA41" s="515"/>
      <c r="LRB41" s="515"/>
      <c r="LRC41" s="515"/>
      <c r="LRD41" s="513"/>
      <c r="LRE41" s="514"/>
      <c r="LRF41" s="515"/>
      <c r="LRG41" s="515"/>
      <c r="LRH41" s="515"/>
      <c r="LRI41" s="515"/>
      <c r="LRJ41" s="515"/>
      <c r="LRK41" s="515"/>
      <c r="LRL41" s="513"/>
      <c r="LRM41" s="514"/>
      <c r="LRN41" s="515"/>
      <c r="LRO41" s="515"/>
      <c r="LRP41" s="515"/>
      <c r="LRQ41" s="515"/>
      <c r="LRR41" s="515"/>
      <c r="LRS41" s="515"/>
      <c r="LRT41" s="513"/>
      <c r="LRU41" s="514"/>
      <c r="LRV41" s="515"/>
      <c r="LRW41" s="515"/>
      <c r="LRX41" s="515"/>
      <c r="LRY41" s="515"/>
      <c r="LRZ41" s="515"/>
      <c r="LSA41" s="515"/>
      <c r="LSB41" s="513"/>
      <c r="LSC41" s="514"/>
      <c r="LSD41" s="515"/>
      <c r="LSE41" s="515"/>
      <c r="LSF41" s="515"/>
      <c r="LSG41" s="515"/>
      <c r="LSH41" s="515"/>
      <c r="LSI41" s="515"/>
      <c r="LSJ41" s="513"/>
      <c r="LSK41" s="514"/>
      <c r="LSL41" s="515"/>
      <c r="LSM41" s="515"/>
      <c r="LSN41" s="515"/>
      <c r="LSO41" s="515"/>
      <c r="LSP41" s="515"/>
      <c r="LSQ41" s="515"/>
      <c r="LSR41" s="513"/>
      <c r="LSS41" s="514"/>
      <c r="LST41" s="515"/>
      <c r="LSU41" s="515"/>
      <c r="LSV41" s="515"/>
      <c r="LSW41" s="515"/>
      <c r="LSX41" s="515"/>
      <c r="LSY41" s="515"/>
      <c r="LSZ41" s="513"/>
      <c r="LTA41" s="514"/>
      <c r="LTB41" s="515"/>
      <c r="LTC41" s="515"/>
      <c r="LTD41" s="515"/>
      <c r="LTE41" s="515"/>
      <c r="LTF41" s="515"/>
      <c r="LTG41" s="515"/>
      <c r="LTH41" s="513"/>
      <c r="LTI41" s="514"/>
      <c r="LTJ41" s="515"/>
      <c r="LTK41" s="515"/>
      <c r="LTL41" s="515"/>
      <c r="LTM41" s="515"/>
      <c r="LTN41" s="515"/>
      <c r="LTO41" s="515"/>
      <c r="LTP41" s="513"/>
      <c r="LTQ41" s="514"/>
      <c r="LTR41" s="515"/>
      <c r="LTS41" s="515"/>
      <c r="LTT41" s="515"/>
      <c r="LTU41" s="515"/>
      <c r="LTV41" s="515"/>
      <c r="LTW41" s="515"/>
      <c r="LTX41" s="513"/>
      <c r="LTY41" s="514"/>
      <c r="LTZ41" s="515"/>
      <c r="LUA41" s="515"/>
      <c r="LUB41" s="515"/>
      <c r="LUC41" s="515"/>
      <c r="LUD41" s="515"/>
      <c r="LUE41" s="515"/>
      <c r="LUF41" s="513"/>
      <c r="LUG41" s="514"/>
      <c r="LUH41" s="515"/>
      <c r="LUI41" s="515"/>
      <c r="LUJ41" s="515"/>
      <c r="LUK41" s="515"/>
      <c r="LUL41" s="515"/>
      <c r="LUM41" s="515"/>
      <c r="LUN41" s="513"/>
      <c r="LUO41" s="514"/>
      <c r="LUP41" s="515"/>
      <c r="LUQ41" s="515"/>
      <c r="LUR41" s="515"/>
      <c r="LUS41" s="515"/>
      <c r="LUT41" s="515"/>
      <c r="LUU41" s="515"/>
      <c r="LUV41" s="513"/>
      <c r="LUW41" s="514"/>
      <c r="LUX41" s="515"/>
      <c r="LUY41" s="515"/>
      <c r="LUZ41" s="515"/>
      <c r="LVA41" s="515"/>
      <c r="LVB41" s="515"/>
      <c r="LVC41" s="515"/>
      <c r="LVD41" s="513"/>
      <c r="LVE41" s="514"/>
      <c r="LVF41" s="515"/>
      <c r="LVG41" s="515"/>
      <c r="LVH41" s="515"/>
      <c r="LVI41" s="515"/>
      <c r="LVJ41" s="515"/>
      <c r="LVK41" s="515"/>
      <c r="LVL41" s="513"/>
      <c r="LVM41" s="514"/>
      <c r="LVN41" s="515"/>
      <c r="LVO41" s="515"/>
      <c r="LVP41" s="515"/>
      <c r="LVQ41" s="515"/>
      <c r="LVR41" s="515"/>
      <c r="LVS41" s="515"/>
      <c r="LVT41" s="513"/>
      <c r="LVU41" s="514"/>
      <c r="LVV41" s="515"/>
      <c r="LVW41" s="515"/>
      <c r="LVX41" s="515"/>
      <c r="LVY41" s="515"/>
      <c r="LVZ41" s="515"/>
      <c r="LWA41" s="515"/>
      <c r="LWB41" s="513"/>
      <c r="LWC41" s="514"/>
      <c r="LWD41" s="515"/>
      <c r="LWE41" s="515"/>
      <c r="LWF41" s="515"/>
      <c r="LWG41" s="515"/>
      <c r="LWH41" s="515"/>
      <c r="LWI41" s="515"/>
      <c r="LWJ41" s="513"/>
      <c r="LWK41" s="514"/>
      <c r="LWL41" s="515"/>
      <c r="LWM41" s="515"/>
      <c r="LWN41" s="515"/>
      <c r="LWO41" s="515"/>
      <c r="LWP41" s="515"/>
      <c r="LWQ41" s="515"/>
      <c r="LWR41" s="513"/>
      <c r="LWS41" s="514"/>
      <c r="LWT41" s="515"/>
      <c r="LWU41" s="515"/>
      <c r="LWV41" s="515"/>
      <c r="LWW41" s="515"/>
      <c r="LWX41" s="515"/>
      <c r="LWY41" s="515"/>
      <c r="LWZ41" s="513"/>
      <c r="LXA41" s="514"/>
      <c r="LXB41" s="515"/>
      <c r="LXC41" s="515"/>
      <c r="LXD41" s="515"/>
      <c r="LXE41" s="515"/>
      <c r="LXF41" s="515"/>
      <c r="LXG41" s="515"/>
      <c r="LXH41" s="513"/>
      <c r="LXI41" s="514"/>
      <c r="LXJ41" s="515"/>
      <c r="LXK41" s="515"/>
      <c r="LXL41" s="515"/>
      <c r="LXM41" s="515"/>
      <c r="LXN41" s="515"/>
      <c r="LXO41" s="515"/>
      <c r="LXP41" s="513"/>
      <c r="LXQ41" s="514"/>
      <c r="LXR41" s="515"/>
      <c r="LXS41" s="515"/>
      <c r="LXT41" s="515"/>
      <c r="LXU41" s="515"/>
      <c r="LXV41" s="515"/>
      <c r="LXW41" s="515"/>
      <c r="LXX41" s="513"/>
      <c r="LXY41" s="514"/>
      <c r="LXZ41" s="515"/>
      <c r="LYA41" s="515"/>
      <c r="LYB41" s="515"/>
      <c r="LYC41" s="515"/>
      <c r="LYD41" s="515"/>
      <c r="LYE41" s="515"/>
      <c r="LYF41" s="513"/>
      <c r="LYG41" s="514"/>
      <c r="LYH41" s="515"/>
      <c r="LYI41" s="515"/>
      <c r="LYJ41" s="515"/>
      <c r="LYK41" s="515"/>
      <c r="LYL41" s="515"/>
      <c r="LYM41" s="515"/>
      <c r="LYN41" s="513"/>
      <c r="LYO41" s="514"/>
      <c r="LYP41" s="515"/>
      <c r="LYQ41" s="515"/>
      <c r="LYR41" s="515"/>
      <c r="LYS41" s="515"/>
      <c r="LYT41" s="515"/>
      <c r="LYU41" s="515"/>
      <c r="LYV41" s="513"/>
      <c r="LYW41" s="514"/>
      <c r="LYX41" s="515"/>
      <c r="LYY41" s="515"/>
      <c r="LYZ41" s="515"/>
      <c r="LZA41" s="515"/>
      <c r="LZB41" s="515"/>
      <c r="LZC41" s="515"/>
      <c r="LZD41" s="513"/>
      <c r="LZE41" s="514"/>
      <c r="LZF41" s="515"/>
      <c r="LZG41" s="515"/>
      <c r="LZH41" s="515"/>
      <c r="LZI41" s="515"/>
      <c r="LZJ41" s="515"/>
      <c r="LZK41" s="515"/>
      <c r="LZL41" s="513"/>
      <c r="LZM41" s="514"/>
      <c r="LZN41" s="515"/>
      <c r="LZO41" s="515"/>
      <c r="LZP41" s="515"/>
      <c r="LZQ41" s="515"/>
      <c r="LZR41" s="515"/>
      <c r="LZS41" s="515"/>
      <c r="LZT41" s="513"/>
      <c r="LZU41" s="514"/>
      <c r="LZV41" s="515"/>
      <c r="LZW41" s="515"/>
      <c r="LZX41" s="515"/>
      <c r="LZY41" s="515"/>
      <c r="LZZ41" s="515"/>
      <c r="MAA41" s="515"/>
      <c r="MAB41" s="513"/>
      <c r="MAC41" s="514"/>
      <c r="MAD41" s="515"/>
      <c r="MAE41" s="515"/>
      <c r="MAF41" s="515"/>
      <c r="MAG41" s="515"/>
      <c r="MAH41" s="515"/>
      <c r="MAI41" s="515"/>
      <c r="MAJ41" s="513"/>
      <c r="MAK41" s="514"/>
      <c r="MAL41" s="515"/>
      <c r="MAM41" s="515"/>
      <c r="MAN41" s="515"/>
      <c r="MAO41" s="515"/>
      <c r="MAP41" s="515"/>
      <c r="MAQ41" s="515"/>
      <c r="MAR41" s="513"/>
      <c r="MAS41" s="514"/>
      <c r="MAT41" s="515"/>
      <c r="MAU41" s="515"/>
      <c r="MAV41" s="515"/>
      <c r="MAW41" s="515"/>
      <c r="MAX41" s="515"/>
      <c r="MAY41" s="515"/>
      <c r="MAZ41" s="513"/>
      <c r="MBA41" s="514"/>
      <c r="MBB41" s="515"/>
      <c r="MBC41" s="515"/>
      <c r="MBD41" s="515"/>
      <c r="MBE41" s="515"/>
      <c r="MBF41" s="515"/>
      <c r="MBG41" s="515"/>
      <c r="MBH41" s="513"/>
      <c r="MBI41" s="514"/>
      <c r="MBJ41" s="515"/>
      <c r="MBK41" s="515"/>
      <c r="MBL41" s="515"/>
      <c r="MBM41" s="515"/>
      <c r="MBN41" s="515"/>
      <c r="MBO41" s="515"/>
      <c r="MBP41" s="513"/>
      <c r="MBQ41" s="514"/>
      <c r="MBR41" s="515"/>
      <c r="MBS41" s="515"/>
      <c r="MBT41" s="515"/>
      <c r="MBU41" s="515"/>
      <c r="MBV41" s="515"/>
      <c r="MBW41" s="515"/>
      <c r="MBX41" s="513"/>
      <c r="MBY41" s="514"/>
      <c r="MBZ41" s="515"/>
      <c r="MCA41" s="515"/>
      <c r="MCB41" s="515"/>
      <c r="MCC41" s="515"/>
      <c r="MCD41" s="515"/>
      <c r="MCE41" s="515"/>
      <c r="MCF41" s="513"/>
      <c r="MCG41" s="514"/>
      <c r="MCH41" s="515"/>
      <c r="MCI41" s="515"/>
      <c r="MCJ41" s="515"/>
      <c r="MCK41" s="515"/>
      <c r="MCL41" s="515"/>
      <c r="MCM41" s="515"/>
      <c r="MCN41" s="513"/>
      <c r="MCO41" s="514"/>
      <c r="MCP41" s="515"/>
      <c r="MCQ41" s="515"/>
      <c r="MCR41" s="515"/>
      <c r="MCS41" s="515"/>
      <c r="MCT41" s="515"/>
      <c r="MCU41" s="515"/>
      <c r="MCV41" s="513"/>
      <c r="MCW41" s="514"/>
      <c r="MCX41" s="515"/>
      <c r="MCY41" s="515"/>
      <c r="MCZ41" s="515"/>
      <c r="MDA41" s="515"/>
      <c r="MDB41" s="515"/>
      <c r="MDC41" s="515"/>
      <c r="MDD41" s="513"/>
      <c r="MDE41" s="514"/>
      <c r="MDF41" s="515"/>
      <c r="MDG41" s="515"/>
      <c r="MDH41" s="515"/>
      <c r="MDI41" s="515"/>
      <c r="MDJ41" s="515"/>
      <c r="MDK41" s="515"/>
      <c r="MDL41" s="513"/>
      <c r="MDM41" s="514"/>
      <c r="MDN41" s="515"/>
      <c r="MDO41" s="515"/>
      <c r="MDP41" s="515"/>
      <c r="MDQ41" s="515"/>
      <c r="MDR41" s="515"/>
      <c r="MDS41" s="515"/>
      <c r="MDT41" s="513"/>
      <c r="MDU41" s="514"/>
      <c r="MDV41" s="515"/>
      <c r="MDW41" s="515"/>
      <c r="MDX41" s="515"/>
      <c r="MDY41" s="515"/>
      <c r="MDZ41" s="515"/>
      <c r="MEA41" s="515"/>
      <c r="MEB41" s="513"/>
      <c r="MEC41" s="514"/>
      <c r="MED41" s="515"/>
      <c r="MEE41" s="515"/>
      <c r="MEF41" s="515"/>
      <c r="MEG41" s="515"/>
      <c r="MEH41" s="515"/>
      <c r="MEI41" s="515"/>
      <c r="MEJ41" s="513"/>
      <c r="MEK41" s="514"/>
      <c r="MEL41" s="515"/>
      <c r="MEM41" s="515"/>
      <c r="MEN41" s="515"/>
      <c r="MEO41" s="515"/>
      <c r="MEP41" s="515"/>
      <c r="MEQ41" s="515"/>
      <c r="MER41" s="513"/>
      <c r="MES41" s="514"/>
      <c r="MET41" s="515"/>
      <c r="MEU41" s="515"/>
      <c r="MEV41" s="515"/>
      <c r="MEW41" s="515"/>
      <c r="MEX41" s="515"/>
      <c r="MEY41" s="515"/>
      <c r="MEZ41" s="513"/>
      <c r="MFA41" s="514"/>
      <c r="MFB41" s="515"/>
      <c r="MFC41" s="515"/>
      <c r="MFD41" s="515"/>
      <c r="MFE41" s="515"/>
      <c r="MFF41" s="515"/>
      <c r="MFG41" s="515"/>
      <c r="MFH41" s="513"/>
      <c r="MFI41" s="514"/>
      <c r="MFJ41" s="515"/>
      <c r="MFK41" s="515"/>
      <c r="MFL41" s="515"/>
      <c r="MFM41" s="515"/>
      <c r="MFN41" s="515"/>
      <c r="MFO41" s="515"/>
      <c r="MFP41" s="513"/>
      <c r="MFQ41" s="514"/>
      <c r="MFR41" s="515"/>
      <c r="MFS41" s="515"/>
      <c r="MFT41" s="515"/>
      <c r="MFU41" s="515"/>
      <c r="MFV41" s="515"/>
      <c r="MFW41" s="515"/>
      <c r="MFX41" s="513"/>
      <c r="MFY41" s="514"/>
      <c r="MFZ41" s="515"/>
      <c r="MGA41" s="515"/>
      <c r="MGB41" s="515"/>
      <c r="MGC41" s="515"/>
      <c r="MGD41" s="515"/>
      <c r="MGE41" s="515"/>
      <c r="MGF41" s="513"/>
      <c r="MGG41" s="514"/>
      <c r="MGH41" s="515"/>
      <c r="MGI41" s="515"/>
      <c r="MGJ41" s="515"/>
      <c r="MGK41" s="515"/>
      <c r="MGL41" s="515"/>
      <c r="MGM41" s="515"/>
      <c r="MGN41" s="513"/>
      <c r="MGO41" s="514"/>
      <c r="MGP41" s="515"/>
      <c r="MGQ41" s="515"/>
      <c r="MGR41" s="515"/>
      <c r="MGS41" s="515"/>
      <c r="MGT41" s="515"/>
      <c r="MGU41" s="515"/>
      <c r="MGV41" s="513"/>
      <c r="MGW41" s="514"/>
      <c r="MGX41" s="515"/>
      <c r="MGY41" s="515"/>
      <c r="MGZ41" s="515"/>
      <c r="MHA41" s="515"/>
      <c r="MHB41" s="515"/>
      <c r="MHC41" s="515"/>
      <c r="MHD41" s="513"/>
      <c r="MHE41" s="514"/>
      <c r="MHF41" s="515"/>
      <c r="MHG41" s="515"/>
      <c r="MHH41" s="515"/>
      <c r="MHI41" s="515"/>
      <c r="MHJ41" s="515"/>
      <c r="MHK41" s="515"/>
      <c r="MHL41" s="513"/>
      <c r="MHM41" s="514"/>
      <c r="MHN41" s="515"/>
      <c r="MHO41" s="515"/>
      <c r="MHP41" s="515"/>
      <c r="MHQ41" s="515"/>
      <c r="MHR41" s="515"/>
      <c r="MHS41" s="515"/>
      <c r="MHT41" s="513"/>
      <c r="MHU41" s="514"/>
      <c r="MHV41" s="515"/>
      <c r="MHW41" s="515"/>
      <c r="MHX41" s="515"/>
      <c r="MHY41" s="515"/>
      <c r="MHZ41" s="515"/>
      <c r="MIA41" s="515"/>
      <c r="MIB41" s="513"/>
      <c r="MIC41" s="514"/>
      <c r="MID41" s="515"/>
      <c r="MIE41" s="515"/>
      <c r="MIF41" s="515"/>
      <c r="MIG41" s="515"/>
      <c r="MIH41" s="515"/>
      <c r="MII41" s="515"/>
      <c r="MIJ41" s="513"/>
      <c r="MIK41" s="514"/>
      <c r="MIL41" s="515"/>
      <c r="MIM41" s="515"/>
      <c r="MIN41" s="515"/>
      <c r="MIO41" s="515"/>
      <c r="MIP41" s="515"/>
      <c r="MIQ41" s="515"/>
      <c r="MIR41" s="513"/>
      <c r="MIS41" s="514"/>
      <c r="MIT41" s="515"/>
      <c r="MIU41" s="515"/>
      <c r="MIV41" s="515"/>
      <c r="MIW41" s="515"/>
      <c r="MIX41" s="515"/>
      <c r="MIY41" s="515"/>
      <c r="MIZ41" s="513"/>
      <c r="MJA41" s="514"/>
      <c r="MJB41" s="515"/>
      <c r="MJC41" s="515"/>
      <c r="MJD41" s="515"/>
      <c r="MJE41" s="515"/>
      <c r="MJF41" s="515"/>
      <c r="MJG41" s="515"/>
      <c r="MJH41" s="513"/>
      <c r="MJI41" s="514"/>
      <c r="MJJ41" s="515"/>
      <c r="MJK41" s="515"/>
      <c r="MJL41" s="515"/>
      <c r="MJM41" s="515"/>
      <c r="MJN41" s="515"/>
      <c r="MJO41" s="515"/>
      <c r="MJP41" s="513"/>
      <c r="MJQ41" s="514"/>
      <c r="MJR41" s="515"/>
      <c r="MJS41" s="515"/>
      <c r="MJT41" s="515"/>
      <c r="MJU41" s="515"/>
      <c r="MJV41" s="515"/>
      <c r="MJW41" s="515"/>
      <c r="MJX41" s="513"/>
      <c r="MJY41" s="514"/>
      <c r="MJZ41" s="515"/>
      <c r="MKA41" s="515"/>
      <c r="MKB41" s="515"/>
      <c r="MKC41" s="515"/>
      <c r="MKD41" s="515"/>
      <c r="MKE41" s="515"/>
      <c r="MKF41" s="513"/>
      <c r="MKG41" s="514"/>
      <c r="MKH41" s="515"/>
      <c r="MKI41" s="515"/>
      <c r="MKJ41" s="515"/>
      <c r="MKK41" s="515"/>
      <c r="MKL41" s="515"/>
      <c r="MKM41" s="515"/>
      <c r="MKN41" s="513"/>
      <c r="MKO41" s="514"/>
      <c r="MKP41" s="515"/>
      <c r="MKQ41" s="515"/>
      <c r="MKR41" s="515"/>
      <c r="MKS41" s="515"/>
      <c r="MKT41" s="515"/>
      <c r="MKU41" s="515"/>
      <c r="MKV41" s="513"/>
      <c r="MKW41" s="514"/>
      <c r="MKX41" s="515"/>
      <c r="MKY41" s="515"/>
      <c r="MKZ41" s="515"/>
      <c r="MLA41" s="515"/>
      <c r="MLB41" s="515"/>
      <c r="MLC41" s="515"/>
      <c r="MLD41" s="513"/>
      <c r="MLE41" s="514"/>
      <c r="MLF41" s="515"/>
      <c r="MLG41" s="515"/>
      <c r="MLH41" s="515"/>
      <c r="MLI41" s="515"/>
      <c r="MLJ41" s="515"/>
      <c r="MLK41" s="515"/>
      <c r="MLL41" s="513"/>
      <c r="MLM41" s="514"/>
      <c r="MLN41" s="515"/>
      <c r="MLO41" s="515"/>
      <c r="MLP41" s="515"/>
      <c r="MLQ41" s="515"/>
      <c r="MLR41" s="515"/>
      <c r="MLS41" s="515"/>
      <c r="MLT41" s="513"/>
      <c r="MLU41" s="514"/>
      <c r="MLV41" s="515"/>
      <c r="MLW41" s="515"/>
      <c r="MLX41" s="515"/>
      <c r="MLY41" s="515"/>
      <c r="MLZ41" s="515"/>
      <c r="MMA41" s="515"/>
      <c r="MMB41" s="513"/>
      <c r="MMC41" s="514"/>
      <c r="MMD41" s="515"/>
      <c r="MME41" s="515"/>
      <c r="MMF41" s="515"/>
      <c r="MMG41" s="515"/>
      <c r="MMH41" s="515"/>
      <c r="MMI41" s="515"/>
      <c r="MMJ41" s="513"/>
      <c r="MMK41" s="514"/>
      <c r="MML41" s="515"/>
      <c r="MMM41" s="515"/>
      <c r="MMN41" s="515"/>
      <c r="MMO41" s="515"/>
      <c r="MMP41" s="515"/>
      <c r="MMQ41" s="515"/>
      <c r="MMR41" s="513"/>
      <c r="MMS41" s="514"/>
      <c r="MMT41" s="515"/>
      <c r="MMU41" s="515"/>
      <c r="MMV41" s="515"/>
      <c r="MMW41" s="515"/>
      <c r="MMX41" s="515"/>
      <c r="MMY41" s="515"/>
      <c r="MMZ41" s="513"/>
      <c r="MNA41" s="514"/>
      <c r="MNB41" s="515"/>
      <c r="MNC41" s="515"/>
      <c r="MND41" s="515"/>
      <c r="MNE41" s="515"/>
      <c r="MNF41" s="515"/>
      <c r="MNG41" s="515"/>
      <c r="MNH41" s="513"/>
      <c r="MNI41" s="514"/>
      <c r="MNJ41" s="515"/>
      <c r="MNK41" s="515"/>
      <c r="MNL41" s="515"/>
      <c r="MNM41" s="515"/>
      <c r="MNN41" s="515"/>
      <c r="MNO41" s="515"/>
      <c r="MNP41" s="513"/>
      <c r="MNQ41" s="514"/>
      <c r="MNR41" s="515"/>
      <c r="MNS41" s="515"/>
      <c r="MNT41" s="515"/>
      <c r="MNU41" s="515"/>
      <c r="MNV41" s="515"/>
      <c r="MNW41" s="515"/>
      <c r="MNX41" s="513"/>
      <c r="MNY41" s="514"/>
      <c r="MNZ41" s="515"/>
      <c r="MOA41" s="515"/>
      <c r="MOB41" s="515"/>
      <c r="MOC41" s="515"/>
      <c r="MOD41" s="515"/>
      <c r="MOE41" s="515"/>
      <c r="MOF41" s="513"/>
      <c r="MOG41" s="514"/>
      <c r="MOH41" s="515"/>
      <c r="MOI41" s="515"/>
      <c r="MOJ41" s="515"/>
      <c r="MOK41" s="515"/>
      <c r="MOL41" s="515"/>
      <c r="MOM41" s="515"/>
      <c r="MON41" s="513"/>
      <c r="MOO41" s="514"/>
      <c r="MOP41" s="515"/>
      <c r="MOQ41" s="515"/>
      <c r="MOR41" s="515"/>
      <c r="MOS41" s="515"/>
      <c r="MOT41" s="515"/>
      <c r="MOU41" s="515"/>
      <c r="MOV41" s="513"/>
      <c r="MOW41" s="514"/>
      <c r="MOX41" s="515"/>
      <c r="MOY41" s="515"/>
      <c r="MOZ41" s="515"/>
      <c r="MPA41" s="515"/>
      <c r="MPB41" s="515"/>
      <c r="MPC41" s="515"/>
      <c r="MPD41" s="513"/>
      <c r="MPE41" s="514"/>
      <c r="MPF41" s="515"/>
      <c r="MPG41" s="515"/>
      <c r="MPH41" s="515"/>
      <c r="MPI41" s="515"/>
      <c r="MPJ41" s="515"/>
      <c r="MPK41" s="515"/>
      <c r="MPL41" s="513"/>
      <c r="MPM41" s="514"/>
      <c r="MPN41" s="515"/>
      <c r="MPO41" s="515"/>
      <c r="MPP41" s="515"/>
      <c r="MPQ41" s="515"/>
      <c r="MPR41" s="515"/>
      <c r="MPS41" s="515"/>
      <c r="MPT41" s="513"/>
      <c r="MPU41" s="514"/>
      <c r="MPV41" s="515"/>
      <c r="MPW41" s="515"/>
      <c r="MPX41" s="515"/>
      <c r="MPY41" s="515"/>
      <c r="MPZ41" s="515"/>
      <c r="MQA41" s="515"/>
      <c r="MQB41" s="513"/>
      <c r="MQC41" s="514"/>
      <c r="MQD41" s="515"/>
      <c r="MQE41" s="515"/>
      <c r="MQF41" s="515"/>
      <c r="MQG41" s="515"/>
      <c r="MQH41" s="515"/>
      <c r="MQI41" s="515"/>
      <c r="MQJ41" s="513"/>
      <c r="MQK41" s="514"/>
      <c r="MQL41" s="515"/>
      <c r="MQM41" s="515"/>
      <c r="MQN41" s="515"/>
      <c r="MQO41" s="515"/>
      <c r="MQP41" s="515"/>
      <c r="MQQ41" s="515"/>
      <c r="MQR41" s="513"/>
      <c r="MQS41" s="514"/>
      <c r="MQT41" s="515"/>
      <c r="MQU41" s="515"/>
      <c r="MQV41" s="515"/>
      <c r="MQW41" s="515"/>
      <c r="MQX41" s="515"/>
      <c r="MQY41" s="515"/>
      <c r="MQZ41" s="513"/>
      <c r="MRA41" s="514"/>
      <c r="MRB41" s="515"/>
      <c r="MRC41" s="515"/>
      <c r="MRD41" s="515"/>
      <c r="MRE41" s="515"/>
      <c r="MRF41" s="515"/>
      <c r="MRG41" s="515"/>
      <c r="MRH41" s="513"/>
      <c r="MRI41" s="514"/>
      <c r="MRJ41" s="515"/>
      <c r="MRK41" s="515"/>
      <c r="MRL41" s="515"/>
      <c r="MRM41" s="515"/>
      <c r="MRN41" s="515"/>
      <c r="MRO41" s="515"/>
      <c r="MRP41" s="513"/>
      <c r="MRQ41" s="514"/>
      <c r="MRR41" s="515"/>
      <c r="MRS41" s="515"/>
      <c r="MRT41" s="515"/>
      <c r="MRU41" s="515"/>
      <c r="MRV41" s="515"/>
      <c r="MRW41" s="515"/>
      <c r="MRX41" s="513"/>
      <c r="MRY41" s="514"/>
      <c r="MRZ41" s="515"/>
      <c r="MSA41" s="515"/>
      <c r="MSB41" s="515"/>
      <c r="MSC41" s="515"/>
      <c r="MSD41" s="515"/>
      <c r="MSE41" s="515"/>
      <c r="MSF41" s="513"/>
      <c r="MSG41" s="514"/>
      <c r="MSH41" s="515"/>
      <c r="MSI41" s="515"/>
      <c r="MSJ41" s="515"/>
      <c r="MSK41" s="515"/>
      <c r="MSL41" s="515"/>
      <c r="MSM41" s="515"/>
      <c r="MSN41" s="513"/>
      <c r="MSO41" s="514"/>
      <c r="MSP41" s="515"/>
      <c r="MSQ41" s="515"/>
      <c r="MSR41" s="515"/>
      <c r="MSS41" s="515"/>
      <c r="MST41" s="515"/>
      <c r="MSU41" s="515"/>
      <c r="MSV41" s="513"/>
      <c r="MSW41" s="514"/>
      <c r="MSX41" s="515"/>
      <c r="MSY41" s="515"/>
      <c r="MSZ41" s="515"/>
      <c r="MTA41" s="515"/>
      <c r="MTB41" s="515"/>
      <c r="MTC41" s="515"/>
      <c r="MTD41" s="513"/>
      <c r="MTE41" s="514"/>
      <c r="MTF41" s="515"/>
      <c r="MTG41" s="515"/>
      <c r="MTH41" s="515"/>
      <c r="MTI41" s="515"/>
      <c r="MTJ41" s="515"/>
      <c r="MTK41" s="515"/>
      <c r="MTL41" s="513"/>
      <c r="MTM41" s="514"/>
      <c r="MTN41" s="515"/>
      <c r="MTO41" s="515"/>
      <c r="MTP41" s="515"/>
      <c r="MTQ41" s="515"/>
      <c r="MTR41" s="515"/>
      <c r="MTS41" s="515"/>
      <c r="MTT41" s="513"/>
      <c r="MTU41" s="514"/>
      <c r="MTV41" s="515"/>
      <c r="MTW41" s="515"/>
      <c r="MTX41" s="515"/>
      <c r="MTY41" s="515"/>
      <c r="MTZ41" s="515"/>
      <c r="MUA41" s="515"/>
      <c r="MUB41" s="513"/>
      <c r="MUC41" s="514"/>
      <c r="MUD41" s="515"/>
      <c r="MUE41" s="515"/>
      <c r="MUF41" s="515"/>
      <c r="MUG41" s="515"/>
      <c r="MUH41" s="515"/>
      <c r="MUI41" s="515"/>
      <c r="MUJ41" s="513"/>
      <c r="MUK41" s="514"/>
      <c r="MUL41" s="515"/>
      <c r="MUM41" s="515"/>
      <c r="MUN41" s="515"/>
      <c r="MUO41" s="515"/>
      <c r="MUP41" s="515"/>
      <c r="MUQ41" s="515"/>
      <c r="MUR41" s="513"/>
      <c r="MUS41" s="514"/>
      <c r="MUT41" s="515"/>
      <c r="MUU41" s="515"/>
      <c r="MUV41" s="515"/>
      <c r="MUW41" s="515"/>
      <c r="MUX41" s="515"/>
      <c r="MUY41" s="515"/>
      <c r="MUZ41" s="513"/>
      <c r="MVA41" s="514"/>
      <c r="MVB41" s="515"/>
      <c r="MVC41" s="515"/>
      <c r="MVD41" s="515"/>
      <c r="MVE41" s="515"/>
      <c r="MVF41" s="515"/>
      <c r="MVG41" s="515"/>
      <c r="MVH41" s="513"/>
      <c r="MVI41" s="514"/>
      <c r="MVJ41" s="515"/>
      <c r="MVK41" s="515"/>
      <c r="MVL41" s="515"/>
      <c r="MVM41" s="515"/>
      <c r="MVN41" s="515"/>
      <c r="MVO41" s="515"/>
      <c r="MVP41" s="513"/>
      <c r="MVQ41" s="514"/>
      <c r="MVR41" s="515"/>
      <c r="MVS41" s="515"/>
      <c r="MVT41" s="515"/>
      <c r="MVU41" s="515"/>
      <c r="MVV41" s="515"/>
      <c r="MVW41" s="515"/>
      <c r="MVX41" s="513"/>
      <c r="MVY41" s="514"/>
      <c r="MVZ41" s="515"/>
      <c r="MWA41" s="515"/>
      <c r="MWB41" s="515"/>
      <c r="MWC41" s="515"/>
      <c r="MWD41" s="515"/>
      <c r="MWE41" s="515"/>
      <c r="MWF41" s="513"/>
      <c r="MWG41" s="514"/>
      <c r="MWH41" s="515"/>
      <c r="MWI41" s="515"/>
      <c r="MWJ41" s="515"/>
      <c r="MWK41" s="515"/>
      <c r="MWL41" s="515"/>
      <c r="MWM41" s="515"/>
      <c r="MWN41" s="513"/>
      <c r="MWO41" s="514"/>
      <c r="MWP41" s="515"/>
      <c r="MWQ41" s="515"/>
      <c r="MWR41" s="515"/>
      <c r="MWS41" s="515"/>
      <c r="MWT41" s="515"/>
      <c r="MWU41" s="515"/>
      <c r="MWV41" s="513"/>
      <c r="MWW41" s="514"/>
      <c r="MWX41" s="515"/>
      <c r="MWY41" s="515"/>
      <c r="MWZ41" s="515"/>
      <c r="MXA41" s="515"/>
      <c r="MXB41" s="515"/>
      <c r="MXC41" s="515"/>
      <c r="MXD41" s="513"/>
      <c r="MXE41" s="514"/>
      <c r="MXF41" s="515"/>
      <c r="MXG41" s="515"/>
      <c r="MXH41" s="515"/>
      <c r="MXI41" s="515"/>
      <c r="MXJ41" s="515"/>
      <c r="MXK41" s="515"/>
      <c r="MXL41" s="513"/>
      <c r="MXM41" s="514"/>
      <c r="MXN41" s="515"/>
      <c r="MXO41" s="515"/>
      <c r="MXP41" s="515"/>
      <c r="MXQ41" s="515"/>
      <c r="MXR41" s="515"/>
      <c r="MXS41" s="515"/>
      <c r="MXT41" s="513"/>
      <c r="MXU41" s="514"/>
      <c r="MXV41" s="515"/>
      <c r="MXW41" s="515"/>
      <c r="MXX41" s="515"/>
      <c r="MXY41" s="515"/>
      <c r="MXZ41" s="515"/>
      <c r="MYA41" s="515"/>
      <c r="MYB41" s="513"/>
      <c r="MYC41" s="514"/>
      <c r="MYD41" s="515"/>
      <c r="MYE41" s="515"/>
      <c r="MYF41" s="515"/>
      <c r="MYG41" s="515"/>
      <c r="MYH41" s="515"/>
      <c r="MYI41" s="515"/>
      <c r="MYJ41" s="513"/>
      <c r="MYK41" s="514"/>
      <c r="MYL41" s="515"/>
      <c r="MYM41" s="515"/>
      <c r="MYN41" s="515"/>
      <c r="MYO41" s="515"/>
      <c r="MYP41" s="515"/>
      <c r="MYQ41" s="515"/>
      <c r="MYR41" s="513"/>
      <c r="MYS41" s="514"/>
      <c r="MYT41" s="515"/>
      <c r="MYU41" s="515"/>
      <c r="MYV41" s="515"/>
      <c r="MYW41" s="515"/>
      <c r="MYX41" s="515"/>
      <c r="MYY41" s="515"/>
      <c r="MYZ41" s="513"/>
      <c r="MZA41" s="514"/>
      <c r="MZB41" s="515"/>
      <c r="MZC41" s="515"/>
      <c r="MZD41" s="515"/>
      <c r="MZE41" s="515"/>
      <c r="MZF41" s="515"/>
      <c r="MZG41" s="515"/>
      <c r="MZH41" s="513"/>
      <c r="MZI41" s="514"/>
      <c r="MZJ41" s="515"/>
      <c r="MZK41" s="515"/>
      <c r="MZL41" s="515"/>
      <c r="MZM41" s="515"/>
      <c r="MZN41" s="515"/>
      <c r="MZO41" s="515"/>
      <c r="MZP41" s="513"/>
      <c r="MZQ41" s="514"/>
      <c r="MZR41" s="515"/>
      <c r="MZS41" s="515"/>
      <c r="MZT41" s="515"/>
      <c r="MZU41" s="515"/>
      <c r="MZV41" s="515"/>
      <c r="MZW41" s="515"/>
      <c r="MZX41" s="513"/>
      <c r="MZY41" s="514"/>
      <c r="MZZ41" s="515"/>
      <c r="NAA41" s="515"/>
      <c r="NAB41" s="515"/>
      <c r="NAC41" s="515"/>
      <c r="NAD41" s="515"/>
      <c r="NAE41" s="515"/>
      <c r="NAF41" s="513"/>
      <c r="NAG41" s="514"/>
      <c r="NAH41" s="515"/>
      <c r="NAI41" s="515"/>
      <c r="NAJ41" s="515"/>
      <c r="NAK41" s="515"/>
      <c r="NAL41" s="515"/>
      <c r="NAM41" s="515"/>
      <c r="NAN41" s="513"/>
      <c r="NAO41" s="514"/>
      <c r="NAP41" s="515"/>
      <c r="NAQ41" s="515"/>
      <c r="NAR41" s="515"/>
      <c r="NAS41" s="515"/>
      <c r="NAT41" s="515"/>
      <c r="NAU41" s="515"/>
      <c r="NAV41" s="513"/>
      <c r="NAW41" s="514"/>
      <c r="NAX41" s="515"/>
      <c r="NAY41" s="515"/>
      <c r="NAZ41" s="515"/>
      <c r="NBA41" s="515"/>
      <c r="NBB41" s="515"/>
      <c r="NBC41" s="515"/>
      <c r="NBD41" s="513"/>
      <c r="NBE41" s="514"/>
      <c r="NBF41" s="515"/>
      <c r="NBG41" s="515"/>
      <c r="NBH41" s="515"/>
      <c r="NBI41" s="515"/>
      <c r="NBJ41" s="515"/>
      <c r="NBK41" s="515"/>
      <c r="NBL41" s="513"/>
      <c r="NBM41" s="514"/>
      <c r="NBN41" s="515"/>
      <c r="NBO41" s="515"/>
      <c r="NBP41" s="515"/>
      <c r="NBQ41" s="515"/>
      <c r="NBR41" s="515"/>
      <c r="NBS41" s="515"/>
      <c r="NBT41" s="513"/>
      <c r="NBU41" s="514"/>
      <c r="NBV41" s="515"/>
      <c r="NBW41" s="515"/>
      <c r="NBX41" s="515"/>
      <c r="NBY41" s="515"/>
      <c r="NBZ41" s="515"/>
      <c r="NCA41" s="515"/>
      <c r="NCB41" s="513"/>
      <c r="NCC41" s="514"/>
      <c r="NCD41" s="515"/>
      <c r="NCE41" s="515"/>
      <c r="NCF41" s="515"/>
      <c r="NCG41" s="515"/>
      <c r="NCH41" s="515"/>
      <c r="NCI41" s="515"/>
      <c r="NCJ41" s="513"/>
      <c r="NCK41" s="514"/>
      <c r="NCL41" s="515"/>
      <c r="NCM41" s="515"/>
      <c r="NCN41" s="515"/>
      <c r="NCO41" s="515"/>
      <c r="NCP41" s="515"/>
      <c r="NCQ41" s="515"/>
      <c r="NCR41" s="513"/>
      <c r="NCS41" s="514"/>
      <c r="NCT41" s="515"/>
      <c r="NCU41" s="515"/>
      <c r="NCV41" s="515"/>
      <c r="NCW41" s="515"/>
      <c r="NCX41" s="515"/>
      <c r="NCY41" s="515"/>
      <c r="NCZ41" s="513"/>
      <c r="NDA41" s="514"/>
      <c r="NDB41" s="515"/>
      <c r="NDC41" s="515"/>
      <c r="NDD41" s="515"/>
      <c r="NDE41" s="515"/>
      <c r="NDF41" s="515"/>
      <c r="NDG41" s="515"/>
      <c r="NDH41" s="513"/>
      <c r="NDI41" s="514"/>
      <c r="NDJ41" s="515"/>
      <c r="NDK41" s="515"/>
      <c r="NDL41" s="515"/>
      <c r="NDM41" s="515"/>
      <c r="NDN41" s="515"/>
      <c r="NDO41" s="515"/>
      <c r="NDP41" s="513"/>
      <c r="NDQ41" s="514"/>
      <c r="NDR41" s="515"/>
      <c r="NDS41" s="515"/>
      <c r="NDT41" s="515"/>
      <c r="NDU41" s="515"/>
      <c r="NDV41" s="515"/>
      <c r="NDW41" s="515"/>
      <c r="NDX41" s="513"/>
      <c r="NDY41" s="514"/>
      <c r="NDZ41" s="515"/>
      <c r="NEA41" s="515"/>
      <c r="NEB41" s="515"/>
      <c r="NEC41" s="515"/>
      <c r="NED41" s="515"/>
      <c r="NEE41" s="515"/>
      <c r="NEF41" s="513"/>
      <c r="NEG41" s="514"/>
      <c r="NEH41" s="515"/>
      <c r="NEI41" s="515"/>
      <c r="NEJ41" s="515"/>
      <c r="NEK41" s="515"/>
      <c r="NEL41" s="515"/>
      <c r="NEM41" s="515"/>
      <c r="NEN41" s="513"/>
      <c r="NEO41" s="514"/>
      <c r="NEP41" s="515"/>
      <c r="NEQ41" s="515"/>
      <c r="NER41" s="515"/>
      <c r="NES41" s="515"/>
      <c r="NET41" s="515"/>
      <c r="NEU41" s="515"/>
      <c r="NEV41" s="513"/>
      <c r="NEW41" s="514"/>
      <c r="NEX41" s="515"/>
      <c r="NEY41" s="515"/>
      <c r="NEZ41" s="515"/>
      <c r="NFA41" s="515"/>
      <c r="NFB41" s="515"/>
      <c r="NFC41" s="515"/>
      <c r="NFD41" s="513"/>
      <c r="NFE41" s="514"/>
      <c r="NFF41" s="515"/>
      <c r="NFG41" s="515"/>
      <c r="NFH41" s="515"/>
      <c r="NFI41" s="515"/>
      <c r="NFJ41" s="515"/>
      <c r="NFK41" s="515"/>
      <c r="NFL41" s="513"/>
      <c r="NFM41" s="514"/>
      <c r="NFN41" s="515"/>
      <c r="NFO41" s="515"/>
      <c r="NFP41" s="515"/>
      <c r="NFQ41" s="515"/>
      <c r="NFR41" s="515"/>
      <c r="NFS41" s="515"/>
      <c r="NFT41" s="513"/>
      <c r="NFU41" s="514"/>
      <c r="NFV41" s="515"/>
      <c r="NFW41" s="515"/>
      <c r="NFX41" s="515"/>
      <c r="NFY41" s="515"/>
      <c r="NFZ41" s="515"/>
      <c r="NGA41" s="515"/>
      <c r="NGB41" s="513"/>
      <c r="NGC41" s="514"/>
      <c r="NGD41" s="515"/>
      <c r="NGE41" s="515"/>
      <c r="NGF41" s="515"/>
      <c r="NGG41" s="515"/>
      <c r="NGH41" s="515"/>
      <c r="NGI41" s="515"/>
      <c r="NGJ41" s="513"/>
      <c r="NGK41" s="514"/>
      <c r="NGL41" s="515"/>
      <c r="NGM41" s="515"/>
      <c r="NGN41" s="515"/>
      <c r="NGO41" s="515"/>
      <c r="NGP41" s="515"/>
      <c r="NGQ41" s="515"/>
      <c r="NGR41" s="513"/>
      <c r="NGS41" s="514"/>
      <c r="NGT41" s="515"/>
      <c r="NGU41" s="515"/>
      <c r="NGV41" s="515"/>
      <c r="NGW41" s="515"/>
      <c r="NGX41" s="515"/>
      <c r="NGY41" s="515"/>
      <c r="NGZ41" s="513"/>
      <c r="NHA41" s="514"/>
      <c r="NHB41" s="515"/>
      <c r="NHC41" s="515"/>
      <c r="NHD41" s="515"/>
      <c r="NHE41" s="515"/>
      <c r="NHF41" s="515"/>
      <c r="NHG41" s="515"/>
      <c r="NHH41" s="513"/>
      <c r="NHI41" s="514"/>
      <c r="NHJ41" s="515"/>
      <c r="NHK41" s="515"/>
      <c r="NHL41" s="515"/>
      <c r="NHM41" s="515"/>
      <c r="NHN41" s="515"/>
      <c r="NHO41" s="515"/>
      <c r="NHP41" s="513"/>
      <c r="NHQ41" s="514"/>
      <c r="NHR41" s="515"/>
      <c r="NHS41" s="515"/>
      <c r="NHT41" s="515"/>
      <c r="NHU41" s="515"/>
      <c r="NHV41" s="515"/>
      <c r="NHW41" s="515"/>
      <c r="NHX41" s="513"/>
      <c r="NHY41" s="514"/>
      <c r="NHZ41" s="515"/>
      <c r="NIA41" s="515"/>
      <c r="NIB41" s="515"/>
      <c r="NIC41" s="515"/>
      <c r="NID41" s="515"/>
      <c r="NIE41" s="515"/>
      <c r="NIF41" s="513"/>
      <c r="NIG41" s="514"/>
      <c r="NIH41" s="515"/>
      <c r="NII41" s="515"/>
      <c r="NIJ41" s="515"/>
      <c r="NIK41" s="515"/>
      <c r="NIL41" s="515"/>
      <c r="NIM41" s="515"/>
      <c r="NIN41" s="513"/>
      <c r="NIO41" s="514"/>
      <c r="NIP41" s="515"/>
      <c r="NIQ41" s="515"/>
      <c r="NIR41" s="515"/>
      <c r="NIS41" s="515"/>
      <c r="NIT41" s="515"/>
      <c r="NIU41" s="515"/>
      <c r="NIV41" s="513"/>
      <c r="NIW41" s="514"/>
      <c r="NIX41" s="515"/>
      <c r="NIY41" s="515"/>
      <c r="NIZ41" s="515"/>
      <c r="NJA41" s="515"/>
      <c r="NJB41" s="515"/>
      <c r="NJC41" s="515"/>
      <c r="NJD41" s="513"/>
      <c r="NJE41" s="514"/>
      <c r="NJF41" s="515"/>
      <c r="NJG41" s="515"/>
      <c r="NJH41" s="515"/>
      <c r="NJI41" s="515"/>
      <c r="NJJ41" s="515"/>
      <c r="NJK41" s="515"/>
      <c r="NJL41" s="513"/>
      <c r="NJM41" s="514"/>
      <c r="NJN41" s="515"/>
      <c r="NJO41" s="515"/>
      <c r="NJP41" s="515"/>
      <c r="NJQ41" s="515"/>
      <c r="NJR41" s="515"/>
      <c r="NJS41" s="515"/>
      <c r="NJT41" s="513"/>
      <c r="NJU41" s="514"/>
      <c r="NJV41" s="515"/>
      <c r="NJW41" s="515"/>
      <c r="NJX41" s="515"/>
      <c r="NJY41" s="515"/>
      <c r="NJZ41" s="515"/>
      <c r="NKA41" s="515"/>
      <c r="NKB41" s="513"/>
      <c r="NKC41" s="514"/>
      <c r="NKD41" s="515"/>
      <c r="NKE41" s="515"/>
      <c r="NKF41" s="515"/>
      <c r="NKG41" s="515"/>
      <c r="NKH41" s="515"/>
      <c r="NKI41" s="515"/>
      <c r="NKJ41" s="513"/>
      <c r="NKK41" s="514"/>
      <c r="NKL41" s="515"/>
      <c r="NKM41" s="515"/>
      <c r="NKN41" s="515"/>
      <c r="NKO41" s="515"/>
      <c r="NKP41" s="515"/>
      <c r="NKQ41" s="515"/>
      <c r="NKR41" s="513"/>
      <c r="NKS41" s="514"/>
      <c r="NKT41" s="515"/>
      <c r="NKU41" s="515"/>
      <c r="NKV41" s="515"/>
      <c r="NKW41" s="515"/>
      <c r="NKX41" s="515"/>
      <c r="NKY41" s="515"/>
      <c r="NKZ41" s="513"/>
      <c r="NLA41" s="514"/>
      <c r="NLB41" s="515"/>
      <c r="NLC41" s="515"/>
      <c r="NLD41" s="515"/>
      <c r="NLE41" s="515"/>
      <c r="NLF41" s="515"/>
      <c r="NLG41" s="515"/>
      <c r="NLH41" s="513"/>
      <c r="NLI41" s="514"/>
      <c r="NLJ41" s="515"/>
      <c r="NLK41" s="515"/>
      <c r="NLL41" s="515"/>
      <c r="NLM41" s="515"/>
      <c r="NLN41" s="515"/>
      <c r="NLO41" s="515"/>
      <c r="NLP41" s="513"/>
      <c r="NLQ41" s="514"/>
      <c r="NLR41" s="515"/>
      <c r="NLS41" s="515"/>
      <c r="NLT41" s="515"/>
      <c r="NLU41" s="515"/>
      <c r="NLV41" s="515"/>
      <c r="NLW41" s="515"/>
      <c r="NLX41" s="513"/>
      <c r="NLY41" s="514"/>
      <c r="NLZ41" s="515"/>
      <c r="NMA41" s="515"/>
      <c r="NMB41" s="515"/>
      <c r="NMC41" s="515"/>
      <c r="NMD41" s="515"/>
      <c r="NME41" s="515"/>
      <c r="NMF41" s="513"/>
      <c r="NMG41" s="514"/>
      <c r="NMH41" s="515"/>
      <c r="NMI41" s="515"/>
      <c r="NMJ41" s="515"/>
      <c r="NMK41" s="515"/>
      <c r="NML41" s="515"/>
      <c r="NMM41" s="515"/>
      <c r="NMN41" s="513"/>
      <c r="NMO41" s="514"/>
      <c r="NMP41" s="515"/>
      <c r="NMQ41" s="515"/>
      <c r="NMR41" s="515"/>
      <c r="NMS41" s="515"/>
      <c r="NMT41" s="515"/>
      <c r="NMU41" s="515"/>
      <c r="NMV41" s="513"/>
      <c r="NMW41" s="514"/>
      <c r="NMX41" s="515"/>
      <c r="NMY41" s="515"/>
      <c r="NMZ41" s="515"/>
      <c r="NNA41" s="515"/>
      <c r="NNB41" s="515"/>
      <c r="NNC41" s="515"/>
      <c r="NND41" s="513"/>
      <c r="NNE41" s="514"/>
      <c r="NNF41" s="515"/>
      <c r="NNG41" s="515"/>
      <c r="NNH41" s="515"/>
      <c r="NNI41" s="515"/>
      <c r="NNJ41" s="515"/>
      <c r="NNK41" s="515"/>
      <c r="NNL41" s="513"/>
      <c r="NNM41" s="514"/>
      <c r="NNN41" s="515"/>
      <c r="NNO41" s="515"/>
      <c r="NNP41" s="515"/>
      <c r="NNQ41" s="515"/>
      <c r="NNR41" s="515"/>
      <c r="NNS41" s="515"/>
      <c r="NNT41" s="513"/>
      <c r="NNU41" s="514"/>
      <c r="NNV41" s="515"/>
      <c r="NNW41" s="515"/>
      <c r="NNX41" s="515"/>
      <c r="NNY41" s="515"/>
      <c r="NNZ41" s="515"/>
      <c r="NOA41" s="515"/>
      <c r="NOB41" s="513"/>
      <c r="NOC41" s="514"/>
      <c r="NOD41" s="515"/>
      <c r="NOE41" s="515"/>
      <c r="NOF41" s="515"/>
      <c r="NOG41" s="515"/>
      <c r="NOH41" s="515"/>
      <c r="NOI41" s="515"/>
      <c r="NOJ41" s="513"/>
      <c r="NOK41" s="514"/>
      <c r="NOL41" s="515"/>
      <c r="NOM41" s="515"/>
      <c r="NON41" s="515"/>
      <c r="NOO41" s="515"/>
      <c r="NOP41" s="515"/>
      <c r="NOQ41" s="515"/>
      <c r="NOR41" s="513"/>
      <c r="NOS41" s="514"/>
      <c r="NOT41" s="515"/>
      <c r="NOU41" s="515"/>
      <c r="NOV41" s="515"/>
      <c r="NOW41" s="515"/>
      <c r="NOX41" s="515"/>
      <c r="NOY41" s="515"/>
      <c r="NOZ41" s="513"/>
      <c r="NPA41" s="514"/>
      <c r="NPB41" s="515"/>
      <c r="NPC41" s="515"/>
      <c r="NPD41" s="515"/>
      <c r="NPE41" s="515"/>
      <c r="NPF41" s="515"/>
      <c r="NPG41" s="515"/>
      <c r="NPH41" s="513"/>
      <c r="NPI41" s="514"/>
      <c r="NPJ41" s="515"/>
      <c r="NPK41" s="515"/>
      <c r="NPL41" s="515"/>
      <c r="NPM41" s="515"/>
      <c r="NPN41" s="515"/>
      <c r="NPO41" s="515"/>
      <c r="NPP41" s="513"/>
      <c r="NPQ41" s="514"/>
      <c r="NPR41" s="515"/>
      <c r="NPS41" s="515"/>
      <c r="NPT41" s="515"/>
      <c r="NPU41" s="515"/>
      <c r="NPV41" s="515"/>
      <c r="NPW41" s="515"/>
      <c r="NPX41" s="513"/>
      <c r="NPY41" s="514"/>
      <c r="NPZ41" s="515"/>
      <c r="NQA41" s="515"/>
      <c r="NQB41" s="515"/>
      <c r="NQC41" s="515"/>
      <c r="NQD41" s="515"/>
      <c r="NQE41" s="515"/>
      <c r="NQF41" s="513"/>
      <c r="NQG41" s="514"/>
      <c r="NQH41" s="515"/>
      <c r="NQI41" s="515"/>
      <c r="NQJ41" s="515"/>
      <c r="NQK41" s="515"/>
      <c r="NQL41" s="515"/>
      <c r="NQM41" s="515"/>
      <c r="NQN41" s="513"/>
      <c r="NQO41" s="514"/>
      <c r="NQP41" s="515"/>
      <c r="NQQ41" s="515"/>
      <c r="NQR41" s="515"/>
      <c r="NQS41" s="515"/>
      <c r="NQT41" s="515"/>
      <c r="NQU41" s="515"/>
      <c r="NQV41" s="513"/>
      <c r="NQW41" s="514"/>
      <c r="NQX41" s="515"/>
      <c r="NQY41" s="515"/>
      <c r="NQZ41" s="515"/>
      <c r="NRA41" s="515"/>
      <c r="NRB41" s="515"/>
      <c r="NRC41" s="515"/>
      <c r="NRD41" s="513"/>
      <c r="NRE41" s="514"/>
      <c r="NRF41" s="515"/>
      <c r="NRG41" s="515"/>
      <c r="NRH41" s="515"/>
      <c r="NRI41" s="515"/>
      <c r="NRJ41" s="515"/>
      <c r="NRK41" s="515"/>
      <c r="NRL41" s="513"/>
      <c r="NRM41" s="514"/>
      <c r="NRN41" s="515"/>
      <c r="NRO41" s="515"/>
      <c r="NRP41" s="515"/>
      <c r="NRQ41" s="515"/>
      <c r="NRR41" s="515"/>
      <c r="NRS41" s="515"/>
      <c r="NRT41" s="513"/>
      <c r="NRU41" s="514"/>
      <c r="NRV41" s="515"/>
      <c r="NRW41" s="515"/>
      <c r="NRX41" s="515"/>
      <c r="NRY41" s="515"/>
      <c r="NRZ41" s="515"/>
      <c r="NSA41" s="515"/>
      <c r="NSB41" s="513"/>
      <c r="NSC41" s="514"/>
      <c r="NSD41" s="515"/>
      <c r="NSE41" s="515"/>
      <c r="NSF41" s="515"/>
      <c r="NSG41" s="515"/>
      <c r="NSH41" s="515"/>
      <c r="NSI41" s="515"/>
      <c r="NSJ41" s="513"/>
      <c r="NSK41" s="514"/>
      <c r="NSL41" s="515"/>
      <c r="NSM41" s="515"/>
      <c r="NSN41" s="515"/>
      <c r="NSO41" s="515"/>
      <c r="NSP41" s="515"/>
      <c r="NSQ41" s="515"/>
      <c r="NSR41" s="513"/>
      <c r="NSS41" s="514"/>
      <c r="NST41" s="515"/>
      <c r="NSU41" s="515"/>
      <c r="NSV41" s="515"/>
      <c r="NSW41" s="515"/>
      <c r="NSX41" s="515"/>
      <c r="NSY41" s="515"/>
      <c r="NSZ41" s="513"/>
      <c r="NTA41" s="514"/>
      <c r="NTB41" s="515"/>
      <c r="NTC41" s="515"/>
      <c r="NTD41" s="515"/>
      <c r="NTE41" s="515"/>
      <c r="NTF41" s="515"/>
      <c r="NTG41" s="515"/>
      <c r="NTH41" s="513"/>
      <c r="NTI41" s="514"/>
      <c r="NTJ41" s="515"/>
      <c r="NTK41" s="515"/>
      <c r="NTL41" s="515"/>
      <c r="NTM41" s="515"/>
      <c r="NTN41" s="515"/>
      <c r="NTO41" s="515"/>
      <c r="NTP41" s="513"/>
      <c r="NTQ41" s="514"/>
      <c r="NTR41" s="515"/>
      <c r="NTS41" s="515"/>
      <c r="NTT41" s="515"/>
      <c r="NTU41" s="515"/>
      <c r="NTV41" s="515"/>
      <c r="NTW41" s="515"/>
      <c r="NTX41" s="513"/>
      <c r="NTY41" s="514"/>
      <c r="NTZ41" s="515"/>
      <c r="NUA41" s="515"/>
      <c r="NUB41" s="515"/>
      <c r="NUC41" s="515"/>
      <c r="NUD41" s="515"/>
      <c r="NUE41" s="515"/>
      <c r="NUF41" s="513"/>
      <c r="NUG41" s="514"/>
      <c r="NUH41" s="515"/>
      <c r="NUI41" s="515"/>
      <c r="NUJ41" s="515"/>
      <c r="NUK41" s="515"/>
      <c r="NUL41" s="515"/>
      <c r="NUM41" s="515"/>
      <c r="NUN41" s="513"/>
      <c r="NUO41" s="514"/>
      <c r="NUP41" s="515"/>
      <c r="NUQ41" s="515"/>
      <c r="NUR41" s="515"/>
      <c r="NUS41" s="515"/>
      <c r="NUT41" s="515"/>
      <c r="NUU41" s="515"/>
      <c r="NUV41" s="513"/>
      <c r="NUW41" s="514"/>
      <c r="NUX41" s="515"/>
      <c r="NUY41" s="515"/>
      <c r="NUZ41" s="515"/>
      <c r="NVA41" s="515"/>
      <c r="NVB41" s="515"/>
      <c r="NVC41" s="515"/>
      <c r="NVD41" s="513"/>
      <c r="NVE41" s="514"/>
      <c r="NVF41" s="515"/>
      <c r="NVG41" s="515"/>
      <c r="NVH41" s="515"/>
      <c r="NVI41" s="515"/>
      <c r="NVJ41" s="515"/>
      <c r="NVK41" s="515"/>
      <c r="NVL41" s="513"/>
      <c r="NVM41" s="514"/>
      <c r="NVN41" s="515"/>
      <c r="NVO41" s="515"/>
      <c r="NVP41" s="515"/>
      <c r="NVQ41" s="515"/>
      <c r="NVR41" s="515"/>
      <c r="NVS41" s="515"/>
      <c r="NVT41" s="513"/>
      <c r="NVU41" s="514"/>
      <c r="NVV41" s="515"/>
      <c r="NVW41" s="515"/>
      <c r="NVX41" s="515"/>
      <c r="NVY41" s="515"/>
      <c r="NVZ41" s="515"/>
      <c r="NWA41" s="515"/>
      <c r="NWB41" s="513"/>
      <c r="NWC41" s="514"/>
      <c r="NWD41" s="515"/>
      <c r="NWE41" s="515"/>
      <c r="NWF41" s="515"/>
      <c r="NWG41" s="515"/>
      <c r="NWH41" s="515"/>
      <c r="NWI41" s="515"/>
      <c r="NWJ41" s="513"/>
      <c r="NWK41" s="514"/>
      <c r="NWL41" s="515"/>
      <c r="NWM41" s="515"/>
      <c r="NWN41" s="515"/>
      <c r="NWO41" s="515"/>
      <c r="NWP41" s="515"/>
      <c r="NWQ41" s="515"/>
      <c r="NWR41" s="513"/>
      <c r="NWS41" s="514"/>
      <c r="NWT41" s="515"/>
      <c r="NWU41" s="515"/>
      <c r="NWV41" s="515"/>
      <c r="NWW41" s="515"/>
      <c r="NWX41" s="515"/>
      <c r="NWY41" s="515"/>
      <c r="NWZ41" s="513"/>
      <c r="NXA41" s="514"/>
      <c r="NXB41" s="515"/>
      <c r="NXC41" s="515"/>
      <c r="NXD41" s="515"/>
      <c r="NXE41" s="515"/>
      <c r="NXF41" s="515"/>
      <c r="NXG41" s="515"/>
      <c r="NXH41" s="513"/>
      <c r="NXI41" s="514"/>
      <c r="NXJ41" s="515"/>
      <c r="NXK41" s="515"/>
      <c r="NXL41" s="515"/>
      <c r="NXM41" s="515"/>
      <c r="NXN41" s="515"/>
      <c r="NXO41" s="515"/>
      <c r="NXP41" s="513"/>
      <c r="NXQ41" s="514"/>
      <c r="NXR41" s="515"/>
      <c r="NXS41" s="515"/>
      <c r="NXT41" s="515"/>
      <c r="NXU41" s="515"/>
      <c r="NXV41" s="515"/>
      <c r="NXW41" s="515"/>
      <c r="NXX41" s="513"/>
      <c r="NXY41" s="514"/>
      <c r="NXZ41" s="515"/>
      <c r="NYA41" s="515"/>
      <c r="NYB41" s="515"/>
      <c r="NYC41" s="515"/>
      <c r="NYD41" s="515"/>
      <c r="NYE41" s="515"/>
      <c r="NYF41" s="513"/>
      <c r="NYG41" s="514"/>
      <c r="NYH41" s="515"/>
      <c r="NYI41" s="515"/>
      <c r="NYJ41" s="515"/>
      <c r="NYK41" s="515"/>
      <c r="NYL41" s="515"/>
      <c r="NYM41" s="515"/>
      <c r="NYN41" s="513"/>
      <c r="NYO41" s="514"/>
      <c r="NYP41" s="515"/>
      <c r="NYQ41" s="515"/>
      <c r="NYR41" s="515"/>
      <c r="NYS41" s="515"/>
      <c r="NYT41" s="515"/>
      <c r="NYU41" s="515"/>
      <c r="NYV41" s="513"/>
      <c r="NYW41" s="514"/>
      <c r="NYX41" s="515"/>
      <c r="NYY41" s="515"/>
      <c r="NYZ41" s="515"/>
      <c r="NZA41" s="515"/>
      <c r="NZB41" s="515"/>
      <c r="NZC41" s="515"/>
      <c r="NZD41" s="513"/>
      <c r="NZE41" s="514"/>
      <c r="NZF41" s="515"/>
      <c r="NZG41" s="515"/>
      <c r="NZH41" s="515"/>
      <c r="NZI41" s="515"/>
      <c r="NZJ41" s="515"/>
      <c r="NZK41" s="515"/>
      <c r="NZL41" s="513"/>
      <c r="NZM41" s="514"/>
      <c r="NZN41" s="515"/>
      <c r="NZO41" s="515"/>
      <c r="NZP41" s="515"/>
      <c r="NZQ41" s="515"/>
      <c r="NZR41" s="515"/>
      <c r="NZS41" s="515"/>
      <c r="NZT41" s="513"/>
      <c r="NZU41" s="514"/>
      <c r="NZV41" s="515"/>
      <c r="NZW41" s="515"/>
      <c r="NZX41" s="515"/>
      <c r="NZY41" s="515"/>
      <c r="NZZ41" s="515"/>
      <c r="OAA41" s="515"/>
      <c r="OAB41" s="513"/>
      <c r="OAC41" s="514"/>
      <c r="OAD41" s="515"/>
      <c r="OAE41" s="515"/>
      <c r="OAF41" s="515"/>
      <c r="OAG41" s="515"/>
      <c r="OAH41" s="515"/>
      <c r="OAI41" s="515"/>
      <c r="OAJ41" s="513"/>
      <c r="OAK41" s="514"/>
      <c r="OAL41" s="515"/>
      <c r="OAM41" s="515"/>
      <c r="OAN41" s="515"/>
      <c r="OAO41" s="515"/>
      <c r="OAP41" s="515"/>
      <c r="OAQ41" s="515"/>
      <c r="OAR41" s="513"/>
      <c r="OAS41" s="514"/>
      <c r="OAT41" s="515"/>
      <c r="OAU41" s="515"/>
      <c r="OAV41" s="515"/>
      <c r="OAW41" s="515"/>
      <c r="OAX41" s="515"/>
      <c r="OAY41" s="515"/>
      <c r="OAZ41" s="513"/>
      <c r="OBA41" s="514"/>
      <c r="OBB41" s="515"/>
      <c r="OBC41" s="515"/>
      <c r="OBD41" s="515"/>
      <c r="OBE41" s="515"/>
      <c r="OBF41" s="515"/>
      <c r="OBG41" s="515"/>
      <c r="OBH41" s="513"/>
      <c r="OBI41" s="514"/>
      <c r="OBJ41" s="515"/>
      <c r="OBK41" s="515"/>
      <c r="OBL41" s="515"/>
      <c r="OBM41" s="515"/>
      <c r="OBN41" s="515"/>
      <c r="OBO41" s="515"/>
      <c r="OBP41" s="513"/>
      <c r="OBQ41" s="514"/>
      <c r="OBR41" s="515"/>
      <c r="OBS41" s="515"/>
      <c r="OBT41" s="515"/>
      <c r="OBU41" s="515"/>
      <c r="OBV41" s="515"/>
      <c r="OBW41" s="515"/>
      <c r="OBX41" s="513"/>
      <c r="OBY41" s="514"/>
      <c r="OBZ41" s="515"/>
      <c r="OCA41" s="515"/>
      <c r="OCB41" s="515"/>
      <c r="OCC41" s="515"/>
      <c r="OCD41" s="515"/>
      <c r="OCE41" s="515"/>
      <c r="OCF41" s="513"/>
      <c r="OCG41" s="514"/>
      <c r="OCH41" s="515"/>
      <c r="OCI41" s="515"/>
      <c r="OCJ41" s="515"/>
      <c r="OCK41" s="515"/>
      <c r="OCL41" s="515"/>
      <c r="OCM41" s="515"/>
      <c r="OCN41" s="513"/>
      <c r="OCO41" s="514"/>
      <c r="OCP41" s="515"/>
      <c r="OCQ41" s="515"/>
      <c r="OCR41" s="515"/>
      <c r="OCS41" s="515"/>
      <c r="OCT41" s="515"/>
      <c r="OCU41" s="515"/>
      <c r="OCV41" s="513"/>
      <c r="OCW41" s="514"/>
      <c r="OCX41" s="515"/>
      <c r="OCY41" s="515"/>
      <c r="OCZ41" s="515"/>
      <c r="ODA41" s="515"/>
      <c r="ODB41" s="515"/>
      <c r="ODC41" s="515"/>
      <c r="ODD41" s="513"/>
      <c r="ODE41" s="514"/>
      <c r="ODF41" s="515"/>
      <c r="ODG41" s="515"/>
      <c r="ODH41" s="515"/>
      <c r="ODI41" s="515"/>
      <c r="ODJ41" s="515"/>
      <c r="ODK41" s="515"/>
      <c r="ODL41" s="513"/>
      <c r="ODM41" s="514"/>
      <c r="ODN41" s="515"/>
      <c r="ODO41" s="515"/>
      <c r="ODP41" s="515"/>
      <c r="ODQ41" s="515"/>
      <c r="ODR41" s="515"/>
      <c r="ODS41" s="515"/>
      <c r="ODT41" s="513"/>
      <c r="ODU41" s="514"/>
      <c r="ODV41" s="515"/>
      <c r="ODW41" s="515"/>
      <c r="ODX41" s="515"/>
      <c r="ODY41" s="515"/>
      <c r="ODZ41" s="515"/>
      <c r="OEA41" s="515"/>
      <c r="OEB41" s="513"/>
      <c r="OEC41" s="514"/>
      <c r="OED41" s="515"/>
      <c r="OEE41" s="515"/>
      <c r="OEF41" s="515"/>
      <c r="OEG41" s="515"/>
      <c r="OEH41" s="515"/>
      <c r="OEI41" s="515"/>
      <c r="OEJ41" s="513"/>
      <c r="OEK41" s="514"/>
      <c r="OEL41" s="515"/>
      <c r="OEM41" s="515"/>
      <c r="OEN41" s="515"/>
      <c r="OEO41" s="515"/>
      <c r="OEP41" s="515"/>
      <c r="OEQ41" s="515"/>
      <c r="OER41" s="513"/>
      <c r="OES41" s="514"/>
      <c r="OET41" s="515"/>
      <c r="OEU41" s="515"/>
      <c r="OEV41" s="515"/>
      <c r="OEW41" s="515"/>
      <c r="OEX41" s="515"/>
      <c r="OEY41" s="515"/>
      <c r="OEZ41" s="513"/>
      <c r="OFA41" s="514"/>
      <c r="OFB41" s="515"/>
      <c r="OFC41" s="515"/>
      <c r="OFD41" s="515"/>
      <c r="OFE41" s="515"/>
      <c r="OFF41" s="515"/>
      <c r="OFG41" s="515"/>
      <c r="OFH41" s="513"/>
      <c r="OFI41" s="514"/>
      <c r="OFJ41" s="515"/>
      <c r="OFK41" s="515"/>
      <c r="OFL41" s="515"/>
      <c r="OFM41" s="515"/>
      <c r="OFN41" s="515"/>
      <c r="OFO41" s="515"/>
      <c r="OFP41" s="513"/>
      <c r="OFQ41" s="514"/>
      <c r="OFR41" s="515"/>
      <c r="OFS41" s="515"/>
      <c r="OFT41" s="515"/>
      <c r="OFU41" s="515"/>
      <c r="OFV41" s="515"/>
      <c r="OFW41" s="515"/>
      <c r="OFX41" s="513"/>
      <c r="OFY41" s="514"/>
      <c r="OFZ41" s="515"/>
      <c r="OGA41" s="515"/>
      <c r="OGB41" s="515"/>
      <c r="OGC41" s="515"/>
      <c r="OGD41" s="515"/>
      <c r="OGE41" s="515"/>
      <c r="OGF41" s="513"/>
      <c r="OGG41" s="514"/>
      <c r="OGH41" s="515"/>
      <c r="OGI41" s="515"/>
      <c r="OGJ41" s="515"/>
      <c r="OGK41" s="515"/>
      <c r="OGL41" s="515"/>
      <c r="OGM41" s="515"/>
      <c r="OGN41" s="513"/>
      <c r="OGO41" s="514"/>
      <c r="OGP41" s="515"/>
      <c r="OGQ41" s="515"/>
      <c r="OGR41" s="515"/>
      <c r="OGS41" s="515"/>
      <c r="OGT41" s="515"/>
      <c r="OGU41" s="515"/>
      <c r="OGV41" s="513"/>
      <c r="OGW41" s="514"/>
      <c r="OGX41" s="515"/>
      <c r="OGY41" s="515"/>
      <c r="OGZ41" s="515"/>
      <c r="OHA41" s="515"/>
      <c r="OHB41" s="515"/>
      <c r="OHC41" s="515"/>
      <c r="OHD41" s="513"/>
      <c r="OHE41" s="514"/>
      <c r="OHF41" s="515"/>
      <c r="OHG41" s="515"/>
      <c r="OHH41" s="515"/>
      <c r="OHI41" s="515"/>
      <c r="OHJ41" s="515"/>
      <c r="OHK41" s="515"/>
      <c r="OHL41" s="513"/>
      <c r="OHM41" s="514"/>
      <c r="OHN41" s="515"/>
      <c r="OHO41" s="515"/>
      <c r="OHP41" s="515"/>
      <c r="OHQ41" s="515"/>
      <c r="OHR41" s="515"/>
      <c r="OHS41" s="515"/>
      <c r="OHT41" s="513"/>
      <c r="OHU41" s="514"/>
      <c r="OHV41" s="515"/>
      <c r="OHW41" s="515"/>
      <c r="OHX41" s="515"/>
      <c r="OHY41" s="515"/>
      <c r="OHZ41" s="515"/>
      <c r="OIA41" s="515"/>
      <c r="OIB41" s="513"/>
      <c r="OIC41" s="514"/>
      <c r="OID41" s="515"/>
      <c r="OIE41" s="515"/>
      <c r="OIF41" s="515"/>
      <c r="OIG41" s="515"/>
      <c r="OIH41" s="515"/>
      <c r="OII41" s="515"/>
      <c r="OIJ41" s="513"/>
      <c r="OIK41" s="514"/>
      <c r="OIL41" s="515"/>
      <c r="OIM41" s="515"/>
      <c r="OIN41" s="515"/>
      <c r="OIO41" s="515"/>
      <c r="OIP41" s="515"/>
      <c r="OIQ41" s="515"/>
      <c r="OIR41" s="513"/>
      <c r="OIS41" s="514"/>
      <c r="OIT41" s="515"/>
      <c r="OIU41" s="515"/>
      <c r="OIV41" s="515"/>
      <c r="OIW41" s="515"/>
      <c r="OIX41" s="515"/>
      <c r="OIY41" s="515"/>
      <c r="OIZ41" s="513"/>
      <c r="OJA41" s="514"/>
      <c r="OJB41" s="515"/>
      <c r="OJC41" s="515"/>
      <c r="OJD41" s="515"/>
      <c r="OJE41" s="515"/>
      <c r="OJF41" s="515"/>
      <c r="OJG41" s="515"/>
      <c r="OJH41" s="513"/>
      <c r="OJI41" s="514"/>
      <c r="OJJ41" s="515"/>
      <c r="OJK41" s="515"/>
      <c r="OJL41" s="515"/>
      <c r="OJM41" s="515"/>
      <c r="OJN41" s="515"/>
      <c r="OJO41" s="515"/>
      <c r="OJP41" s="513"/>
      <c r="OJQ41" s="514"/>
      <c r="OJR41" s="515"/>
      <c r="OJS41" s="515"/>
      <c r="OJT41" s="515"/>
      <c r="OJU41" s="515"/>
      <c r="OJV41" s="515"/>
      <c r="OJW41" s="515"/>
      <c r="OJX41" s="513"/>
      <c r="OJY41" s="514"/>
      <c r="OJZ41" s="515"/>
      <c r="OKA41" s="515"/>
      <c r="OKB41" s="515"/>
      <c r="OKC41" s="515"/>
      <c r="OKD41" s="515"/>
      <c r="OKE41" s="515"/>
      <c r="OKF41" s="513"/>
      <c r="OKG41" s="514"/>
      <c r="OKH41" s="515"/>
      <c r="OKI41" s="515"/>
      <c r="OKJ41" s="515"/>
      <c r="OKK41" s="515"/>
      <c r="OKL41" s="515"/>
      <c r="OKM41" s="515"/>
      <c r="OKN41" s="513"/>
      <c r="OKO41" s="514"/>
      <c r="OKP41" s="515"/>
      <c r="OKQ41" s="515"/>
      <c r="OKR41" s="515"/>
      <c r="OKS41" s="515"/>
      <c r="OKT41" s="515"/>
      <c r="OKU41" s="515"/>
      <c r="OKV41" s="513"/>
      <c r="OKW41" s="514"/>
      <c r="OKX41" s="515"/>
      <c r="OKY41" s="515"/>
      <c r="OKZ41" s="515"/>
      <c r="OLA41" s="515"/>
      <c r="OLB41" s="515"/>
      <c r="OLC41" s="515"/>
      <c r="OLD41" s="513"/>
      <c r="OLE41" s="514"/>
      <c r="OLF41" s="515"/>
      <c r="OLG41" s="515"/>
      <c r="OLH41" s="515"/>
      <c r="OLI41" s="515"/>
      <c r="OLJ41" s="515"/>
      <c r="OLK41" s="515"/>
      <c r="OLL41" s="513"/>
      <c r="OLM41" s="514"/>
      <c r="OLN41" s="515"/>
      <c r="OLO41" s="515"/>
      <c r="OLP41" s="515"/>
      <c r="OLQ41" s="515"/>
      <c r="OLR41" s="515"/>
      <c r="OLS41" s="515"/>
      <c r="OLT41" s="513"/>
      <c r="OLU41" s="514"/>
      <c r="OLV41" s="515"/>
      <c r="OLW41" s="515"/>
      <c r="OLX41" s="515"/>
      <c r="OLY41" s="515"/>
      <c r="OLZ41" s="515"/>
      <c r="OMA41" s="515"/>
      <c r="OMB41" s="513"/>
      <c r="OMC41" s="514"/>
      <c r="OMD41" s="515"/>
      <c r="OME41" s="515"/>
      <c r="OMF41" s="515"/>
      <c r="OMG41" s="515"/>
      <c r="OMH41" s="515"/>
      <c r="OMI41" s="515"/>
      <c r="OMJ41" s="513"/>
      <c r="OMK41" s="514"/>
      <c r="OML41" s="515"/>
      <c r="OMM41" s="515"/>
      <c r="OMN41" s="515"/>
      <c r="OMO41" s="515"/>
      <c r="OMP41" s="515"/>
      <c r="OMQ41" s="515"/>
      <c r="OMR41" s="513"/>
      <c r="OMS41" s="514"/>
      <c r="OMT41" s="515"/>
      <c r="OMU41" s="515"/>
      <c r="OMV41" s="515"/>
      <c r="OMW41" s="515"/>
      <c r="OMX41" s="515"/>
      <c r="OMY41" s="515"/>
      <c r="OMZ41" s="513"/>
      <c r="ONA41" s="514"/>
      <c r="ONB41" s="515"/>
      <c r="ONC41" s="515"/>
      <c r="OND41" s="515"/>
      <c r="ONE41" s="515"/>
      <c r="ONF41" s="515"/>
      <c r="ONG41" s="515"/>
      <c r="ONH41" s="513"/>
      <c r="ONI41" s="514"/>
      <c r="ONJ41" s="515"/>
      <c r="ONK41" s="515"/>
      <c r="ONL41" s="515"/>
      <c r="ONM41" s="515"/>
      <c r="ONN41" s="515"/>
      <c r="ONO41" s="515"/>
      <c r="ONP41" s="513"/>
      <c r="ONQ41" s="514"/>
      <c r="ONR41" s="515"/>
      <c r="ONS41" s="515"/>
      <c r="ONT41" s="515"/>
      <c r="ONU41" s="515"/>
      <c r="ONV41" s="515"/>
      <c r="ONW41" s="515"/>
      <c r="ONX41" s="513"/>
      <c r="ONY41" s="514"/>
      <c r="ONZ41" s="515"/>
      <c r="OOA41" s="515"/>
      <c r="OOB41" s="515"/>
      <c r="OOC41" s="515"/>
      <c r="OOD41" s="515"/>
      <c r="OOE41" s="515"/>
      <c r="OOF41" s="513"/>
      <c r="OOG41" s="514"/>
      <c r="OOH41" s="515"/>
      <c r="OOI41" s="515"/>
      <c r="OOJ41" s="515"/>
      <c r="OOK41" s="515"/>
      <c r="OOL41" s="515"/>
      <c r="OOM41" s="515"/>
      <c r="OON41" s="513"/>
      <c r="OOO41" s="514"/>
      <c r="OOP41" s="515"/>
      <c r="OOQ41" s="515"/>
      <c r="OOR41" s="515"/>
      <c r="OOS41" s="515"/>
      <c r="OOT41" s="515"/>
      <c r="OOU41" s="515"/>
      <c r="OOV41" s="513"/>
      <c r="OOW41" s="514"/>
      <c r="OOX41" s="515"/>
      <c r="OOY41" s="515"/>
      <c r="OOZ41" s="515"/>
      <c r="OPA41" s="515"/>
      <c r="OPB41" s="515"/>
      <c r="OPC41" s="515"/>
      <c r="OPD41" s="513"/>
      <c r="OPE41" s="514"/>
      <c r="OPF41" s="515"/>
      <c r="OPG41" s="515"/>
      <c r="OPH41" s="515"/>
      <c r="OPI41" s="515"/>
      <c r="OPJ41" s="515"/>
      <c r="OPK41" s="515"/>
      <c r="OPL41" s="513"/>
      <c r="OPM41" s="514"/>
      <c r="OPN41" s="515"/>
      <c r="OPO41" s="515"/>
      <c r="OPP41" s="515"/>
      <c r="OPQ41" s="515"/>
      <c r="OPR41" s="515"/>
      <c r="OPS41" s="515"/>
      <c r="OPT41" s="513"/>
      <c r="OPU41" s="514"/>
      <c r="OPV41" s="515"/>
      <c r="OPW41" s="515"/>
      <c r="OPX41" s="515"/>
      <c r="OPY41" s="515"/>
      <c r="OPZ41" s="515"/>
      <c r="OQA41" s="515"/>
      <c r="OQB41" s="513"/>
      <c r="OQC41" s="514"/>
      <c r="OQD41" s="515"/>
      <c r="OQE41" s="515"/>
      <c r="OQF41" s="515"/>
      <c r="OQG41" s="515"/>
      <c r="OQH41" s="515"/>
      <c r="OQI41" s="515"/>
      <c r="OQJ41" s="513"/>
      <c r="OQK41" s="514"/>
      <c r="OQL41" s="515"/>
      <c r="OQM41" s="515"/>
      <c r="OQN41" s="515"/>
      <c r="OQO41" s="515"/>
      <c r="OQP41" s="515"/>
      <c r="OQQ41" s="515"/>
      <c r="OQR41" s="513"/>
      <c r="OQS41" s="514"/>
      <c r="OQT41" s="515"/>
      <c r="OQU41" s="515"/>
      <c r="OQV41" s="515"/>
      <c r="OQW41" s="515"/>
      <c r="OQX41" s="515"/>
      <c r="OQY41" s="515"/>
      <c r="OQZ41" s="513"/>
      <c r="ORA41" s="514"/>
      <c r="ORB41" s="515"/>
      <c r="ORC41" s="515"/>
      <c r="ORD41" s="515"/>
      <c r="ORE41" s="515"/>
      <c r="ORF41" s="515"/>
      <c r="ORG41" s="515"/>
      <c r="ORH41" s="513"/>
      <c r="ORI41" s="514"/>
      <c r="ORJ41" s="515"/>
      <c r="ORK41" s="515"/>
      <c r="ORL41" s="515"/>
      <c r="ORM41" s="515"/>
      <c r="ORN41" s="515"/>
      <c r="ORO41" s="515"/>
      <c r="ORP41" s="513"/>
      <c r="ORQ41" s="514"/>
      <c r="ORR41" s="515"/>
      <c r="ORS41" s="515"/>
      <c r="ORT41" s="515"/>
      <c r="ORU41" s="515"/>
      <c r="ORV41" s="515"/>
      <c r="ORW41" s="515"/>
      <c r="ORX41" s="513"/>
      <c r="ORY41" s="514"/>
      <c r="ORZ41" s="515"/>
      <c r="OSA41" s="515"/>
      <c r="OSB41" s="515"/>
      <c r="OSC41" s="515"/>
      <c r="OSD41" s="515"/>
      <c r="OSE41" s="515"/>
      <c r="OSF41" s="513"/>
      <c r="OSG41" s="514"/>
      <c r="OSH41" s="515"/>
      <c r="OSI41" s="515"/>
      <c r="OSJ41" s="515"/>
      <c r="OSK41" s="515"/>
      <c r="OSL41" s="515"/>
      <c r="OSM41" s="515"/>
      <c r="OSN41" s="513"/>
      <c r="OSO41" s="514"/>
      <c r="OSP41" s="515"/>
      <c r="OSQ41" s="515"/>
      <c r="OSR41" s="515"/>
      <c r="OSS41" s="515"/>
      <c r="OST41" s="515"/>
      <c r="OSU41" s="515"/>
      <c r="OSV41" s="513"/>
      <c r="OSW41" s="514"/>
      <c r="OSX41" s="515"/>
      <c r="OSY41" s="515"/>
      <c r="OSZ41" s="515"/>
      <c r="OTA41" s="515"/>
      <c r="OTB41" s="515"/>
      <c r="OTC41" s="515"/>
      <c r="OTD41" s="513"/>
      <c r="OTE41" s="514"/>
      <c r="OTF41" s="515"/>
      <c r="OTG41" s="515"/>
      <c r="OTH41" s="515"/>
      <c r="OTI41" s="515"/>
      <c r="OTJ41" s="515"/>
      <c r="OTK41" s="515"/>
      <c r="OTL41" s="513"/>
      <c r="OTM41" s="514"/>
      <c r="OTN41" s="515"/>
      <c r="OTO41" s="515"/>
      <c r="OTP41" s="515"/>
      <c r="OTQ41" s="515"/>
      <c r="OTR41" s="515"/>
      <c r="OTS41" s="515"/>
      <c r="OTT41" s="513"/>
      <c r="OTU41" s="514"/>
      <c r="OTV41" s="515"/>
      <c r="OTW41" s="515"/>
      <c r="OTX41" s="515"/>
      <c r="OTY41" s="515"/>
      <c r="OTZ41" s="515"/>
      <c r="OUA41" s="515"/>
      <c r="OUB41" s="513"/>
      <c r="OUC41" s="514"/>
      <c r="OUD41" s="515"/>
      <c r="OUE41" s="515"/>
      <c r="OUF41" s="515"/>
      <c r="OUG41" s="515"/>
      <c r="OUH41" s="515"/>
      <c r="OUI41" s="515"/>
      <c r="OUJ41" s="513"/>
      <c r="OUK41" s="514"/>
      <c r="OUL41" s="515"/>
      <c r="OUM41" s="515"/>
      <c r="OUN41" s="515"/>
      <c r="OUO41" s="515"/>
      <c r="OUP41" s="515"/>
      <c r="OUQ41" s="515"/>
      <c r="OUR41" s="513"/>
      <c r="OUS41" s="514"/>
      <c r="OUT41" s="515"/>
      <c r="OUU41" s="515"/>
      <c r="OUV41" s="515"/>
      <c r="OUW41" s="515"/>
      <c r="OUX41" s="515"/>
      <c r="OUY41" s="515"/>
      <c r="OUZ41" s="513"/>
      <c r="OVA41" s="514"/>
      <c r="OVB41" s="515"/>
      <c r="OVC41" s="515"/>
      <c r="OVD41" s="515"/>
      <c r="OVE41" s="515"/>
      <c r="OVF41" s="515"/>
      <c r="OVG41" s="515"/>
      <c r="OVH41" s="513"/>
      <c r="OVI41" s="514"/>
      <c r="OVJ41" s="515"/>
      <c r="OVK41" s="515"/>
      <c r="OVL41" s="515"/>
      <c r="OVM41" s="515"/>
      <c r="OVN41" s="515"/>
      <c r="OVO41" s="515"/>
      <c r="OVP41" s="513"/>
      <c r="OVQ41" s="514"/>
      <c r="OVR41" s="515"/>
      <c r="OVS41" s="515"/>
      <c r="OVT41" s="515"/>
      <c r="OVU41" s="515"/>
      <c r="OVV41" s="515"/>
      <c r="OVW41" s="515"/>
      <c r="OVX41" s="513"/>
      <c r="OVY41" s="514"/>
      <c r="OVZ41" s="515"/>
      <c r="OWA41" s="515"/>
      <c r="OWB41" s="515"/>
      <c r="OWC41" s="515"/>
      <c r="OWD41" s="515"/>
      <c r="OWE41" s="515"/>
      <c r="OWF41" s="513"/>
      <c r="OWG41" s="514"/>
      <c r="OWH41" s="515"/>
      <c r="OWI41" s="515"/>
      <c r="OWJ41" s="515"/>
      <c r="OWK41" s="515"/>
      <c r="OWL41" s="515"/>
      <c r="OWM41" s="515"/>
      <c r="OWN41" s="513"/>
      <c r="OWO41" s="514"/>
      <c r="OWP41" s="515"/>
      <c r="OWQ41" s="515"/>
      <c r="OWR41" s="515"/>
      <c r="OWS41" s="515"/>
      <c r="OWT41" s="515"/>
      <c r="OWU41" s="515"/>
      <c r="OWV41" s="513"/>
      <c r="OWW41" s="514"/>
      <c r="OWX41" s="515"/>
      <c r="OWY41" s="515"/>
      <c r="OWZ41" s="515"/>
      <c r="OXA41" s="515"/>
      <c r="OXB41" s="515"/>
      <c r="OXC41" s="515"/>
      <c r="OXD41" s="513"/>
      <c r="OXE41" s="514"/>
      <c r="OXF41" s="515"/>
      <c r="OXG41" s="515"/>
      <c r="OXH41" s="515"/>
      <c r="OXI41" s="515"/>
      <c r="OXJ41" s="515"/>
      <c r="OXK41" s="515"/>
      <c r="OXL41" s="513"/>
      <c r="OXM41" s="514"/>
      <c r="OXN41" s="515"/>
      <c r="OXO41" s="515"/>
      <c r="OXP41" s="515"/>
      <c r="OXQ41" s="515"/>
      <c r="OXR41" s="515"/>
      <c r="OXS41" s="515"/>
      <c r="OXT41" s="513"/>
      <c r="OXU41" s="514"/>
      <c r="OXV41" s="515"/>
      <c r="OXW41" s="515"/>
      <c r="OXX41" s="515"/>
      <c r="OXY41" s="515"/>
      <c r="OXZ41" s="515"/>
      <c r="OYA41" s="515"/>
      <c r="OYB41" s="513"/>
      <c r="OYC41" s="514"/>
      <c r="OYD41" s="515"/>
      <c r="OYE41" s="515"/>
      <c r="OYF41" s="515"/>
      <c r="OYG41" s="515"/>
      <c r="OYH41" s="515"/>
      <c r="OYI41" s="515"/>
      <c r="OYJ41" s="513"/>
      <c r="OYK41" s="514"/>
      <c r="OYL41" s="515"/>
      <c r="OYM41" s="515"/>
      <c r="OYN41" s="515"/>
      <c r="OYO41" s="515"/>
      <c r="OYP41" s="515"/>
      <c r="OYQ41" s="515"/>
      <c r="OYR41" s="513"/>
      <c r="OYS41" s="514"/>
      <c r="OYT41" s="515"/>
      <c r="OYU41" s="515"/>
      <c r="OYV41" s="515"/>
      <c r="OYW41" s="515"/>
      <c r="OYX41" s="515"/>
      <c r="OYY41" s="515"/>
      <c r="OYZ41" s="513"/>
      <c r="OZA41" s="514"/>
      <c r="OZB41" s="515"/>
      <c r="OZC41" s="515"/>
      <c r="OZD41" s="515"/>
      <c r="OZE41" s="515"/>
      <c r="OZF41" s="515"/>
      <c r="OZG41" s="515"/>
      <c r="OZH41" s="513"/>
      <c r="OZI41" s="514"/>
      <c r="OZJ41" s="515"/>
      <c r="OZK41" s="515"/>
      <c r="OZL41" s="515"/>
      <c r="OZM41" s="515"/>
      <c r="OZN41" s="515"/>
      <c r="OZO41" s="515"/>
      <c r="OZP41" s="513"/>
      <c r="OZQ41" s="514"/>
      <c r="OZR41" s="515"/>
      <c r="OZS41" s="515"/>
      <c r="OZT41" s="515"/>
      <c r="OZU41" s="515"/>
      <c r="OZV41" s="515"/>
      <c r="OZW41" s="515"/>
      <c r="OZX41" s="513"/>
      <c r="OZY41" s="514"/>
      <c r="OZZ41" s="515"/>
      <c r="PAA41" s="515"/>
      <c r="PAB41" s="515"/>
      <c r="PAC41" s="515"/>
      <c r="PAD41" s="515"/>
      <c r="PAE41" s="515"/>
      <c r="PAF41" s="513"/>
      <c r="PAG41" s="514"/>
      <c r="PAH41" s="515"/>
      <c r="PAI41" s="515"/>
      <c r="PAJ41" s="515"/>
      <c r="PAK41" s="515"/>
      <c r="PAL41" s="515"/>
      <c r="PAM41" s="515"/>
      <c r="PAN41" s="513"/>
      <c r="PAO41" s="514"/>
      <c r="PAP41" s="515"/>
      <c r="PAQ41" s="515"/>
      <c r="PAR41" s="515"/>
      <c r="PAS41" s="515"/>
      <c r="PAT41" s="515"/>
      <c r="PAU41" s="515"/>
      <c r="PAV41" s="513"/>
      <c r="PAW41" s="514"/>
      <c r="PAX41" s="515"/>
      <c r="PAY41" s="515"/>
      <c r="PAZ41" s="515"/>
      <c r="PBA41" s="515"/>
      <c r="PBB41" s="515"/>
      <c r="PBC41" s="515"/>
      <c r="PBD41" s="513"/>
      <c r="PBE41" s="514"/>
      <c r="PBF41" s="515"/>
      <c r="PBG41" s="515"/>
      <c r="PBH41" s="515"/>
      <c r="PBI41" s="515"/>
      <c r="PBJ41" s="515"/>
      <c r="PBK41" s="515"/>
      <c r="PBL41" s="513"/>
      <c r="PBM41" s="514"/>
      <c r="PBN41" s="515"/>
      <c r="PBO41" s="515"/>
      <c r="PBP41" s="515"/>
      <c r="PBQ41" s="515"/>
      <c r="PBR41" s="515"/>
      <c r="PBS41" s="515"/>
      <c r="PBT41" s="513"/>
      <c r="PBU41" s="514"/>
      <c r="PBV41" s="515"/>
      <c r="PBW41" s="515"/>
      <c r="PBX41" s="515"/>
      <c r="PBY41" s="515"/>
      <c r="PBZ41" s="515"/>
      <c r="PCA41" s="515"/>
      <c r="PCB41" s="513"/>
      <c r="PCC41" s="514"/>
      <c r="PCD41" s="515"/>
      <c r="PCE41" s="515"/>
      <c r="PCF41" s="515"/>
      <c r="PCG41" s="515"/>
      <c r="PCH41" s="515"/>
      <c r="PCI41" s="515"/>
      <c r="PCJ41" s="513"/>
      <c r="PCK41" s="514"/>
      <c r="PCL41" s="515"/>
      <c r="PCM41" s="515"/>
      <c r="PCN41" s="515"/>
      <c r="PCO41" s="515"/>
      <c r="PCP41" s="515"/>
      <c r="PCQ41" s="515"/>
      <c r="PCR41" s="513"/>
      <c r="PCS41" s="514"/>
      <c r="PCT41" s="515"/>
      <c r="PCU41" s="515"/>
      <c r="PCV41" s="515"/>
      <c r="PCW41" s="515"/>
      <c r="PCX41" s="515"/>
      <c r="PCY41" s="515"/>
      <c r="PCZ41" s="513"/>
      <c r="PDA41" s="514"/>
      <c r="PDB41" s="515"/>
      <c r="PDC41" s="515"/>
      <c r="PDD41" s="515"/>
      <c r="PDE41" s="515"/>
      <c r="PDF41" s="515"/>
      <c r="PDG41" s="515"/>
      <c r="PDH41" s="513"/>
      <c r="PDI41" s="514"/>
      <c r="PDJ41" s="515"/>
      <c r="PDK41" s="515"/>
      <c r="PDL41" s="515"/>
      <c r="PDM41" s="515"/>
      <c r="PDN41" s="515"/>
      <c r="PDO41" s="515"/>
      <c r="PDP41" s="513"/>
      <c r="PDQ41" s="514"/>
      <c r="PDR41" s="515"/>
      <c r="PDS41" s="515"/>
      <c r="PDT41" s="515"/>
      <c r="PDU41" s="515"/>
      <c r="PDV41" s="515"/>
      <c r="PDW41" s="515"/>
      <c r="PDX41" s="513"/>
      <c r="PDY41" s="514"/>
      <c r="PDZ41" s="515"/>
      <c r="PEA41" s="515"/>
      <c r="PEB41" s="515"/>
      <c r="PEC41" s="515"/>
      <c r="PED41" s="515"/>
      <c r="PEE41" s="515"/>
      <c r="PEF41" s="513"/>
      <c r="PEG41" s="514"/>
      <c r="PEH41" s="515"/>
      <c r="PEI41" s="515"/>
      <c r="PEJ41" s="515"/>
      <c r="PEK41" s="515"/>
      <c r="PEL41" s="515"/>
      <c r="PEM41" s="515"/>
      <c r="PEN41" s="513"/>
      <c r="PEO41" s="514"/>
      <c r="PEP41" s="515"/>
      <c r="PEQ41" s="515"/>
      <c r="PER41" s="515"/>
      <c r="PES41" s="515"/>
      <c r="PET41" s="515"/>
      <c r="PEU41" s="515"/>
      <c r="PEV41" s="513"/>
      <c r="PEW41" s="514"/>
      <c r="PEX41" s="515"/>
      <c r="PEY41" s="515"/>
      <c r="PEZ41" s="515"/>
      <c r="PFA41" s="515"/>
      <c r="PFB41" s="515"/>
      <c r="PFC41" s="515"/>
      <c r="PFD41" s="513"/>
      <c r="PFE41" s="514"/>
      <c r="PFF41" s="515"/>
      <c r="PFG41" s="515"/>
      <c r="PFH41" s="515"/>
      <c r="PFI41" s="515"/>
      <c r="PFJ41" s="515"/>
      <c r="PFK41" s="515"/>
      <c r="PFL41" s="513"/>
      <c r="PFM41" s="514"/>
      <c r="PFN41" s="515"/>
      <c r="PFO41" s="515"/>
      <c r="PFP41" s="515"/>
      <c r="PFQ41" s="515"/>
      <c r="PFR41" s="515"/>
      <c r="PFS41" s="515"/>
      <c r="PFT41" s="513"/>
      <c r="PFU41" s="514"/>
      <c r="PFV41" s="515"/>
      <c r="PFW41" s="515"/>
      <c r="PFX41" s="515"/>
      <c r="PFY41" s="515"/>
      <c r="PFZ41" s="515"/>
      <c r="PGA41" s="515"/>
      <c r="PGB41" s="513"/>
      <c r="PGC41" s="514"/>
      <c r="PGD41" s="515"/>
      <c r="PGE41" s="515"/>
      <c r="PGF41" s="515"/>
      <c r="PGG41" s="515"/>
      <c r="PGH41" s="515"/>
      <c r="PGI41" s="515"/>
      <c r="PGJ41" s="513"/>
      <c r="PGK41" s="514"/>
      <c r="PGL41" s="515"/>
      <c r="PGM41" s="515"/>
      <c r="PGN41" s="515"/>
      <c r="PGO41" s="515"/>
      <c r="PGP41" s="515"/>
      <c r="PGQ41" s="515"/>
      <c r="PGR41" s="513"/>
      <c r="PGS41" s="514"/>
      <c r="PGT41" s="515"/>
      <c r="PGU41" s="515"/>
      <c r="PGV41" s="515"/>
      <c r="PGW41" s="515"/>
      <c r="PGX41" s="515"/>
      <c r="PGY41" s="515"/>
      <c r="PGZ41" s="513"/>
      <c r="PHA41" s="514"/>
      <c r="PHB41" s="515"/>
      <c r="PHC41" s="515"/>
      <c r="PHD41" s="515"/>
      <c r="PHE41" s="515"/>
      <c r="PHF41" s="515"/>
      <c r="PHG41" s="515"/>
      <c r="PHH41" s="513"/>
      <c r="PHI41" s="514"/>
      <c r="PHJ41" s="515"/>
      <c r="PHK41" s="515"/>
      <c r="PHL41" s="515"/>
      <c r="PHM41" s="515"/>
      <c r="PHN41" s="515"/>
      <c r="PHO41" s="515"/>
      <c r="PHP41" s="513"/>
      <c r="PHQ41" s="514"/>
      <c r="PHR41" s="515"/>
      <c r="PHS41" s="515"/>
      <c r="PHT41" s="515"/>
      <c r="PHU41" s="515"/>
      <c r="PHV41" s="515"/>
      <c r="PHW41" s="515"/>
      <c r="PHX41" s="513"/>
      <c r="PHY41" s="514"/>
      <c r="PHZ41" s="515"/>
      <c r="PIA41" s="515"/>
      <c r="PIB41" s="515"/>
      <c r="PIC41" s="515"/>
      <c r="PID41" s="515"/>
      <c r="PIE41" s="515"/>
      <c r="PIF41" s="513"/>
      <c r="PIG41" s="514"/>
      <c r="PIH41" s="515"/>
      <c r="PII41" s="515"/>
      <c r="PIJ41" s="515"/>
      <c r="PIK41" s="515"/>
      <c r="PIL41" s="515"/>
      <c r="PIM41" s="515"/>
      <c r="PIN41" s="513"/>
      <c r="PIO41" s="514"/>
      <c r="PIP41" s="515"/>
      <c r="PIQ41" s="515"/>
      <c r="PIR41" s="515"/>
      <c r="PIS41" s="515"/>
      <c r="PIT41" s="515"/>
      <c r="PIU41" s="515"/>
      <c r="PIV41" s="513"/>
      <c r="PIW41" s="514"/>
      <c r="PIX41" s="515"/>
      <c r="PIY41" s="515"/>
      <c r="PIZ41" s="515"/>
      <c r="PJA41" s="515"/>
      <c r="PJB41" s="515"/>
      <c r="PJC41" s="515"/>
      <c r="PJD41" s="513"/>
      <c r="PJE41" s="514"/>
      <c r="PJF41" s="515"/>
      <c r="PJG41" s="515"/>
      <c r="PJH41" s="515"/>
      <c r="PJI41" s="515"/>
      <c r="PJJ41" s="515"/>
      <c r="PJK41" s="515"/>
      <c r="PJL41" s="513"/>
      <c r="PJM41" s="514"/>
      <c r="PJN41" s="515"/>
      <c r="PJO41" s="515"/>
      <c r="PJP41" s="515"/>
      <c r="PJQ41" s="515"/>
      <c r="PJR41" s="515"/>
      <c r="PJS41" s="515"/>
      <c r="PJT41" s="513"/>
      <c r="PJU41" s="514"/>
      <c r="PJV41" s="515"/>
      <c r="PJW41" s="515"/>
      <c r="PJX41" s="515"/>
      <c r="PJY41" s="515"/>
      <c r="PJZ41" s="515"/>
      <c r="PKA41" s="515"/>
      <c r="PKB41" s="513"/>
      <c r="PKC41" s="514"/>
      <c r="PKD41" s="515"/>
      <c r="PKE41" s="515"/>
      <c r="PKF41" s="515"/>
      <c r="PKG41" s="515"/>
      <c r="PKH41" s="515"/>
      <c r="PKI41" s="515"/>
      <c r="PKJ41" s="513"/>
      <c r="PKK41" s="514"/>
      <c r="PKL41" s="515"/>
      <c r="PKM41" s="515"/>
      <c r="PKN41" s="515"/>
      <c r="PKO41" s="515"/>
      <c r="PKP41" s="515"/>
      <c r="PKQ41" s="515"/>
      <c r="PKR41" s="513"/>
      <c r="PKS41" s="514"/>
      <c r="PKT41" s="515"/>
      <c r="PKU41" s="515"/>
      <c r="PKV41" s="515"/>
      <c r="PKW41" s="515"/>
      <c r="PKX41" s="515"/>
      <c r="PKY41" s="515"/>
      <c r="PKZ41" s="513"/>
      <c r="PLA41" s="514"/>
      <c r="PLB41" s="515"/>
      <c r="PLC41" s="515"/>
      <c r="PLD41" s="515"/>
      <c r="PLE41" s="515"/>
      <c r="PLF41" s="515"/>
      <c r="PLG41" s="515"/>
      <c r="PLH41" s="513"/>
      <c r="PLI41" s="514"/>
      <c r="PLJ41" s="515"/>
      <c r="PLK41" s="515"/>
      <c r="PLL41" s="515"/>
      <c r="PLM41" s="515"/>
      <c r="PLN41" s="515"/>
      <c r="PLO41" s="515"/>
      <c r="PLP41" s="513"/>
      <c r="PLQ41" s="514"/>
      <c r="PLR41" s="515"/>
      <c r="PLS41" s="515"/>
      <c r="PLT41" s="515"/>
      <c r="PLU41" s="515"/>
      <c r="PLV41" s="515"/>
      <c r="PLW41" s="515"/>
      <c r="PLX41" s="513"/>
      <c r="PLY41" s="514"/>
      <c r="PLZ41" s="515"/>
      <c r="PMA41" s="515"/>
      <c r="PMB41" s="515"/>
      <c r="PMC41" s="515"/>
      <c r="PMD41" s="515"/>
      <c r="PME41" s="515"/>
      <c r="PMF41" s="513"/>
      <c r="PMG41" s="514"/>
      <c r="PMH41" s="515"/>
      <c r="PMI41" s="515"/>
      <c r="PMJ41" s="515"/>
      <c r="PMK41" s="515"/>
      <c r="PML41" s="515"/>
      <c r="PMM41" s="515"/>
      <c r="PMN41" s="513"/>
      <c r="PMO41" s="514"/>
      <c r="PMP41" s="515"/>
      <c r="PMQ41" s="515"/>
      <c r="PMR41" s="515"/>
      <c r="PMS41" s="515"/>
      <c r="PMT41" s="515"/>
      <c r="PMU41" s="515"/>
      <c r="PMV41" s="513"/>
      <c r="PMW41" s="514"/>
      <c r="PMX41" s="515"/>
      <c r="PMY41" s="515"/>
      <c r="PMZ41" s="515"/>
      <c r="PNA41" s="515"/>
      <c r="PNB41" s="515"/>
      <c r="PNC41" s="515"/>
      <c r="PND41" s="513"/>
      <c r="PNE41" s="514"/>
      <c r="PNF41" s="515"/>
      <c r="PNG41" s="515"/>
      <c r="PNH41" s="515"/>
      <c r="PNI41" s="515"/>
      <c r="PNJ41" s="515"/>
      <c r="PNK41" s="515"/>
      <c r="PNL41" s="513"/>
      <c r="PNM41" s="514"/>
      <c r="PNN41" s="515"/>
      <c r="PNO41" s="515"/>
      <c r="PNP41" s="515"/>
      <c r="PNQ41" s="515"/>
      <c r="PNR41" s="515"/>
      <c r="PNS41" s="515"/>
      <c r="PNT41" s="513"/>
      <c r="PNU41" s="514"/>
      <c r="PNV41" s="515"/>
      <c r="PNW41" s="515"/>
      <c r="PNX41" s="515"/>
      <c r="PNY41" s="515"/>
      <c r="PNZ41" s="515"/>
      <c r="POA41" s="515"/>
      <c r="POB41" s="513"/>
      <c r="POC41" s="514"/>
      <c r="POD41" s="515"/>
      <c r="POE41" s="515"/>
      <c r="POF41" s="515"/>
      <c r="POG41" s="515"/>
      <c r="POH41" s="515"/>
      <c r="POI41" s="515"/>
      <c r="POJ41" s="513"/>
      <c r="POK41" s="514"/>
      <c r="POL41" s="515"/>
      <c r="POM41" s="515"/>
      <c r="PON41" s="515"/>
      <c r="POO41" s="515"/>
      <c r="POP41" s="515"/>
      <c r="POQ41" s="515"/>
      <c r="POR41" s="513"/>
      <c r="POS41" s="514"/>
      <c r="POT41" s="515"/>
      <c r="POU41" s="515"/>
      <c r="POV41" s="515"/>
      <c r="POW41" s="515"/>
      <c r="POX41" s="515"/>
      <c r="POY41" s="515"/>
      <c r="POZ41" s="513"/>
      <c r="PPA41" s="514"/>
      <c r="PPB41" s="515"/>
      <c r="PPC41" s="515"/>
      <c r="PPD41" s="515"/>
      <c r="PPE41" s="515"/>
      <c r="PPF41" s="515"/>
      <c r="PPG41" s="515"/>
      <c r="PPH41" s="513"/>
      <c r="PPI41" s="514"/>
      <c r="PPJ41" s="515"/>
      <c r="PPK41" s="515"/>
      <c r="PPL41" s="515"/>
      <c r="PPM41" s="515"/>
      <c r="PPN41" s="515"/>
      <c r="PPO41" s="515"/>
      <c r="PPP41" s="513"/>
      <c r="PPQ41" s="514"/>
      <c r="PPR41" s="515"/>
      <c r="PPS41" s="515"/>
      <c r="PPT41" s="515"/>
      <c r="PPU41" s="515"/>
      <c r="PPV41" s="515"/>
      <c r="PPW41" s="515"/>
      <c r="PPX41" s="513"/>
      <c r="PPY41" s="514"/>
      <c r="PPZ41" s="515"/>
      <c r="PQA41" s="515"/>
      <c r="PQB41" s="515"/>
      <c r="PQC41" s="515"/>
      <c r="PQD41" s="515"/>
      <c r="PQE41" s="515"/>
      <c r="PQF41" s="513"/>
      <c r="PQG41" s="514"/>
      <c r="PQH41" s="515"/>
      <c r="PQI41" s="515"/>
      <c r="PQJ41" s="515"/>
      <c r="PQK41" s="515"/>
      <c r="PQL41" s="515"/>
      <c r="PQM41" s="515"/>
      <c r="PQN41" s="513"/>
      <c r="PQO41" s="514"/>
      <c r="PQP41" s="515"/>
      <c r="PQQ41" s="515"/>
      <c r="PQR41" s="515"/>
      <c r="PQS41" s="515"/>
      <c r="PQT41" s="515"/>
      <c r="PQU41" s="515"/>
      <c r="PQV41" s="513"/>
      <c r="PQW41" s="514"/>
      <c r="PQX41" s="515"/>
      <c r="PQY41" s="515"/>
      <c r="PQZ41" s="515"/>
      <c r="PRA41" s="515"/>
      <c r="PRB41" s="515"/>
      <c r="PRC41" s="515"/>
      <c r="PRD41" s="513"/>
      <c r="PRE41" s="514"/>
      <c r="PRF41" s="515"/>
      <c r="PRG41" s="515"/>
      <c r="PRH41" s="515"/>
      <c r="PRI41" s="515"/>
      <c r="PRJ41" s="515"/>
      <c r="PRK41" s="515"/>
      <c r="PRL41" s="513"/>
      <c r="PRM41" s="514"/>
      <c r="PRN41" s="515"/>
      <c r="PRO41" s="515"/>
      <c r="PRP41" s="515"/>
      <c r="PRQ41" s="515"/>
      <c r="PRR41" s="515"/>
      <c r="PRS41" s="515"/>
      <c r="PRT41" s="513"/>
      <c r="PRU41" s="514"/>
      <c r="PRV41" s="515"/>
      <c r="PRW41" s="515"/>
      <c r="PRX41" s="515"/>
      <c r="PRY41" s="515"/>
      <c r="PRZ41" s="515"/>
      <c r="PSA41" s="515"/>
      <c r="PSB41" s="513"/>
      <c r="PSC41" s="514"/>
      <c r="PSD41" s="515"/>
      <c r="PSE41" s="515"/>
      <c r="PSF41" s="515"/>
      <c r="PSG41" s="515"/>
      <c r="PSH41" s="515"/>
      <c r="PSI41" s="515"/>
      <c r="PSJ41" s="513"/>
      <c r="PSK41" s="514"/>
      <c r="PSL41" s="515"/>
      <c r="PSM41" s="515"/>
      <c r="PSN41" s="515"/>
      <c r="PSO41" s="515"/>
      <c r="PSP41" s="515"/>
      <c r="PSQ41" s="515"/>
      <c r="PSR41" s="513"/>
      <c r="PSS41" s="514"/>
      <c r="PST41" s="515"/>
      <c r="PSU41" s="515"/>
      <c r="PSV41" s="515"/>
      <c r="PSW41" s="515"/>
      <c r="PSX41" s="515"/>
      <c r="PSY41" s="515"/>
      <c r="PSZ41" s="513"/>
      <c r="PTA41" s="514"/>
      <c r="PTB41" s="515"/>
      <c r="PTC41" s="515"/>
      <c r="PTD41" s="515"/>
      <c r="PTE41" s="515"/>
      <c r="PTF41" s="515"/>
      <c r="PTG41" s="515"/>
      <c r="PTH41" s="513"/>
      <c r="PTI41" s="514"/>
      <c r="PTJ41" s="515"/>
      <c r="PTK41" s="515"/>
      <c r="PTL41" s="515"/>
      <c r="PTM41" s="515"/>
      <c r="PTN41" s="515"/>
      <c r="PTO41" s="515"/>
      <c r="PTP41" s="513"/>
      <c r="PTQ41" s="514"/>
      <c r="PTR41" s="515"/>
      <c r="PTS41" s="515"/>
      <c r="PTT41" s="515"/>
      <c r="PTU41" s="515"/>
      <c r="PTV41" s="515"/>
      <c r="PTW41" s="515"/>
      <c r="PTX41" s="513"/>
      <c r="PTY41" s="514"/>
      <c r="PTZ41" s="515"/>
      <c r="PUA41" s="515"/>
      <c r="PUB41" s="515"/>
      <c r="PUC41" s="515"/>
      <c r="PUD41" s="515"/>
      <c r="PUE41" s="515"/>
      <c r="PUF41" s="513"/>
      <c r="PUG41" s="514"/>
      <c r="PUH41" s="515"/>
      <c r="PUI41" s="515"/>
      <c r="PUJ41" s="515"/>
      <c r="PUK41" s="515"/>
      <c r="PUL41" s="515"/>
      <c r="PUM41" s="515"/>
      <c r="PUN41" s="513"/>
      <c r="PUO41" s="514"/>
      <c r="PUP41" s="515"/>
      <c r="PUQ41" s="515"/>
      <c r="PUR41" s="515"/>
      <c r="PUS41" s="515"/>
      <c r="PUT41" s="515"/>
      <c r="PUU41" s="515"/>
      <c r="PUV41" s="513"/>
      <c r="PUW41" s="514"/>
      <c r="PUX41" s="515"/>
      <c r="PUY41" s="515"/>
      <c r="PUZ41" s="515"/>
      <c r="PVA41" s="515"/>
      <c r="PVB41" s="515"/>
      <c r="PVC41" s="515"/>
      <c r="PVD41" s="513"/>
      <c r="PVE41" s="514"/>
      <c r="PVF41" s="515"/>
      <c r="PVG41" s="515"/>
      <c r="PVH41" s="515"/>
      <c r="PVI41" s="515"/>
      <c r="PVJ41" s="515"/>
      <c r="PVK41" s="515"/>
      <c r="PVL41" s="513"/>
      <c r="PVM41" s="514"/>
      <c r="PVN41" s="515"/>
      <c r="PVO41" s="515"/>
      <c r="PVP41" s="515"/>
      <c r="PVQ41" s="515"/>
      <c r="PVR41" s="515"/>
      <c r="PVS41" s="515"/>
      <c r="PVT41" s="513"/>
      <c r="PVU41" s="514"/>
      <c r="PVV41" s="515"/>
      <c r="PVW41" s="515"/>
      <c r="PVX41" s="515"/>
      <c r="PVY41" s="515"/>
      <c r="PVZ41" s="515"/>
      <c r="PWA41" s="515"/>
      <c r="PWB41" s="513"/>
      <c r="PWC41" s="514"/>
      <c r="PWD41" s="515"/>
      <c r="PWE41" s="515"/>
      <c r="PWF41" s="515"/>
      <c r="PWG41" s="515"/>
      <c r="PWH41" s="515"/>
      <c r="PWI41" s="515"/>
      <c r="PWJ41" s="513"/>
      <c r="PWK41" s="514"/>
      <c r="PWL41" s="515"/>
      <c r="PWM41" s="515"/>
      <c r="PWN41" s="515"/>
      <c r="PWO41" s="515"/>
      <c r="PWP41" s="515"/>
      <c r="PWQ41" s="515"/>
      <c r="PWR41" s="513"/>
      <c r="PWS41" s="514"/>
      <c r="PWT41" s="515"/>
      <c r="PWU41" s="515"/>
      <c r="PWV41" s="515"/>
      <c r="PWW41" s="515"/>
      <c r="PWX41" s="515"/>
      <c r="PWY41" s="515"/>
      <c r="PWZ41" s="513"/>
      <c r="PXA41" s="514"/>
      <c r="PXB41" s="515"/>
      <c r="PXC41" s="515"/>
      <c r="PXD41" s="515"/>
      <c r="PXE41" s="515"/>
      <c r="PXF41" s="515"/>
      <c r="PXG41" s="515"/>
      <c r="PXH41" s="513"/>
      <c r="PXI41" s="514"/>
      <c r="PXJ41" s="515"/>
      <c r="PXK41" s="515"/>
      <c r="PXL41" s="515"/>
      <c r="PXM41" s="515"/>
      <c r="PXN41" s="515"/>
      <c r="PXO41" s="515"/>
      <c r="PXP41" s="513"/>
      <c r="PXQ41" s="514"/>
      <c r="PXR41" s="515"/>
      <c r="PXS41" s="515"/>
      <c r="PXT41" s="515"/>
      <c r="PXU41" s="515"/>
      <c r="PXV41" s="515"/>
      <c r="PXW41" s="515"/>
      <c r="PXX41" s="513"/>
      <c r="PXY41" s="514"/>
      <c r="PXZ41" s="515"/>
      <c r="PYA41" s="515"/>
      <c r="PYB41" s="515"/>
      <c r="PYC41" s="515"/>
      <c r="PYD41" s="515"/>
      <c r="PYE41" s="515"/>
      <c r="PYF41" s="513"/>
      <c r="PYG41" s="514"/>
      <c r="PYH41" s="515"/>
      <c r="PYI41" s="515"/>
      <c r="PYJ41" s="515"/>
      <c r="PYK41" s="515"/>
      <c r="PYL41" s="515"/>
      <c r="PYM41" s="515"/>
      <c r="PYN41" s="513"/>
      <c r="PYO41" s="514"/>
      <c r="PYP41" s="515"/>
      <c r="PYQ41" s="515"/>
      <c r="PYR41" s="515"/>
      <c r="PYS41" s="515"/>
      <c r="PYT41" s="515"/>
      <c r="PYU41" s="515"/>
      <c r="PYV41" s="513"/>
      <c r="PYW41" s="514"/>
      <c r="PYX41" s="515"/>
      <c r="PYY41" s="515"/>
      <c r="PYZ41" s="515"/>
      <c r="PZA41" s="515"/>
      <c r="PZB41" s="515"/>
      <c r="PZC41" s="515"/>
      <c r="PZD41" s="513"/>
      <c r="PZE41" s="514"/>
      <c r="PZF41" s="515"/>
      <c r="PZG41" s="515"/>
      <c r="PZH41" s="515"/>
      <c r="PZI41" s="515"/>
      <c r="PZJ41" s="515"/>
      <c r="PZK41" s="515"/>
      <c r="PZL41" s="513"/>
      <c r="PZM41" s="514"/>
      <c r="PZN41" s="515"/>
      <c r="PZO41" s="515"/>
      <c r="PZP41" s="515"/>
      <c r="PZQ41" s="515"/>
      <c r="PZR41" s="515"/>
      <c r="PZS41" s="515"/>
      <c r="PZT41" s="513"/>
      <c r="PZU41" s="514"/>
      <c r="PZV41" s="515"/>
      <c r="PZW41" s="515"/>
      <c r="PZX41" s="515"/>
      <c r="PZY41" s="515"/>
      <c r="PZZ41" s="515"/>
      <c r="QAA41" s="515"/>
      <c r="QAB41" s="513"/>
      <c r="QAC41" s="514"/>
      <c r="QAD41" s="515"/>
      <c r="QAE41" s="515"/>
      <c r="QAF41" s="515"/>
      <c r="QAG41" s="515"/>
      <c r="QAH41" s="515"/>
      <c r="QAI41" s="515"/>
      <c r="QAJ41" s="513"/>
      <c r="QAK41" s="514"/>
      <c r="QAL41" s="515"/>
      <c r="QAM41" s="515"/>
      <c r="QAN41" s="515"/>
      <c r="QAO41" s="515"/>
      <c r="QAP41" s="515"/>
      <c r="QAQ41" s="515"/>
      <c r="QAR41" s="513"/>
      <c r="QAS41" s="514"/>
      <c r="QAT41" s="515"/>
      <c r="QAU41" s="515"/>
      <c r="QAV41" s="515"/>
      <c r="QAW41" s="515"/>
      <c r="QAX41" s="515"/>
      <c r="QAY41" s="515"/>
      <c r="QAZ41" s="513"/>
      <c r="QBA41" s="514"/>
      <c r="QBB41" s="515"/>
      <c r="QBC41" s="515"/>
      <c r="QBD41" s="515"/>
      <c r="QBE41" s="515"/>
      <c r="QBF41" s="515"/>
      <c r="QBG41" s="515"/>
      <c r="QBH41" s="513"/>
      <c r="QBI41" s="514"/>
      <c r="QBJ41" s="515"/>
      <c r="QBK41" s="515"/>
      <c r="QBL41" s="515"/>
      <c r="QBM41" s="515"/>
      <c r="QBN41" s="515"/>
      <c r="QBO41" s="515"/>
      <c r="QBP41" s="513"/>
      <c r="QBQ41" s="514"/>
      <c r="QBR41" s="515"/>
      <c r="QBS41" s="515"/>
      <c r="QBT41" s="515"/>
      <c r="QBU41" s="515"/>
      <c r="QBV41" s="515"/>
      <c r="QBW41" s="515"/>
      <c r="QBX41" s="513"/>
      <c r="QBY41" s="514"/>
      <c r="QBZ41" s="515"/>
      <c r="QCA41" s="515"/>
      <c r="QCB41" s="515"/>
      <c r="QCC41" s="515"/>
      <c r="QCD41" s="515"/>
      <c r="QCE41" s="515"/>
      <c r="QCF41" s="513"/>
      <c r="QCG41" s="514"/>
      <c r="QCH41" s="515"/>
      <c r="QCI41" s="515"/>
      <c r="QCJ41" s="515"/>
      <c r="QCK41" s="515"/>
      <c r="QCL41" s="515"/>
      <c r="QCM41" s="515"/>
      <c r="QCN41" s="513"/>
      <c r="QCO41" s="514"/>
      <c r="QCP41" s="515"/>
      <c r="QCQ41" s="515"/>
      <c r="QCR41" s="515"/>
      <c r="QCS41" s="515"/>
      <c r="QCT41" s="515"/>
      <c r="QCU41" s="515"/>
      <c r="QCV41" s="513"/>
      <c r="QCW41" s="514"/>
      <c r="QCX41" s="515"/>
      <c r="QCY41" s="515"/>
      <c r="QCZ41" s="515"/>
      <c r="QDA41" s="515"/>
      <c r="QDB41" s="515"/>
      <c r="QDC41" s="515"/>
      <c r="QDD41" s="513"/>
      <c r="QDE41" s="514"/>
      <c r="QDF41" s="515"/>
      <c r="QDG41" s="515"/>
      <c r="QDH41" s="515"/>
      <c r="QDI41" s="515"/>
      <c r="QDJ41" s="515"/>
      <c r="QDK41" s="515"/>
      <c r="QDL41" s="513"/>
      <c r="QDM41" s="514"/>
      <c r="QDN41" s="515"/>
      <c r="QDO41" s="515"/>
      <c r="QDP41" s="515"/>
      <c r="QDQ41" s="515"/>
      <c r="QDR41" s="515"/>
      <c r="QDS41" s="515"/>
      <c r="QDT41" s="513"/>
      <c r="QDU41" s="514"/>
      <c r="QDV41" s="515"/>
      <c r="QDW41" s="515"/>
      <c r="QDX41" s="515"/>
      <c r="QDY41" s="515"/>
      <c r="QDZ41" s="515"/>
      <c r="QEA41" s="515"/>
      <c r="QEB41" s="513"/>
      <c r="QEC41" s="514"/>
      <c r="QED41" s="515"/>
      <c r="QEE41" s="515"/>
      <c r="QEF41" s="515"/>
      <c r="QEG41" s="515"/>
      <c r="QEH41" s="515"/>
      <c r="QEI41" s="515"/>
      <c r="QEJ41" s="513"/>
      <c r="QEK41" s="514"/>
      <c r="QEL41" s="515"/>
      <c r="QEM41" s="515"/>
      <c r="QEN41" s="515"/>
      <c r="QEO41" s="515"/>
      <c r="QEP41" s="515"/>
      <c r="QEQ41" s="515"/>
      <c r="QER41" s="513"/>
      <c r="QES41" s="514"/>
      <c r="QET41" s="515"/>
      <c r="QEU41" s="515"/>
      <c r="QEV41" s="515"/>
      <c r="QEW41" s="515"/>
      <c r="QEX41" s="515"/>
      <c r="QEY41" s="515"/>
      <c r="QEZ41" s="513"/>
      <c r="QFA41" s="514"/>
      <c r="QFB41" s="515"/>
      <c r="QFC41" s="515"/>
      <c r="QFD41" s="515"/>
      <c r="QFE41" s="515"/>
      <c r="QFF41" s="515"/>
      <c r="QFG41" s="515"/>
      <c r="QFH41" s="513"/>
      <c r="QFI41" s="514"/>
      <c r="QFJ41" s="515"/>
      <c r="QFK41" s="515"/>
      <c r="QFL41" s="515"/>
      <c r="QFM41" s="515"/>
      <c r="QFN41" s="515"/>
      <c r="QFO41" s="515"/>
      <c r="QFP41" s="513"/>
      <c r="QFQ41" s="514"/>
      <c r="QFR41" s="515"/>
      <c r="QFS41" s="515"/>
      <c r="QFT41" s="515"/>
      <c r="QFU41" s="515"/>
      <c r="QFV41" s="515"/>
      <c r="QFW41" s="515"/>
      <c r="QFX41" s="513"/>
      <c r="QFY41" s="514"/>
      <c r="QFZ41" s="515"/>
      <c r="QGA41" s="515"/>
      <c r="QGB41" s="515"/>
      <c r="QGC41" s="515"/>
      <c r="QGD41" s="515"/>
      <c r="QGE41" s="515"/>
      <c r="QGF41" s="513"/>
      <c r="QGG41" s="514"/>
      <c r="QGH41" s="515"/>
      <c r="QGI41" s="515"/>
      <c r="QGJ41" s="515"/>
      <c r="QGK41" s="515"/>
      <c r="QGL41" s="515"/>
      <c r="QGM41" s="515"/>
      <c r="QGN41" s="513"/>
      <c r="QGO41" s="514"/>
      <c r="QGP41" s="515"/>
      <c r="QGQ41" s="515"/>
      <c r="QGR41" s="515"/>
      <c r="QGS41" s="515"/>
      <c r="QGT41" s="515"/>
      <c r="QGU41" s="515"/>
      <c r="QGV41" s="513"/>
      <c r="QGW41" s="514"/>
      <c r="QGX41" s="515"/>
      <c r="QGY41" s="515"/>
      <c r="QGZ41" s="515"/>
      <c r="QHA41" s="515"/>
      <c r="QHB41" s="515"/>
      <c r="QHC41" s="515"/>
      <c r="QHD41" s="513"/>
      <c r="QHE41" s="514"/>
      <c r="QHF41" s="515"/>
      <c r="QHG41" s="515"/>
      <c r="QHH41" s="515"/>
      <c r="QHI41" s="515"/>
      <c r="QHJ41" s="515"/>
      <c r="QHK41" s="515"/>
      <c r="QHL41" s="513"/>
      <c r="QHM41" s="514"/>
      <c r="QHN41" s="515"/>
      <c r="QHO41" s="515"/>
      <c r="QHP41" s="515"/>
      <c r="QHQ41" s="515"/>
      <c r="QHR41" s="515"/>
      <c r="QHS41" s="515"/>
      <c r="QHT41" s="513"/>
      <c r="QHU41" s="514"/>
      <c r="QHV41" s="515"/>
      <c r="QHW41" s="515"/>
      <c r="QHX41" s="515"/>
      <c r="QHY41" s="515"/>
      <c r="QHZ41" s="515"/>
      <c r="QIA41" s="515"/>
      <c r="QIB41" s="513"/>
      <c r="QIC41" s="514"/>
      <c r="QID41" s="515"/>
      <c r="QIE41" s="515"/>
      <c r="QIF41" s="515"/>
      <c r="QIG41" s="515"/>
      <c r="QIH41" s="515"/>
      <c r="QII41" s="515"/>
      <c r="QIJ41" s="513"/>
      <c r="QIK41" s="514"/>
      <c r="QIL41" s="515"/>
      <c r="QIM41" s="515"/>
      <c r="QIN41" s="515"/>
      <c r="QIO41" s="515"/>
      <c r="QIP41" s="515"/>
      <c r="QIQ41" s="515"/>
      <c r="QIR41" s="513"/>
      <c r="QIS41" s="514"/>
      <c r="QIT41" s="515"/>
      <c r="QIU41" s="515"/>
      <c r="QIV41" s="515"/>
      <c r="QIW41" s="515"/>
      <c r="QIX41" s="515"/>
      <c r="QIY41" s="515"/>
      <c r="QIZ41" s="513"/>
      <c r="QJA41" s="514"/>
      <c r="QJB41" s="515"/>
      <c r="QJC41" s="515"/>
      <c r="QJD41" s="515"/>
      <c r="QJE41" s="515"/>
      <c r="QJF41" s="515"/>
      <c r="QJG41" s="515"/>
      <c r="QJH41" s="513"/>
      <c r="QJI41" s="514"/>
      <c r="QJJ41" s="515"/>
      <c r="QJK41" s="515"/>
      <c r="QJL41" s="515"/>
      <c r="QJM41" s="515"/>
      <c r="QJN41" s="515"/>
      <c r="QJO41" s="515"/>
      <c r="QJP41" s="513"/>
      <c r="QJQ41" s="514"/>
      <c r="QJR41" s="515"/>
      <c r="QJS41" s="515"/>
      <c r="QJT41" s="515"/>
      <c r="QJU41" s="515"/>
      <c r="QJV41" s="515"/>
      <c r="QJW41" s="515"/>
      <c r="QJX41" s="513"/>
      <c r="QJY41" s="514"/>
      <c r="QJZ41" s="515"/>
      <c r="QKA41" s="515"/>
      <c r="QKB41" s="515"/>
      <c r="QKC41" s="515"/>
      <c r="QKD41" s="515"/>
      <c r="QKE41" s="515"/>
      <c r="QKF41" s="513"/>
      <c r="QKG41" s="514"/>
      <c r="QKH41" s="515"/>
      <c r="QKI41" s="515"/>
      <c r="QKJ41" s="515"/>
      <c r="QKK41" s="515"/>
      <c r="QKL41" s="515"/>
      <c r="QKM41" s="515"/>
      <c r="QKN41" s="513"/>
      <c r="QKO41" s="514"/>
      <c r="QKP41" s="515"/>
      <c r="QKQ41" s="515"/>
      <c r="QKR41" s="515"/>
      <c r="QKS41" s="515"/>
      <c r="QKT41" s="515"/>
      <c r="QKU41" s="515"/>
      <c r="QKV41" s="513"/>
      <c r="QKW41" s="514"/>
      <c r="QKX41" s="515"/>
      <c r="QKY41" s="515"/>
      <c r="QKZ41" s="515"/>
      <c r="QLA41" s="515"/>
      <c r="QLB41" s="515"/>
      <c r="QLC41" s="515"/>
      <c r="QLD41" s="513"/>
      <c r="QLE41" s="514"/>
      <c r="QLF41" s="515"/>
      <c r="QLG41" s="515"/>
      <c r="QLH41" s="515"/>
      <c r="QLI41" s="515"/>
      <c r="QLJ41" s="515"/>
      <c r="QLK41" s="515"/>
      <c r="QLL41" s="513"/>
      <c r="QLM41" s="514"/>
      <c r="QLN41" s="515"/>
      <c r="QLO41" s="515"/>
      <c r="QLP41" s="515"/>
      <c r="QLQ41" s="515"/>
      <c r="QLR41" s="515"/>
      <c r="QLS41" s="515"/>
      <c r="QLT41" s="513"/>
      <c r="QLU41" s="514"/>
      <c r="QLV41" s="515"/>
      <c r="QLW41" s="515"/>
      <c r="QLX41" s="515"/>
      <c r="QLY41" s="515"/>
      <c r="QLZ41" s="515"/>
      <c r="QMA41" s="515"/>
      <c r="QMB41" s="513"/>
      <c r="QMC41" s="514"/>
      <c r="QMD41" s="515"/>
      <c r="QME41" s="515"/>
      <c r="QMF41" s="515"/>
      <c r="QMG41" s="515"/>
      <c r="QMH41" s="515"/>
      <c r="QMI41" s="515"/>
      <c r="QMJ41" s="513"/>
      <c r="QMK41" s="514"/>
      <c r="QML41" s="515"/>
      <c r="QMM41" s="515"/>
      <c r="QMN41" s="515"/>
      <c r="QMO41" s="515"/>
      <c r="QMP41" s="515"/>
      <c r="QMQ41" s="515"/>
      <c r="QMR41" s="513"/>
      <c r="QMS41" s="514"/>
      <c r="QMT41" s="515"/>
      <c r="QMU41" s="515"/>
      <c r="QMV41" s="515"/>
      <c r="QMW41" s="515"/>
      <c r="QMX41" s="515"/>
      <c r="QMY41" s="515"/>
      <c r="QMZ41" s="513"/>
      <c r="QNA41" s="514"/>
      <c r="QNB41" s="515"/>
      <c r="QNC41" s="515"/>
      <c r="QND41" s="515"/>
      <c r="QNE41" s="515"/>
      <c r="QNF41" s="515"/>
      <c r="QNG41" s="515"/>
      <c r="QNH41" s="513"/>
      <c r="QNI41" s="514"/>
      <c r="QNJ41" s="515"/>
      <c r="QNK41" s="515"/>
      <c r="QNL41" s="515"/>
      <c r="QNM41" s="515"/>
      <c r="QNN41" s="515"/>
      <c r="QNO41" s="515"/>
      <c r="QNP41" s="513"/>
      <c r="QNQ41" s="514"/>
      <c r="QNR41" s="515"/>
      <c r="QNS41" s="515"/>
      <c r="QNT41" s="515"/>
      <c r="QNU41" s="515"/>
      <c r="QNV41" s="515"/>
      <c r="QNW41" s="515"/>
      <c r="QNX41" s="513"/>
      <c r="QNY41" s="514"/>
      <c r="QNZ41" s="515"/>
      <c r="QOA41" s="515"/>
      <c r="QOB41" s="515"/>
      <c r="QOC41" s="515"/>
      <c r="QOD41" s="515"/>
      <c r="QOE41" s="515"/>
      <c r="QOF41" s="513"/>
      <c r="QOG41" s="514"/>
      <c r="QOH41" s="515"/>
      <c r="QOI41" s="515"/>
      <c r="QOJ41" s="515"/>
      <c r="QOK41" s="515"/>
      <c r="QOL41" s="515"/>
      <c r="QOM41" s="515"/>
      <c r="QON41" s="513"/>
      <c r="QOO41" s="514"/>
      <c r="QOP41" s="515"/>
      <c r="QOQ41" s="515"/>
      <c r="QOR41" s="515"/>
      <c r="QOS41" s="515"/>
      <c r="QOT41" s="515"/>
      <c r="QOU41" s="515"/>
      <c r="QOV41" s="513"/>
      <c r="QOW41" s="514"/>
      <c r="QOX41" s="515"/>
      <c r="QOY41" s="515"/>
      <c r="QOZ41" s="515"/>
      <c r="QPA41" s="515"/>
      <c r="QPB41" s="515"/>
      <c r="QPC41" s="515"/>
      <c r="QPD41" s="513"/>
      <c r="QPE41" s="514"/>
      <c r="QPF41" s="515"/>
      <c r="QPG41" s="515"/>
      <c r="QPH41" s="515"/>
      <c r="QPI41" s="515"/>
      <c r="QPJ41" s="515"/>
      <c r="QPK41" s="515"/>
      <c r="QPL41" s="513"/>
      <c r="QPM41" s="514"/>
      <c r="QPN41" s="515"/>
      <c r="QPO41" s="515"/>
      <c r="QPP41" s="515"/>
      <c r="QPQ41" s="515"/>
      <c r="QPR41" s="515"/>
      <c r="QPS41" s="515"/>
      <c r="QPT41" s="513"/>
      <c r="QPU41" s="514"/>
      <c r="QPV41" s="515"/>
      <c r="QPW41" s="515"/>
      <c r="QPX41" s="515"/>
      <c r="QPY41" s="515"/>
      <c r="QPZ41" s="515"/>
      <c r="QQA41" s="515"/>
      <c r="QQB41" s="513"/>
      <c r="QQC41" s="514"/>
      <c r="QQD41" s="515"/>
      <c r="QQE41" s="515"/>
      <c r="QQF41" s="515"/>
      <c r="QQG41" s="515"/>
      <c r="QQH41" s="515"/>
      <c r="QQI41" s="515"/>
      <c r="QQJ41" s="513"/>
      <c r="QQK41" s="514"/>
      <c r="QQL41" s="515"/>
      <c r="QQM41" s="515"/>
      <c r="QQN41" s="515"/>
      <c r="QQO41" s="515"/>
      <c r="QQP41" s="515"/>
      <c r="QQQ41" s="515"/>
      <c r="QQR41" s="513"/>
      <c r="QQS41" s="514"/>
      <c r="QQT41" s="515"/>
      <c r="QQU41" s="515"/>
      <c r="QQV41" s="515"/>
      <c r="QQW41" s="515"/>
      <c r="QQX41" s="515"/>
      <c r="QQY41" s="515"/>
      <c r="QQZ41" s="513"/>
      <c r="QRA41" s="514"/>
      <c r="QRB41" s="515"/>
      <c r="QRC41" s="515"/>
      <c r="QRD41" s="515"/>
      <c r="QRE41" s="515"/>
      <c r="QRF41" s="515"/>
      <c r="QRG41" s="515"/>
      <c r="QRH41" s="513"/>
      <c r="QRI41" s="514"/>
      <c r="QRJ41" s="515"/>
      <c r="QRK41" s="515"/>
      <c r="QRL41" s="515"/>
      <c r="QRM41" s="515"/>
      <c r="QRN41" s="515"/>
      <c r="QRO41" s="515"/>
      <c r="QRP41" s="513"/>
      <c r="QRQ41" s="514"/>
      <c r="QRR41" s="515"/>
      <c r="QRS41" s="515"/>
      <c r="QRT41" s="515"/>
      <c r="QRU41" s="515"/>
      <c r="QRV41" s="515"/>
      <c r="QRW41" s="515"/>
      <c r="QRX41" s="513"/>
      <c r="QRY41" s="514"/>
      <c r="QRZ41" s="515"/>
      <c r="QSA41" s="515"/>
      <c r="QSB41" s="515"/>
      <c r="QSC41" s="515"/>
      <c r="QSD41" s="515"/>
      <c r="QSE41" s="515"/>
      <c r="QSF41" s="513"/>
      <c r="QSG41" s="514"/>
      <c r="QSH41" s="515"/>
      <c r="QSI41" s="515"/>
      <c r="QSJ41" s="515"/>
      <c r="QSK41" s="515"/>
      <c r="QSL41" s="515"/>
      <c r="QSM41" s="515"/>
      <c r="QSN41" s="513"/>
      <c r="QSO41" s="514"/>
      <c r="QSP41" s="515"/>
      <c r="QSQ41" s="515"/>
      <c r="QSR41" s="515"/>
      <c r="QSS41" s="515"/>
      <c r="QST41" s="515"/>
      <c r="QSU41" s="515"/>
      <c r="QSV41" s="513"/>
      <c r="QSW41" s="514"/>
      <c r="QSX41" s="515"/>
      <c r="QSY41" s="515"/>
      <c r="QSZ41" s="515"/>
      <c r="QTA41" s="515"/>
      <c r="QTB41" s="515"/>
      <c r="QTC41" s="515"/>
      <c r="QTD41" s="513"/>
      <c r="QTE41" s="514"/>
      <c r="QTF41" s="515"/>
      <c r="QTG41" s="515"/>
      <c r="QTH41" s="515"/>
      <c r="QTI41" s="515"/>
      <c r="QTJ41" s="515"/>
      <c r="QTK41" s="515"/>
      <c r="QTL41" s="513"/>
      <c r="QTM41" s="514"/>
      <c r="QTN41" s="515"/>
      <c r="QTO41" s="515"/>
      <c r="QTP41" s="515"/>
      <c r="QTQ41" s="515"/>
      <c r="QTR41" s="515"/>
      <c r="QTS41" s="515"/>
      <c r="QTT41" s="513"/>
      <c r="QTU41" s="514"/>
      <c r="QTV41" s="515"/>
      <c r="QTW41" s="515"/>
      <c r="QTX41" s="515"/>
      <c r="QTY41" s="515"/>
      <c r="QTZ41" s="515"/>
      <c r="QUA41" s="515"/>
      <c r="QUB41" s="513"/>
      <c r="QUC41" s="514"/>
      <c r="QUD41" s="515"/>
      <c r="QUE41" s="515"/>
      <c r="QUF41" s="515"/>
      <c r="QUG41" s="515"/>
      <c r="QUH41" s="515"/>
      <c r="QUI41" s="515"/>
      <c r="QUJ41" s="513"/>
      <c r="QUK41" s="514"/>
      <c r="QUL41" s="515"/>
      <c r="QUM41" s="515"/>
      <c r="QUN41" s="515"/>
      <c r="QUO41" s="515"/>
      <c r="QUP41" s="515"/>
      <c r="QUQ41" s="515"/>
      <c r="QUR41" s="513"/>
      <c r="QUS41" s="514"/>
      <c r="QUT41" s="515"/>
      <c r="QUU41" s="515"/>
      <c r="QUV41" s="515"/>
      <c r="QUW41" s="515"/>
      <c r="QUX41" s="515"/>
      <c r="QUY41" s="515"/>
      <c r="QUZ41" s="513"/>
      <c r="QVA41" s="514"/>
      <c r="QVB41" s="515"/>
      <c r="QVC41" s="515"/>
      <c r="QVD41" s="515"/>
      <c r="QVE41" s="515"/>
      <c r="QVF41" s="515"/>
      <c r="QVG41" s="515"/>
      <c r="QVH41" s="513"/>
      <c r="QVI41" s="514"/>
      <c r="QVJ41" s="515"/>
      <c r="QVK41" s="515"/>
      <c r="QVL41" s="515"/>
      <c r="QVM41" s="515"/>
      <c r="QVN41" s="515"/>
      <c r="QVO41" s="515"/>
      <c r="QVP41" s="513"/>
      <c r="QVQ41" s="514"/>
      <c r="QVR41" s="515"/>
      <c r="QVS41" s="515"/>
      <c r="QVT41" s="515"/>
      <c r="QVU41" s="515"/>
      <c r="QVV41" s="515"/>
      <c r="QVW41" s="515"/>
      <c r="QVX41" s="513"/>
      <c r="QVY41" s="514"/>
      <c r="QVZ41" s="515"/>
      <c r="QWA41" s="515"/>
      <c r="QWB41" s="515"/>
      <c r="QWC41" s="515"/>
      <c r="QWD41" s="515"/>
      <c r="QWE41" s="515"/>
      <c r="QWF41" s="513"/>
      <c r="QWG41" s="514"/>
      <c r="QWH41" s="515"/>
      <c r="QWI41" s="515"/>
      <c r="QWJ41" s="515"/>
      <c r="QWK41" s="515"/>
      <c r="QWL41" s="515"/>
      <c r="QWM41" s="515"/>
      <c r="QWN41" s="513"/>
      <c r="QWO41" s="514"/>
      <c r="QWP41" s="515"/>
      <c r="QWQ41" s="515"/>
      <c r="QWR41" s="515"/>
      <c r="QWS41" s="515"/>
      <c r="QWT41" s="515"/>
      <c r="QWU41" s="515"/>
      <c r="QWV41" s="513"/>
      <c r="QWW41" s="514"/>
      <c r="QWX41" s="515"/>
      <c r="QWY41" s="515"/>
      <c r="QWZ41" s="515"/>
      <c r="QXA41" s="515"/>
      <c r="QXB41" s="515"/>
      <c r="QXC41" s="515"/>
      <c r="QXD41" s="513"/>
      <c r="QXE41" s="514"/>
      <c r="QXF41" s="515"/>
      <c r="QXG41" s="515"/>
      <c r="QXH41" s="515"/>
      <c r="QXI41" s="515"/>
      <c r="QXJ41" s="515"/>
      <c r="QXK41" s="515"/>
      <c r="QXL41" s="513"/>
      <c r="QXM41" s="514"/>
      <c r="QXN41" s="515"/>
      <c r="QXO41" s="515"/>
      <c r="QXP41" s="515"/>
      <c r="QXQ41" s="515"/>
      <c r="QXR41" s="515"/>
      <c r="QXS41" s="515"/>
      <c r="QXT41" s="513"/>
      <c r="QXU41" s="514"/>
      <c r="QXV41" s="515"/>
      <c r="QXW41" s="515"/>
      <c r="QXX41" s="515"/>
      <c r="QXY41" s="515"/>
      <c r="QXZ41" s="515"/>
      <c r="QYA41" s="515"/>
      <c r="QYB41" s="513"/>
      <c r="QYC41" s="514"/>
      <c r="QYD41" s="515"/>
      <c r="QYE41" s="515"/>
      <c r="QYF41" s="515"/>
      <c r="QYG41" s="515"/>
      <c r="QYH41" s="515"/>
      <c r="QYI41" s="515"/>
      <c r="QYJ41" s="513"/>
      <c r="QYK41" s="514"/>
      <c r="QYL41" s="515"/>
      <c r="QYM41" s="515"/>
      <c r="QYN41" s="515"/>
      <c r="QYO41" s="515"/>
      <c r="QYP41" s="515"/>
      <c r="QYQ41" s="515"/>
      <c r="QYR41" s="513"/>
      <c r="QYS41" s="514"/>
      <c r="QYT41" s="515"/>
      <c r="QYU41" s="515"/>
      <c r="QYV41" s="515"/>
      <c r="QYW41" s="515"/>
      <c r="QYX41" s="515"/>
      <c r="QYY41" s="515"/>
      <c r="QYZ41" s="513"/>
      <c r="QZA41" s="514"/>
      <c r="QZB41" s="515"/>
      <c r="QZC41" s="515"/>
      <c r="QZD41" s="515"/>
      <c r="QZE41" s="515"/>
      <c r="QZF41" s="515"/>
      <c r="QZG41" s="515"/>
      <c r="QZH41" s="513"/>
      <c r="QZI41" s="514"/>
      <c r="QZJ41" s="515"/>
      <c r="QZK41" s="515"/>
      <c r="QZL41" s="515"/>
      <c r="QZM41" s="515"/>
      <c r="QZN41" s="515"/>
      <c r="QZO41" s="515"/>
      <c r="QZP41" s="513"/>
      <c r="QZQ41" s="514"/>
      <c r="QZR41" s="515"/>
      <c r="QZS41" s="515"/>
      <c r="QZT41" s="515"/>
      <c r="QZU41" s="515"/>
      <c r="QZV41" s="515"/>
      <c r="QZW41" s="515"/>
      <c r="QZX41" s="513"/>
      <c r="QZY41" s="514"/>
      <c r="QZZ41" s="515"/>
      <c r="RAA41" s="515"/>
      <c r="RAB41" s="515"/>
      <c r="RAC41" s="515"/>
      <c r="RAD41" s="515"/>
      <c r="RAE41" s="515"/>
      <c r="RAF41" s="513"/>
      <c r="RAG41" s="514"/>
      <c r="RAH41" s="515"/>
      <c r="RAI41" s="515"/>
      <c r="RAJ41" s="515"/>
      <c r="RAK41" s="515"/>
      <c r="RAL41" s="515"/>
      <c r="RAM41" s="515"/>
      <c r="RAN41" s="513"/>
      <c r="RAO41" s="514"/>
      <c r="RAP41" s="515"/>
      <c r="RAQ41" s="515"/>
      <c r="RAR41" s="515"/>
      <c r="RAS41" s="515"/>
      <c r="RAT41" s="515"/>
      <c r="RAU41" s="515"/>
      <c r="RAV41" s="513"/>
      <c r="RAW41" s="514"/>
      <c r="RAX41" s="515"/>
      <c r="RAY41" s="515"/>
      <c r="RAZ41" s="515"/>
      <c r="RBA41" s="515"/>
      <c r="RBB41" s="515"/>
      <c r="RBC41" s="515"/>
      <c r="RBD41" s="513"/>
      <c r="RBE41" s="514"/>
      <c r="RBF41" s="515"/>
      <c r="RBG41" s="515"/>
      <c r="RBH41" s="515"/>
      <c r="RBI41" s="515"/>
      <c r="RBJ41" s="515"/>
      <c r="RBK41" s="515"/>
      <c r="RBL41" s="513"/>
      <c r="RBM41" s="514"/>
      <c r="RBN41" s="515"/>
      <c r="RBO41" s="515"/>
      <c r="RBP41" s="515"/>
      <c r="RBQ41" s="515"/>
      <c r="RBR41" s="515"/>
      <c r="RBS41" s="515"/>
      <c r="RBT41" s="513"/>
      <c r="RBU41" s="514"/>
      <c r="RBV41" s="515"/>
      <c r="RBW41" s="515"/>
      <c r="RBX41" s="515"/>
      <c r="RBY41" s="515"/>
      <c r="RBZ41" s="515"/>
      <c r="RCA41" s="515"/>
      <c r="RCB41" s="513"/>
      <c r="RCC41" s="514"/>
      <c r="RCD41" s="515"/>
      <c r="RCE41" s="515"/>
      <c r="RCF41" s="515"/>
      <c r="RCG41" s="515"/>
      <c r="RCH41" s="515"/>
      <c r="RCI41" s="515"/>
      <c r="RCJ41" s="513"/>
      <c r="RCK41" s="514"/>
      <c r="RCL41" s="515"/>
      <c r="RCM41" s="515"/>
      <c r="RCN41" s="515"/>
      <c r="RCO41" s="515"/>
      <c r="RCP41" s="515"/>
      <c r="RCQ41" s="515"/>
      <c r="RCR41" s="513"/>
      <c r="RCS41" s="514"/>
      <c r="RCT41" s="515"/>
      <c r="RCU41" s="515"/>
      <c r="RCV41" s="515"/>
      <c r="RCW41" s="515"/>
      <c r="RCX41" s="515"/>
      <c r="RCY41" s="515"/>
      <c r="RCZ41" s="513"/>
      <c r="RDA41" s="514"/>
      <c r="RDB41" s="515"/>
      <c r="RDC41" s="515"/>
      <c r="RDD41" s="515"/>
      <c r="RDE41" s="515"/>
      <c r="RDF41" s="515"/>
      <c r="RDG41" s="515"/>
      <c r="RDH41" s="513"/>
      <c r="RDI41" s="514"/>
      <c r="RDJ41" s="515"/>
      <c r="RDK41" s="515"/>
      <c r="RDL41" s="515"/>
      <c r="RDM41" s="515"/>
      <c r="RDN41" s="515"/>
      <c r="RDO41" s="515"/>
      <c r="RDP41" s="513"/>
      <c r="RDQ41" s="514"/>
      <c r="RDR41" s="515"/>
      <c r="RDS41" s="515"/>
      <c r="RDT41" s="515"/>
      <c r="RDU41" s="515"/>
      <c r="RDV41" s="515"/>
      <c r="RDW41" s="515"/>
      <c r="RDX41" s="513"/>
      <c r="RDY41" s="514"/>
      <c r="RDZ41" s="515"/>
      <c r="REA41" s="515"/>
      <c r="REB41" s="515"/>
      <c r="REC41" s="515"/>
      <c r="RED41" s="515"/>
      <c r="REE41" s="515"/>
      <c r="REF41" s="513"/>
      <c r="REG41" s="514"/>
      <c r="REH41" s="515"/>
      <c r="REI41" s="515"/>
      <c r="REJ41" s="515"/>
      <c r="REK41" s="515"/>
      <c r="REL41" s="515"/>
      <c r="REM41" s="515"/>
      <c r="REN41" s="513"/>
      <c r="REO41" s="514"/>
      <c r="REP41" s="515"/>
      <c r="REQ41" s="515"/>
      <c r="RER41" s="515"/>
      <c r="RES41" s="515"/>
      <c r="RET41" s="515"/>
      <c r="REU41" s="515"/>
      <c r="REV41" s="513"/>
      <c r="REW41" s="514"/>
      <c r="REX41" s="515"/>
      <c r="REY41" s="515"/>
      <c r="REZ41" s="515"/>
      <c r="RFA41" s="515"/>
      <c r="RFB41" s="515"/>
      <c r="RFC41" s="515"/>
      <c r="RFD41" s="513"/>
      <c r="RFE41" s="514"/>
      <c r="RFF41" s="515"/>
      <c r="RFG41" s="515"/>
      <c r="RFH41" s="515"/>
      <c r="RFI41" s="515"/>
      <c r="RFJ41" s="515"/>
      <c r="RFK41" s="515"/>
      <c r="RFL41" s="513"/>
      <c r="RFM41" s="514"/>
      <c r="RFN41" s="515"/>
      <c r="RFO41" s="515"/>
      <c r="RFP41" s="515"/>
      <c r="RFQ41" s="515"/>
      <c r="RFR41" s="515"/>
      <c r="RFS41" s="515"/>
      <c r="RFT41" s="513"/>
      <c r="RFU41" s="514"/>
      <c r="RFV41" s="515"/>
      <c r="RFW41" s="515"/>
      <c r="RFX41" s="515"/>
      <c r="RFY41" s="515"/>
      <c r="RFZ41" s="515"/>
      <c r="RGA41" s="515"/>
      <c r="RGB41" s="513"/>
      <c r="RGC41" s="514"/>
      <c r="RGD41" s="515"/>
      <c r="RGE41" s="515"/>
      <c r="RGF41" s="515"/>
      <c r="RGG41" s="515"/>
      <c r="RGH41" s="515"/>
      <c r="RGI41" s="515"/>
      <c r="RGJ41" s="513"/>
      <c r="RGK41" s="514"/>
      <c r="RGL41" s="515"/>
      <c r="RGM41" s="515"/>
      <c r="RGN41" s="515"/>
      <c r="RGO41" s="515"/>
      <c r="RGP41" s="515"/>
      <c r="RGQ41" s="515"/>
      <c r="RGR41" s="513"/>
      <c r="RGS41" s="514"/>
      <c r="RGT41" s="515"/>
      <c r="RGU41" s="515"/>
      <c r="RGV41" s="515"/>
      <c r="RGW41" s="515"/>
      <c r="RGX41" s="515"/>
      <c r="RGY41" s="515"/>
      <c r="RGZ41" s="513"/>
      <c r="RHA41" s="514"/>
      <c r="RHB41" s="515"/>
      <c r="RHC41" s="515"/>
      <c r="RHD41" s="515"/>
      <c r="RHE41" s="515"/>
      <c r="RHF41" s="515"/>
      <c r="RHG41" s="515"/>
      <c r="RHH41" s="513"/>
      <c r="RHI41" s="514"/>
      <c r="RHJ41" s="515"/>
      <c r="RHK41" s="515"/>
      <c r="RHL41" s="515"/>
      <c r="RHM41" s="515"/>
      <c r="RHN41" s="515"/>
      <c r="RHO41" s="515"/>
      <c r="RHP41" s="513"/>
      <c r="RHQ41" s="514"/>
      <c r="RHR41" s="515"/>
      <c r="RHS41" s="515"/>
      <c r="RHT41" s="515"/>
      <c r="RHU41" s="515"/>
      <c r="RHV41" s="515"/>
      <c r="RHW41" s="515"/>
      <c r="RHX41" s="513"/>
      <c r="RHY41" s="514"/>
      <c r="RHZ41" s="515"/>
      <c r="RIA41" s="515"/>
      <c r="RIB41" s="515"/>
      <c r="RIC41" s="515"/>
      <c r="RID41" s="515"/>
      <c r="RIE41" s="515"/>
      <c r="RIF41" s="513"/>
      <c r="RIG41" s="514"/>
      <c r="RIH41" s="515"/>
      <c r="RII41" s="515"/>
      <c r="RIJ41" s="515"/>
      <c r="RIK41" s="515"/>
      <c r="RIL41" s="515"/>
      <c r="RIM41" s="515"/>
      <c r="RIN41" s="513"/>
      <c r="RIO41" s="514"/>
      <c r="RIP41" s="515"/>
      <c r="RIQ41" s="515"/>
      <c r="RIR41" s="515"/>
      <c r="RIS41" s="515"/>
      <c r="RIT41" s="515"/>
      <c r="RIU41" s="515"/>
      <c r="RIV41" s="513"/>
      <c r="RIW41" s="514"/>
      <c r="RIX41" s="515"/>
      <c r="RIY41" s="515"/>
      <c r="RIZ41" s="515"/>
      <c r="RJA41" s="515"/>
      <c r="RJB41" s="515"/>
      <c r="RJC41" s="515"/>
      <c r="RJD41" s="513"/>
      <c r="RJE41" s="514"/>
      <c r="RJF41" s="515"/>
      <c r="RJG41" s="515"/>
      <c r="RJH41" s="515"/>
      <c r="RJI41" s="515"/>
      <c r="RJJ41" s="515"/>
      <c r="RJK41" s="515"/>
      <c r="RJL41" s="513"/>
      <c r="RJM41" s="514"/>
      <c r="RJN41" s="515"/>
      <c r="RJO41" s="515"/>
      <c r="RJP41" s="515"/>
      <c r="RJQ41" s="515"/>
      <c r="RJR41" s="515"/>
      <c r="RJS41" s="515"/>
      <c r="RJT41" s="513"/>
      <c r="RJU41" s="514"/>
      <c r="RJV41" s="515"/>
      <c r="RJW41" s="515"/>
      <c r="RJX41" s="515"/>
      <c r="RJY41" s="515"/>
      <c r="RJZ41" s="515"/>
      <c r="RKA41" s="515"/>
      <c r="RKB41" s="513"/>
      <c r="RKC41" s="514"/>
      <c r="RKD41" s="515"/>
      <c r="RKE41" s="515"/>
      <c r="RKF41" s="515"/>
      <c r="RKG41" s="515"/>
      <c r="RKH41" s="515"/>
      <c r="RKI41" s="515"/>
      <c r="RKJ41" s="513"/>
      <c r="RKK41" s="514"/>
      <c r="RKL41" s="515"/>
      <c r="RKM41" s="515"/>
      <c r="RKN41" s="515"/>
      <c r="RKO41" s="515"/>
      <c r="RKP41" s="515"/>
      <c r="RKQ41" s="515"/>
      <c r="RKR41" s="513"/>
      <c r="RKS41" s="514"/>
      <c r="RKT41" s="515"/>
      <c r="RKU41" s="515"/>
      <c r="RKV41" s="515"/>
      <c r="RKW41" s="515"/>
      <c r="RKX41" s="515"/>
      <c r="RKY41" s="515"/>
      <c r="RKZ41" s="513"/>
      <c r="RLA41" s="514"/>
      <c r="RLB41" s="515"/>
      <c r="RLC41" s="515"/>
      <c r="RLD41" s="515"/>
      <c r="RLE41" s="515"/>
      <c r="RLF41" s="515"/>
      <c r="RLG41" s="515"/>
      <c r="RLH41" s="513"/>
      <c r="RLI41" s="514"/>
      <c r="RLJ41" s="515"/>
      <c r="RLK41" s="515"/>
      <c r="RLL41" s="515"/>
      <c r="RLM41" s="515"/>
      <c r="RLN41" s="515"/>
      <c r="RLO41" s="515"/>
      <c r="RLP41" s="513"/>
      <c r="RLQ41" s="514"/>
      <c r="RLR41" s="515"/>
      <c r="RLS41" s="515"/>
      <c r="RLT41" s="515"/>
      <c r="RLU41" s="515"/>
      <c r="RLV41" s="515"/>
      <c r="RLW41" s="515"/>
      <c r="RLX41" s="513"/>
      <c r="RLY41" s="514"/>
      <c r="RLZ41" s="515"/>
      <c r="RMA41" s="515"/>
      <c r="RMB41" s="515"/>
      <c r="RMC41" s="515"/>
      <c r="RMD41" s="515"/>
      <c r="RME41" s="515"/>
      <c r="RMF41" s="513"/>
      <c r="RMG41" s="514"/>
      <c r="RMH41" s="515"/>
      <c r="RMI41" s="515"/>
      <c r="RMJ41" s="515"/>
      <c r="RMK41" s="515"/>
      <c r="RML41" s="515"/>
      <c r="RMM41" s="515"/>
      <c r="RMN41" s="513"/>
      <c r="RMO41" s="514"/>
      <c r="RMP41" s="515"/>
      <c r="RMQ41" s="515"/>
      <c r="RMR41" s="515"/>
      <c r="RMS41" s="515"/>
      <c r="RMT41" s="515"/>
      <c r="RMU41" s="515"/>
      <c r="RMV41" s="513"/>
      <c r="RMW41" s="514"/>
      <c r="RMX41" s="515"/>
      <c r="RMY41" s="515"/>
      <c r="RMZ41" s="515"/>
      <c r="RNA41" s="515"/>
      <c r="RNB41" s="515"/>
      <c r="RNC41" s="515"/>
      <c r="RND41" s="513"/>
      <c r="RNE41" s="514"/>
      <c r="RNF41" s="515"/>
      <c r="RNG41" s="515"/>
      <c r="RNH41" s="515"/>
      <c r="RNI41" s="515"/>
      <c r="RNJ41" s="515"/>
      <c r="RNK41" s="515"/>
      <c r="RNL41" s="513"/>
      <c r="RNM41" s="514"/>
      <c r="RNN41" s="515"/>
      <c r="RNO41" s="515"/>
      <c r="RNP41" s="515"/>
      <c r="RNQ41" s="515"/>
      <c r="RNR41" s="515"/>
      <c r="RNS41" s="515"/>
      <c r="RNT41" s="513"/>
      <c r="RNU41" s="514"/>
      <c r="RNV41" s="515"/>
      <c r="RNW41" s="515"/>
      <c r="RNX41" s="515"/>
      <c r="RNY41" s="515"/>
      <c r="RNZ41" s="515"/>
      <c r="ROA41" s="515"/>
      <c r="ROB41" s="513"/>
      <c r="ROC41" s="514"/>
      <c r="ROD41" s="515"/>
      <c r="ROE41" s="515"/>
      <c r="ROF41" s="515"/>
      <c r="ROG41" s="515"/>
      <c r="ROH41" s="515"/>
      <c r="ROI41" s="515"/>
      <c r="ROJ41" s="513"/>
      <c r="ROK41" s="514"/>
      <c r="ROL41" s="515"/>
      <c r="ROM41" s="515"/>
      <c r="RON41" s="515"/>
      <c r="ROO41" s="515"/>
      <c r="ROP41" s="515"/>
      <c r="ROQ41" s="515"/>
      <c r="ROR41" s="513"/>
      <c r="ROS41" s="514"/>
      <c r="ROT41" s="515"/>
      <c r="ROU41" s="515"/>
      <c r="ROV41" s="515"/>
      <c r="ROW41" s="515"/>
      <c r="ROX41" s="515"/>
      <c r="ROY41" s="515"/>
      <c r="ROZ41" s="513"/>
      <c r="RPA41" s="514"/>
      <c r="RPB41" s="515"/>
      <c r="RPC41" s="515"/>
      <c r="RPD41" s="515"/>
      <c r="RPE41" s="515"/>
      <c r="RPF41" s="515"/>
      <c r="RPG41" s="515"/>
      <c r="RPH41" s="513"/>
      <c r="RPI41" s="514"/>
      <c r="RPJ41" s="515"/>
      <c r="RPK41" s="515"/>
      <c r="RPL41" s="515"/>
      <c r="RPM41" s="515"/>
      <c r="RPN41" s="515"/>
      <c r="RPO41" s="515"/>
      <c r="RPP41" s="513"/>
      <c r="RPQ41" s="514"/>
      <c r="RPR41" s="515"/>
      <c r="RPS41" s="515"/>
      <c r="RPT41" s="515"/>
      <c r="RPU41" s="515"/>
      <c r="RPV41" s="515"/>
      <c r="RPW41" s="515"/>
      <c r="RPX41" s="513"/>
      <c r="RPY41" s="514"/>
      <c r="RPZ41" s="515"/>
      <c r="RQA41" s="515"/>
      <c r="RQB41" s="515"/>
      <c r="RQC41" s="515"/>
      <c r="RQD41" s="515"/>
      <c r="RQE41" s="515"/>
      <c r="RQF41" s="513"/>
      <c r="RQG41" s="514"/>
      <c r="RQH41" s="515"/>
      <c r="RQI41" s="515"/>
      <c r="RQJ41" s="515"/>
      <c r="RQK41" s="515"/>
      <c r="RQL41" s="515"/>
      <c r="RQM41" s="515"/>
      <c r="RQN41" s="513"/>
      <c r="RQO41" s="514"/>
      <c r="RQP41" s="515"/>
      <c r="RQQ41" s="515"/>
      <c r="RQR41" s="515"/>
      <c r="RQS41" s="515"/>
      <c r="RQT41" s="515"/>
      <c r="RQU41" s="515"/>
      <c r="RQV41" s="513"/>
      <c r="RQW41" s="514"/>
      <c r="RQX41" s="515"/>
      <c r="RQY41" s="515"/>
      <c r="RQZ41" s="515"/>
      <c r="RRA41" s="515"/>
      <c r="RRB41" s="515"/>
      <c r="RRC41" s="515"/>
      <c r="RRD41" s="513"/>
      <c r="RRE41" s="514"/>
      <c r="RRF41" s="515"/>
      <c r="RRG41" s="515"/>
      <c r="RRH41" s="515"/>
      <c r="RRI41" s="515"/>
      <c r="RRJ41" s="515"/>
      <c r="RRK41" s="515"/>
      <c r="RRL41" s="513"/>
      <c r="RRM41" s="514"/>
      <c r="RRN41" s="515"/>
      <c r="RRO41" s="515"/>
      <c r="RRP41" s="515"/>
      <c r="RRQ41" s="515"/>
      <c r="RRR41" s="515"/>
      <c r="RRS41" s="515"/>
      <c r="RRT41" s="513"/>
      <c r="RRU41" s="514"/>
      <c r="RRV41" s="515"/>
      <c r="RRW41" s="515"/>
      <c r="RRX41" s="515"/>
      <c r="RRY41" s="515"/>
      <c r="RRZ41" s="515"/>
      <c r="RSA41" s="515"/>
      <c r="RSB41" s="513"/>
      <c r="RSC41" s="514"/>
      <c r="RSD41" s="515"/>
      <c r="RSE41" s="515"/>
      <c r="RSF41" s="515"/>
      <c r="RSG41" s="515"/>
      <c r="RSH41" s="515"/>
      <c r="RSI41" s="515"/>
      <c r="RSJ41" s="513"/>
      <c r="RSK41" s="514"/>
      <c r="RSL41" s="515"/>
      <c r="RSM41" s="515"/>
      <c r="RSN41" s="515"/>
      <c r="RSO41" s="515"/>
      <c r="RSP41" s="515"/>
      <c r="RSQ41" s="515"/>
      <c r="RSR41" s="513"/>
      <c r="RSS41" s="514"/>
      <c r="RST41" s="515"/>
      <c r="RSU41" s="515"/>
      <c r="RSV41" s="515"/>
      <c r="RSW41" s="515"/>
      <c r="RSX41" s="515"/>
      <c r="RSY41" s="515"/>
      <c r="RSZ41" s="513"/>
      <c r="RTA41" s="514"/>
      <c r="RTB41" s="515"/>
      <c r="RTC41" s="515"/>
      <c r="RTD41" s="515"/>
      <c r="RTE41" s="515"/>
      <c r="RTF41" s="515"/>
      <c r="RTG41" s="515"/>
      <c r="RTH41" s="513"/>
      <c r="RTI41" s="514"/>
      <c r="RTJ41" s="515"/>
      <c r="RTK41" s="515"/>
      <c r="RTL41" s="515"/>
      <c r="RTM41" s="515"/>
      <c r="RTN41" s="515"/>
      <c r="RTO41" s="515"/>
      <c r="RTP41" s="513"/>
      <c r="RTQ41" s="514"/>
      <c r="RTR41" s="515"/>
      <c r="RTS41" s="515"/>
      <c r="RTT41" s="515"/>
      <c r="RTU41" s="515"/>
      <c r="RTV41" s="515"/>
      <c r="RTW41" s="515"/>
      <c r="RTX41" s="513"/>
      <c r="RTY41" s="514"/>
      <c r="RTZ41" s="515"/>
      <c r="RUA41" s="515"/>
      <c r="RUB41" s="515"/>
      <c r="RUC41" s="515"/>
      <c r="RUD41" s="515"/>
      <c r="RUE41" s="515"/>
      <c r="RUF41" s="513"/>
      <c r="RUG41" s="514"/>
      <c r="RUH41" s="515"/>
      <c r="RUI41" s="515"/>
      <c r="RUJ41" s="515"/>
      <c r="RUK41" s="515"/>
      <c r="RUL41" s="515"/>
      <c r="RUM41" s="515"/>
      <c r="RUN41" s="513"/>
      <c r="RUO41" s="514"/>
      <c r="RUP41" s="515"/>
      <c r="RUQ41" s="515"/>
      <c r="RUR41" s="515"/>
      <c r="RUS41" s="515"/>
      <c r="RUT41" s="515"/>
      <c r="RUU41" s="515"/>
      <c r="RUV41" s="513"/>
      <c r="RUW41" s="514"/>
      <c r="RUX41" s="515"/>
      <c r="RUY41" s="515"/>
      <c r="RUZ41" s="515"/>
      <c r="RVA41" s="515"/>
      <c r="RVB41" s="515"/>
      <c r="RVC41" s="515"/>
      <c r="RVD41" s="513"/>
      <c r="RVE41" s="514"/>
      <c r="RVF41" s="515"/>
      <c r="RVG41" s="515"/>
      <c r="RVH41" s="515"/>
      <c r="RVI41" s="515"/>
      <c r="RVJ41" s="515"/>
      <c r="RVK41" s="515"/>
      <c r="RVL41" s="513"/>
      <c r="RVM41" s="514"/>
      <c r="RVN41" s="515"/>
      <c r="RVO41" s="515"/>
      <c r="RVP41" s="515"/>
      <c r="RVQ41" s="515"/>
      <c r="RVR41" s="515"/>
      <c r="RVS41" s="515"/>
      <c r="RVT41" s="513"/>
      <c r="RVU41" s="514"/>
      <c r="RVV41" s="515"/>
      <c r="RVW41" s="515"/>
      <c r="RVX41" s="515"/>
      <c r="RVY41" s="515"/>
      <c r="RVZ41" s="515"/>
      <c r="RWA41" s="515"/>
      <c r="RWB41" s="513"/>
      <c r="RWC41" s="514"/>
      <c r="RWD41" s="515"/>
      <c r="RWE41" s="515"/>
      <c r="RWF41" s="515"/>
      <c r="RWG41" s="515"/>
      <c r="RWH41" s="515"/>
      <c r="RWI41" s="515"/>
      <c r="RWJ41" s="513"/>
      <c r="RWK41" s="514"/>
      <c r="RWL41" s="515"/>
      <c r="RWM41" s="515"/>
      <c r="RWN41" s="515"/>
      <c r="RWO41" s="515"/>
      <c r="RWP41" s="515"/>
      <c r="RWQ41" s="515"/>
      <c r="RWR41" s="513"/>
      <c r="RWS41" s="514"/>
      <c r="RWT41" s="515"/>
      <c r="RWU41" s="515"/>
      <c r="RWV41" s="515"/>
      <c r="RWW41" s="515"/>
      <c r="RWX41" s="515"/>
      <c r="RWY41" s="515"/>
      <c r="RWZ41" s="513"/>
      <c r="RXA41" s="514"/>
      <c r="RXB41" s="515"/>
      <c r="RXC41" s="515"/>
      <c r="RXD41" s="515"/>
      <c r="RXE41" s="515"/>
      <c r="RXF41" s="515"/>
      <c r="RXG41" s="515"/>
      <c r="RXH41" s="513"/>
      <c r="RXI41" s="514"/>
      <c r="RXJ41" s="515"/>
      <c r="RXK41" s="515"/>
      <c r="RXL41" s="515"/>
      <c r="RXM41" s="515"/>
      <c r="RXN41" s="515"/>
      <c r="RXO41" s="515"/>
      <c r="RXP41" s="513"/>
      <c r="RXQ41" s="514"/>
      <c r="RXR41" s="515"/>
      <c r="RXS41" s="515"/>
      <c r="RXT41" s="515"/>
      <c r="RXU41" s="515"/>
      <c r="RXV41" s="515"/>
      <c r="RXW41" s="515"/>
      <c r="RXX41" s="513"/>
      <c r="RXY41" s="514"/>
      <c r="RXZ41" s="515"/>
      <c r="RYA41" s="515"/>
      <c r="RYB41" s="515"/>
      <c r="RYC41" s="515"/>
      <c r="RYD41" s="515"/>
      <c r="RYE41" s="515"/>
      <c r="RYF41" s="513"/>
      <c r="RYG41" s="514"/>
      <c r="RYH41" s="515"/>
      <c r="RYI41" s="515"/>
      <c r="RYJ41" s="515"/>
      <c r="RYK41" s="515"/>
      <c r="RYL41" s="515"/>
      <c r="RYM41" s="515"/>
      <c r="RYN41" s="513"/>
      <c r="RYO41" s="514"/>
      <c r="RYP41" s="515"/>
      <c r="RYQ41" s="515"/>
      <c r="RYR41" s="515"/>
      <c r="RYS41" s="515"/>
      <c r="RYT41" s="515"/>
      <c r="RYU41" s="515"/>
      <c r="RYV41" s="513"/>
      <c r="RYW41" s="514"/>
      <c r="RYX41" s="515"/>
      <c r="RYY41" s="515"/>
      <c r="RYZ41" s="515"/>
      <c r="RZA41" s="515"/>
      <c r="RZB41" s="515"/>
      <c r="RZC41" s="515"/>
      <c r="RZD41" s="513"/>
      <c r="RZE41" s="514"/>
      <c r="RZF41" s="515"/>
      <c r="RZG41" s="515"/>
      <c r="RZH41" s="515"/>
      <c r="RZI41" s="515"/>
      <c r="RZJ41" s="515"/>
      <c r="RZK41" s="515"/>
      <c r="RZL41" s="513"/>
      <c r="RZM41" s="514"/>
      <c r="RZN41" s="515"/>
      <c r="RZO41" s="515"/>
      <c r="RZP41" s="515"/>
      <c r="RZQ41" s="515"/>
      <c r="RZR41" s="515"/>
      <c r="RZS41" s="515"/>
      <c r="RZT41" s="513"/>
      <c r="RZU41" s="514"/>
      <c r="RZV41" s="515"/>
      <c r="RZW41" s="515"/>
      <c r="RZX41" s="515"/>
      <c r="RZY41" s="515"/>
      <c r="RZZ41" s="515"/>
      <c r="SAA41" s="515"/>
      <c r="SAB41" s="513"/>
      <c r="SAC41" s="514"/>
      <c r="SAD41" s="515"/>
      <c r="SAE41" s="515"/>
      <c r="SAF41" s="515"/>
      <c r="SAG41" s="515"/>
      <c r="SAH41" s="515"/>
      <c r="SAI41" s="515"/>
      <c r="SAJ41" s="513"/>
      <c r="SAK41" s="514"/>
      <c r="SAL41" s="515"/>
      <c r="SAM41" s="515"/>
      <c r="SAN41" s="515"/>
      <c r="SAO41" s="515"/>
      <c r="SAP41" s="515"/>
      <c r="SAQ41" s="515"/>
      <c r="SAR41" s="513"/>
      <c r="SAS41" s="514"/>
      <c r="SAT41" s="515"/>
      <c r="SAU41" s="515"/>
      <c r="SAV41" s="515"/>
      <c r="SAW41" s="515"/>
      <c r="SAX41" s="515"/>
      <c r="SAY41" s="515"/>
      <c r="SAZ41" s="513"/>
      <c r="SBA41" s="514"/>
      <c r="SBB41" s="515"/>
      <c r="SBC41" s="515"/>
      <c r="SBD41" s="515"/>
      <c r="SBE41" s="515"/>
      <c r="SBF41" s="515"/>
      <c r="SBG41" s="515"/>
      <c r="SBH41" s="513"/>
      <c r="SBI41" s="514"/>
      <c r="SBJ41" s="515"/>
      <c r="SBK41" s="515"/>
      <c r="SBL41" s="515"/>
      <c r="SBM41" s="515"/>
      <c r="SBN41" s="515"/>
      <c r="SBO41" s="515"/>
      <c r="SBP41" s="513"/>
      <c r="SBQ41" s="514"/>
      <c r="SBR41" s="515"/>
      <c r="SBS41" s="515"/>
      <c r="SBT41" s="515"/>
      <c r="SBU41" s="515"/>
      <c r="SBV41" s="515"/>
      <c r="SBW41" s="515"/>
      <c r="SBX41" s="513"/>
      <c r="SBY41" s="514"/>
      <c r="SBZ41" s="515"/>
      <c r="SCA41" s="515"/>
      <c r="SCB41" s="515"/>
      <c r="SCC41" s="515"/>
      <c r="SCD41" s="515"/>
      <c r="SCE41" s="515"/>
      <c r="SCF41" s="513"/>
      <c r="SCG41" s="514"/>
      <c r="SCH41" s="515"/>
      <c r="SCI41" s="515"/>
      <c r="SCJ41" s="515"/>
      <c r="SCK41" s="515"/>
      <c r="SCL41" s="515"/>
      <c r="SCM41" s="515"/>
      <c r="SCN41" s="513"/>
      <c r="SCO41" s="514"/>
      <c r="SCP41" s="515"/>
      <c r="SCQ41" s="515"/>
      <c r="SCR41" s="515"/>
      <c r="SCS41" s="515"/>
      <c r="SCT41" s="515"/>
      <c r="SCU41" s="515"/>
      <c r="SCV41" s="513"/>
      <c r="SCW41" s="514"/>
      <c r="SCX41" s="515"/>
      <c r="SCY41" s="515"/>
      <c r="SCZ41" s="515"/>
      <c r="SDA41" s="515"/>
      <c r="SDB41" s="515"/>
      <c r="SDC41" s="515"/>
      <c r="SDD41" s="513"/>
      <c r="SDE41" s="514"/>
      <c r="SDF41" s="515"/>
      <c r="SDG41" s="515"/>
      <c r="SDH41" s="515"/>
      <c r="SDI41" s="515"/>
      <c r="SDJ41" s="515"/>
      <c r="SDK41" s="515"/>
      <c r="SDL41" s="513"/>
      <c r="SDM41" s="514"/>
      <c r="SDN41" s="515"/>
      <c r="SDO41" s="515"/>
      <c r="SDP41" s="515"/>
      <c r="SDQ41" s="515"/>
      <c r="SDR41" s="515"/>
      <c r="SDS41" s="515"/>
      <c r="SDT41" s="513"/>
      <c r="SDU41" s="514"/>
      <c r="SDV41" s="515"/>
      <c r="SDW41" s="515"/>
      <c r="SDX41" s="515"/>
      <c r="SDY41" s="515"/>
      <c r="SDZ41" s="515"/>
      <c r="SEA41" s="515"/>
      <c r="SEB41" s="513"/>
      <c r="SEC41" s="514"/>
      <c r="SED41" s="515"/>
      <c r="SEE41" s="515"/>
      <c r="SEF41" s="515"/>
      <c r="SEG41" s="515"/>
      <c r="SEH41" s="515"/>
      <c r="SEI41" s="515"/>
      <c r="SEJ41" s="513"/>
      <c r="SEK41" s="514"/>
      <c r="SEL41" s="515"/>
      <c r="SEM41" s="515"/>
      <c r="SEN41" s="515"/>
      <c r="SEO41" s="515"/>
      <c r="SEP41" s="515"/>
      <c r="SEQ41" s="515"/>
      <c r="SER41" s="513"/>
      <c r="SES41" s="514"/>
      <c r="SET41" s="515"/>
      <c r="SEU41" s="515"/>
      <c r="SEV41" s="515"/>
      <c r="SEW41" s="515"/>
      <c r="SEX41" s="515"/>
      <c r="SEY41" s="515"/>
      <c r="SEZ41" s="513"/>
      <c r="SFA41" s="514"/>
      <c r="SFB41" s="515"/>
      <c r="SFC41" s="515"/>
      <c r="SFD41" s="515"/>
      <c r="SFE41" s="515"/>
      <c r="SFF41" s="515"/>
      <c r="SFG41" s="515"/>
      <c r="SFH41" s="513"/>
      <c r="SFI41" s="514"/>
      <c r="SFJ41" s="515"/>
      <c r="SFK41" s="515"/>
      <c r="SFL41" s="515"/>
      <c r="SFM41" s="515"/>
      <c r="SFN41" s="515"/>
      <c r="SFO41" s="515"/>
      <c r="SFP41" s="513"/>
      <c r="SFQ41" s="514"/>
      <c r="SFR41" s="515"/>
      <c r="SFS41" s="515"/>
      <c r="SFT41" s="515"/>
      <c r="SFU41" s="515"/>
      <c r="SFV41" s="515"/>
      <c r="SFW41" s="515"/>
      <c r="SFX41" s="513"/>
      <c r="SFY41" s="514"/>
      <c r="SFZ41" s="515"/>
      <c r="SGA41" s="515"/>
      <c r="SGB41" s="515"/>
      <c r="SGC41" s="515"/>
      <c r="SGD41" s="515"/>
      <c r="SGE41" s="515"/>
      <c r="SGF41" s="513"/>
      <c r="SGG41" s="514"/>
      <c r="SGH41" s="515"/>
      <c r="SGI41" s="515"/>
      <c r="SGJ41" s="515"/>
      <c r="SGK41" s="515"/>
      <c r="SGL41" s="515"/>
      <c r="SGM41" s="515"/>
      <c r="SGN41" s="513"/>
      <c r="SGO41" s="514"/>
      <c r="SGP41" s="515"/>
      <c r="SGQ41" s="515"/>
      <c r="SGR41" s="515"/>
      <c r="SGS41" s="515"/>
      <c r="SGT41" s="515"/>
      <c r="SGU41" s="515"/>
      <c r="SGV41" s="513"/>
      <c r="SGW41" s="514"/>
      <c r="SGX41" s="515"/>
      <c r="SGY41" s="515"/>
      <c r="SGZ41" s="515"/>
      <c r="SHA41" s="515"/>
      <c r="SHB41" s="515"/>
      <c r="SHC41" s="515"/>
      <c r="SHD41" s="513"/>
      <c r="SHE41" s="514"/>
      <c r="SHF41" s="515"/>
      <c r="SHG41" s="515"/>
      <c r="SHH41" s="515"/>
      <c r="SHI41" s="515"/>
      <c r="SHJ41" s="515"/>
      <c r="SHK41" s="515"/>
      <c r="SHL41" s="513"/>
      <c r="SHM41" s="514"/>
      <c r="SHN41" s="515"/>
      <c r="SHO41" s="515"/>
      <c r="SHP41" s="515"/>
      <c r="SHQ41" s="515"/>
      <c r="SHR41" s="515"/>
      <c r="SHS41" s="515"/>
      <c r="SHT41" s="513"/>
      <c r="SHU41" s="514"/>
      <c r="SHV41" s="515"/>
      <c r="SHW41" s="515"/>
      <c r="SHX41" s="515"/>
      <c r="SHY41" s="515"/>
      <c r="SHZ41" s="515"/>
      <c r="SIA41" s="515"/>
      <c r="SIB41" s="513"/>
      <c r="SIC41" s="514"/>
      <c r="SID41" s="515"/>
      <c r="SIE41" s="515"/>
      <c r="SIF41" s="515"/>
      <c r="SIG41" s="515"/>
      <c r="SIH41" s="515"/>
      <c r="SII41" s="515"/>
      <c r="SIJ41" s="513"/>
      <c r="SIK41" s="514"/>
      <c r="SIL41" s="515"/>
      <c r="SIM41" s="515"/>
      <c r="SIN41" s="515"/>
      <c r="SIO41" s="515"/>
      <c r="SIP41" s="515"/>
      <c r="SIQ41" s="515"/>
      <c r="SIR41" s="513"/>
      <c r="SIS41" s="514"/>
      <c r="SIT41" s="515"/>
      <c r="SIU41" s="515"/>
      <c r="SIV41" s="515"/>
      <c r="SIW41" s="515"/>
      <c r="SIX41" s="515"/>
      <c r="SIY41" s="515"/>
      <c r="SIZ41" s="513"/>
      <c r="SJA41" s="514"/>
      <c r="SJB41" s="515"/>
      <c r="SJC41" s="515"/>
      <c r="SJD41" s="515"/>
      <c r="SJE41" s="515"/>
      <c r="SJF41" s="515"/>
      <c r="SJG41" s="515"/>
      <c r="SJH41" s="513"/>
      <c r="SJI41" s="514"/>
      <c r="SJJ41" s="515"/>
      <c r="SJK41" s="515"/>
      <c r="SJL41" s="515"/>
      <c r="SJM41" s="515"/>
      <c r="SJN41" s="515"/>
      <c r="SJO41" s="515"/>
      <c r="SJP41" s="513"/>
      <c r="SJQ41" s="514"/>
      <c r="SJR41" s="515"/>
      <c r="SJS41" s="515"/>
      <c r="SJT41" s="515"/>
      <c r="SJU41" s="515"/>
      <c r="SJV41" s="515"/>
      <c r="SJW41" s="515"/>
      <c r="SJX41" s="513"/>
      <c r="SJY41" s="514"/>
      <c r="SJZ41" s="515"/>
      <c r="SKA41" s="515"/>
      <c r="SKB41" s="515"/>
      <c r="SKC41" s="515"/>
      <c r="SKD41" s="515"/>
      <c r="SKE41" s="515"/>
      <c r="SKF41" s="513"/>
      <c r="SKG41" s="514"/>
      <c r="SKH41" s="515"/>
      <c r="SKI41" s="515"/>
      <c r="SKJ41" s="515"/>
      <c r="SKK41" s="515"/>
      <c r="SKL41" s="515"/>
      <c r="SKM41" s="515"/>
      <c r="SKN41" s="513"/>
      <c r="SKO41" s="514"/>
      <c r="SKP41" s="515"/>
      <c r="SKQ41" s="515"/>
      <c r="SKR41" s="515"/>
      <c r="SKS41" s="515"/>
      <c r="SKT41" s="515"/>
      <c r="SKU41" s="515"/>
      <c r="SKV41" s="513"/>
      <c r="SKW41" s="514"/>
      <c r="SKX41" s="515"/>
      <c r="SKY41" s="515"/>
      <c r="SKZ41" s="515"/>
      <c r="SLA41" s="515"/>
      <c r="SLB41" s="515"/>
      <c r="SLC41" s="515"/>
      <c r="SLD41" s="513"/>
      <c r="SLE41" s="514"/>
      <c r="SLF41" s="515"/>
      <c r="SLG41" s="515"/>
      <c r="SLH41" s="515"/>
      <c r="SLI41" s="515"/>
      <c r="SLJ41" s="515"/>
      <c r="SLK41" s="515"/>
      <c r="SLL41" s="513"/>
      <c r="SLM41" s="514"/>
      <c r="SLN41" s="515"/>
      <c r="SLO41" s="515"/>
      <c r="SLP41" s="515"/>
      <c r="SLQ41" s="515"/>
      <c r="SLR41" s="515"/>
      <c r="SLS41" s="515"/>
      <c r="SLT41" s="513"/>
      <c r="SLU41" s="514"/>
      <c r="SLV41" s="515"/>
      <c r="SLW41" s="515"/>
      <c r="SLX41" s="515"/>
      <c r="SLY41" s="515"/>
      <c r="SLZ41" s="515"/>
      <c r="SMA41" s="515"/>
      <c r="SMB41" s="513"/>
      <c r="SMC41" s="514"/>
      <c r="SMD41" s="515"/>
      <c r="SME41" s="515"/>
      <c r="SMF41" s="515"/>
      <c r="SMG41" s="515"/>
      <c r="SMH41" s="515"/>
      <c r="SMI41" s="515"/>
      <c r="SMJ41" s="513"/>
      <c r="SMK41" s="514"/>
      <c r="SML41" s="515"/>
      <c r="SMM41" s="515"/>
      <c r="SMN41" s="515"/>
      <c r="SMO41" s="515"/>
      <c r="SMP41" s="515"/>
      <c r="SMQ41" s="515"/>
      <c r="SMR41" s="513"/>
      <c r="SMS41" s="514"/>
      <c r="SMT41" s="515"/>
      <c r="SMU41" s="515"/>
      <c r="SMV41" s="515"/>
      <c r="SMW41" s="515"/>
      <c r="SMX41" s="515"/>
      <c r="SMY41" s="515"/>
      <c r="SMZ41" s="513"/>
      <c r="SNA41" s="514"/>
      <c r="SNB41" s="515"/>
      <c r="SNC41" s="515"/>
      <c r="SND41" s="515"/>
      <c r="SNE41" s="515"/>
      <c r="SNF41" s="515"/>
      <c r="SNG41" s="515"/>
      <c r="SNH41" s="513"/>
      <c r="SNI41" s="514"/>
      <c r="SNJ41" s="515"/>
      <c r="SNK41" s="515"/>
      <c r="SNL41" s="515"/>
      <c r="SNM41" s="515"/>
      <c r="SNN41" s="515"/>
      <c r="SNO41" s="515"/>
      <c r="SNP41" s="513"/>
      <c r="SNQ41" s="514"/>
      <c r="SNR41" s="515"/>
      <c r="SNS41" s="515"/>
      <c r="SNT41" s="515"/>
      <c r="SNU41" s="515"/>
      <c r="SNV41" s="515"/>
      <c r="SNW41" s="515"/>
      <c r="SNX41" s="513"/>
      <c r="SNY41" s="514"/>
      <c r="SNZ41" s="515"/>
      <c r="SOA41" s="515"/>
      <c r="SOB41" s="515"/>
      <c r="SOC41" s="515"/>
      <c r="SOD41" s="515"/>
      <c r="SOE41" s="515"/>
      <c r="SOF41" s="513"/>
      <c r="SOG41" s="514"/>
      <c r="SOH41" s="515"/>
      <c r="SOI41" s="515"/>
      <c r="SOJ41" s="515"/>
      <c r="SOK41" s="515"/>
      <c r="SOL41" s="515"/>
      <c r="SOM41" s="515"/>
      <c r="SON41" s="513"/>
      <c r="SOO41" s="514"/>
      <c r="SOP41" s="515"/>
      <c r="SOQ41" s="515"/>
      <c r="SOR41" s="515"/>
      <c r="SOS41" s="515"/>
      <c r="SOT41" s="515"/>
      <c r="SOU41" s="515"/>
      <c r="SOV41" s="513"/>
      <c r="SOW41" s="514"/>
      <c r="SOX41" s="515"/>
      <c r="SOY41" s="515"/>
      <c r="SOZ41" s="515"/>
      <c r="SPA41" s="515"/>
      <c r="SPB41" s="515"/>
      <c r="SPC41" s="515"/>
      <c r="SPD41" s="513"/>
      <c r="SPE41" s="514"/>
      <c r="SPF41" s="515"/>
      <c r="SPG41" s="515"/>
      <c r="SPH41" s="515"/>
      <c r="SPI41" s="515"/>
      <c r="SPJ41" s="515"/>
      <c r="SPK41" s="515"/>
      <c r="SPL41" s="513"/>
      <c r="SPM41" s="514"/>
      <c r="SPN41" s="515"/>
      <c r="SPO41" s="515"/>
      <c r="SPP41" s="515"/>
      <c r="SPQ41" s="515"/>
      <c r="SPR41" s="515"/>
      <c r="SPS41" s="515"/>
      <c r="SPT41" s="513"/>
      <c r="SPU41" s="514"/>
      <c r="SPV41" s="515"/>
      <c r="SPW41" s="515"/>
      <c r="SPX41" s="515"/>
      <c r="SPY41" s="515"/>
      <c r="SPZ41" s="515"/>
      <c r="SQA41" s="515"/>
      <c r="SQB41" s="513"/>
      <c r="SQC41" s="514"/>
      <c r="SQD41" s="515"/>
      <c r="SQE41" s="515"/>
      <c r="SQF41" s="515"/>
      <c r="SQG41" s="515"/>
      <c r="SQH41" s="515"/>
      <c r="SQI41" s="515"/>
      <c r="SQJ41" s="513"/>
      <c r="SQK41" s="514"/>
      <c r="SQL41" s="515"/>
      <c r="SQM41" s="515"/>
      <c r="SQN41" s="515"/>
      <c r="SQO41" s="515"/>
      <c r="SQP41" s="515"/>
      <c r="SQQ41" s="515"/>
      <c r="SQR41" s="513"/>
      <c r="SQS41" s="514"/>
      <c r="SQT41" s="515"/>
      <c r="SQU41" s="515"/>
      <c r="SQV41" s="515"/>
      <c r="SQW41" s="515"/>
      <c r="SQX41" s="515"/>
      <c r="SQY41" s="515"/>
      <c r="SQZ41" s="513"/>
      <c r="SRA41" s="514"/>
      <c r="SRB41" s="515"/>
      <c r="SRC41" s="515"/>
      <c r="SRD41" s="515"/>
      <c r="SRE41" s="515"/>
      <c r="SRF41" s="515"/>
      <c r="SRG41" s="515"/>
      <c r="SRH41" s="513"/>
      <c r="SRI41" s="514"/>
      <c r="SRJ41" s="515"/>
      <c r="SRK41" s="515"/>
      <c r="SRL41" s="515"/>
      <c r="SRM41" s="515"/>
      <c r="SRN41" s="515"/>
      <c r="SRO41" s="515"/>
      <c r="SRP41" s="513"/>
      <c r="SRQ41" s="514"/>
      <c r="SRR41" s="515"/>
      <c r="SRS41" s="515"/>
      <c r="SRT41" s="515"/>
      <c r="SRU41" s="515"/>
      <c r="SRV41" s="515"/>
      <c r="SRW41" s="515"/>
      <c r="SRX41" s="513"/>
      <c r="SRY41" s="514"/>
      <c r="SRZ41" s="515"/>
      <c r="SSA41" s="515"/>
      <c r="SSB41" s="515"/>
      <c r="SSC41" s="515"/>
      <c r="SSD41" s="515"/>
      <c r="SSE41" s="515"/>
      <c r="SSF41" s="513"/>
      <c r="SSG41" s="514"/>
      <c r="SSH41" s="515"/>
      <c r="SSI41" s="515"/>
      <c r="SSJ41" s="515"/>
      <c r="SSK41" s="515"/>
      <c r="SSL41" s="515"/>
      <c r="SSM41" s="515"/>
      <c r="SSN41" s="513"/>
      <c r="SSO41" s="514"/>
      <c r="SSP41" s="515"/>
      <c r="SSQ41" s="515"/>
      <c r="SSR41" s="515"/>
      <c r="SSS41" s="515"/>
      <c r="SST41" s="515"/>
      <c r="SSU41" s="515"/>
      <c r="SSV41" s="513"/>
      <c r="SSW41" s="514"/>
      <c r="SSX41" s="515"/>
      <c r="SSY41" s="515"/>
      <c r="SSZ41" s="515"/>
      <c r="STA41" s="515"/>
      <c r="STB41" s="515"/>
      <c r="STC41" s="515"/>
      <c r="STD41" s="513"/>
      <c r="STE41" s="514"/>
      <c r="STF41" s="515"/>
      <c r="STG41" s="515"/>
      <c r="STH41" s="515"/>
      <c r="STI41" s="515"/>
      <c r="STJ41" s="515"/>
      <c r="STK41" s="515"/>
      <c r="STL41" s="513"/>
      <c r="STM41" s="514"/>
      <c r="STN41" s="515"/>
      <c r="STO41" s="515"/>
      <c r="STP41" s="515"/>
      <c r="STQ41" s="515"/>
      <c r="STR41" s="515"/>
      <c r="STS41" s="515"/>
      <c r="STT41" s="513"/>
      <c r="STU41" s="514"/>
      <c r="STV41" s="515"/>
      <c r="STW41" s="515"/>
      <c r="STX41" s="515"/>
      <c r="STY41" s="515"/>
      <c r="STZ41" s="515"/>
      <c r="SUA41" s="515"/>
      <c r="SUB41" s="513"/>
      <c r="SUC41" s="514"/>
      <c r="SUD41" s="515"/>
      <c r="SUE41" s="515"/>
      <c r="SUF41" s="515"/>
      <c r="SUG41" s="515"/>
      <c r="SUH41" s="515"/>
      <c r="SUI41" s="515"/>
      <c r="SUJ41" s="513"/>
      <c r="SUK41" s="514"/>
      <c r="SUL41" s="515"/>
      <c r="SUM41" s="515"/>
      <c r="SUN41" s="515"/>
      <c r="SUO41" s="515"/>
      <c r="SUP41" s="515"/>
      <c r="SUQ41" s="515"/>
      <c r="SUR41" s="513"/>
      <c r="SUS41" s="514"/>
      <c r="SUT41" s="515"/>
      <c r="SUU41" s="515"/>
      <c r="SUV41" s="515"/>
      <c r="SUW41" s="515"/>
      <c r="SUX41" s="515"/>
      <c r="SUY41" s="515"/>
      <c r="SUZ41" s="513"/>
      <c r="SVA41" s="514"/>
      <c r="SVB41" s="515"/>
      <c r="SVC41" s="515"/>
      <c r="SVD41" s="515"/>
      <c r="SVE41" s="515"/>
      <c r="SVF41" s="515"/>
      <c r="SVG41" s="515"/>
      <c r="SVH41" s="513"/>
      <c r="SVI41" s="514"/>
      <c r="SVJ41" s="515"/>
      <c r="SVK41" s="515"/>
      <c r="SVL41" s="515"/>
      <c r="SVM41" s="515"/>
      <c r="SVN41" s="515"/>
      <c r="SVO41" s="515"/>
      <c r="SVP41" s="513"/>
      <c r="SVQ41" s="514"/>
      <c r="SVR41" s="515"/>
      <c r="SVS41" s="515"/>
      <c r="SVT41" s="515"/>
      <c r="SVU41" s="515"/>
      <c r="SVV41" s="515"/>
      <c r="SVW41" s="515"/>
      <c r="SVX41" s="513"/>
      <c r="SVY41" s="514"/>
      <c r="SVZ41" s="515"/>
      <c r="SWA41" s="515"/>
      <c r="SWB41" s="515"/>
      <c r="SWC41" s="515"/>
      <c r="SWD41" s="515"/>
      <c r="SWE41" s="515"/>
      <c r="SWF41" s="513"/>
      <c r="SWG41" s="514"/>
      <c r="SWH41" s="515"/>
      <c r="SWI41" s="515"/>
      <c r="SWJ41" s="515"/>
      <c r="SWK41" s="515"/>
      <c r="SWL41" s="515"/>
      <c r="SWM41" s="515"/>
      <c r="SWN41" s="513"/>
      <c r="SWO41" s="514"/>
      <c r="SWP41" s="515"/>
      <c r="SWQ41" s="515"/>
      <c r="SWR41" s="515"/>
      <c r="SWS41" s="515"/>
      <c r="SWT41" s="515"/>
      <c r="SWU41" s="515"/>
      <c r="SWV41" s="513"/>
      <c r="SWW41" s="514"/>
      <c r="SWX41" s="515"/>
      <c r="SWY41" s="515"/>
      <c r="SWZ41" s="515"/>
      <c r="SXA41" s="515"/>
      <c r="SXB41" s="515"/>
      <c r="SXC41" s="515"/>
      <c r="SXD41" s="513"/>
      <c r="SXE41" s="514"/>
      <c r="SXF41" s="515"/>
      <c r="SXG41" s="515"/>
      <c r="SXH41" s="515"/>
      <c r="SXI41" s="515"/>
      <c r="SXJ41" s="515"/>
      <c r="SXK41" s="515"/>
      <c r="SXL41" s="513"/>
      <c r="SXM41" s="514"/>
      <c r="SXN41" s="515"/>
      <c r="SXO41" s="515"/>
      <c r="SXP41" s="515"/>
      <c r="SXQ41" s="515"/>
      <c r="SXR41" s="515"/>
      <c r="SXS41" s="515"/>
      <c r="SXT41" s="513"/>
      <c r="SXU41" s="514"/>
      <c r="SXV41" s="515"/>
      <c r="SXW41" s="515"/>
      <c r="SXX41" s="515"/>
      <c r="SXY41" s="515"/>
      <c r="SXZ41" s="515"/>
      <c r="SYA41" s="515"/>
      <c r="SYB41" s="513"/>
      <c r="SYC41" s="514"/>
      <c r="SYD41" s="515"/>
      <c r="SYE41" s="515"/>
      <c r="SYF41" s="515"/>
      <c r="SYG41" s="515"/>
      <c r="SYH41" s="515"/>
      <c r="SYI41" s="515"/>
      <c r="SYJ41" s="513"/>
      <c r="SYK41" s="514"/>
      <c r="SYL41" s="515"/>
      <c r="SYM41" s="515"/>
      <c r="SYN41" s="515"/>
      <c r="SYO41" s="515"/>
      <c r="SYP41" s="515"/>
      <c r="SYQ41" s="515"/>
      <c r="SYR41" s="513"/>
      <c r="SYS41" s="514"/>
      <c r="SYT41" s="515"/>
      <c r="SYU41" s="515"/>
      <c r="SYV41" s="515"/>
      <c r="SYW41" s="515"/>
      <c r="SYX41" s="515"/>
      <c r="SYY41" s="515"/>
      <c r="SYZ41" s="513"/>
      <c r="SZA41" s="514"/>
      <c r="SZB41" s="515"/>
      <c r="SZC41" s="515"/>
      <c r="SZD41" s="515"/>
      <c r="SZE41" s="515"/>
      <c r="SZF41" s="515"/>
      <c r="SZG41" s="515"/>
      <c r="SZH41" s="513"/>
      <c r="SZI41" s="514"/>
      <c r="SZJ41" s="515"/>
      <c r="SZK41" s="515"/>
      <c r="SZL41" s="515"/>
      <c r="SZM41" s="515"/>
      <c r="SZN41" s="515"/>
      <c r="SZO41" s="515"/>
      <c r="SZP41" s="513"/>
      <c r="SZQ41" s="514"/>
      <c r="SZR41" s="515"/>
      <c r="SZS41" s="515"/>
      <c r="SZT41" s="515"/>
      <c r="SZU41" s="515"/>
      <c r="SZV41" s="515"/>
      <c r="SZW41" s="515"/>
      <c r="SZX41" s="513"/>
      <c r="SZY41" s="514"/>
      <c r="SZZ41" s="515"/>
      <c r="TAA41" s="515"/>
      <c r="TAB41" s="515"/>
      <c r="TAC41" s="515"/>
      <c r="TAD41" s="515"/>
      <c r="TAE41" s="515"/>
      <c r="TAF41" s="513"/>
      <c r="TAG41" s="514"/>
      <c r="TAH41" s="515"/>
      <c r="TAI41" s="515"/>
      <c r="TAJ41" s="515"/>
      <c r="TAK41" s="515"/>
      <c r="TAL41" s="515"/>
      <c r="TAM41" s="515"/>
      <c r="TAN41" s="513"/>
      <c r="TAO41" s="514"/>
      <c r="TAP41" s="515"/>
      <c r="TAQ41" s="515"/>
      <c r="TAR41" s="515"/>
      <c r="TAS41" s="515"/>
      <c r="TAT41" s="515"/>
      <c r="TAU41" s="515"/>
      <c r="TAV41" s="513"/>
      <c r="TAW41" s="514"/>
      <c r="TAX41" s="515"/>
      <c r="TAY41" s="515"/>
      <c r="TAZ41" s="515"/>
      <c r="TBA41" s="515"/>
      <c r="TBB41" s="515"/>
      <c r="TBC41" s="515"/>
      <c r="TBD41" s="513"/>
      <c r="TBE41" s="514"/>
      <c r="TBF41" s="515"/>
      <c r="TBG41" s="515"/>
      <c r="TBH41" s="515"/>
      <c r="TBI41" s="515"/>
      <c r="TBJ41" s="515"/>
      <c r="TBK41" s="515"/>
      <c r="TBL41" s="513"/>
      <c r="TBM41" s="514"/>
      <c r="TBN41" s="515"/>
      <c r="TBO41" s="515"/>
      <c r="TBP41" s="515"/>
      <c r="TBQ41" s="515"/>
      <c r="TBR41" s="515"/>
      <c r="TBS41" s="515"/>
      <c r="TBT41" s="513"/>
      <c r="TBU41" s="514"/>
      <c r="TBV41" s="515"/>
      <c r="TBW41" s="515"/>
      <c r="TBX41" s="515"/>
      <c r="TBY41" s="515"/>
      <c r="TBZ41" s="515"/>
      <c r="TCA41" s="515"/>
      <c r="TCB41" s="513"/>
      <c r="TCC41" s="514"/>
      <c r="TCD41" s="515"/>
      <c r="TCE41" s="515"/>
      <c r="TCF41" s="515"/>
      <c r="TCG41" s="515"/>
      <c r="TCH41" s="515"/>
      <c r="TCI41" s="515"/>
      <c r="TCJ41" s="513"/>
      <c r="TCK41" s="514"/>
      <c r="TCL41" s="515"/>
      <c r="TCM41" s="515"/>
      <c r="TCN41" s="515"/>
      <c r="TCO41" s="515"/>
      <c r="TCP41" s="515"/>
      <c r="TCQ41" s="515"/>
      <c r="TCR41" s="513"/>
      <c r="TCS41" s="514"/>
      <c r="TCT41" s="515"/>
      <c r="TCU41" s="515"/>
      <c r="TCV41" s="515"/>
      <c r="TCW41" s="515"/>
      <c r="TCX41" s="515"/>
      <c r="TCY41" s="515"/>
      <c r="TCZ41" s="513"/>
      <c r="TDA41" s="514"/>
      <c r="TDB41" s="515"/>
      <c r="TDC41" s="515"/>
      <c r="TDD41" s="515"/>
      <c r="TDE41" s="515"/>
      <c r="TDF41" s="515"/>
      <c r="TDG41" s="515"/>
      <c r="TDH41" s="513"/>
      <c r="TDI41" s="514"/>
      <c r="TDJ41" s="515"/>
      <c r="TDK41" s="515"/>
      <c r="TDL41" s="515"/>
      <c r="TDM41" s="515"/>
      <c r="TDN41" s="515"/>
      <c r="TDO41" s="515"/>
      <c r="TDP41" s="513"/>
      <c r="TDQ41" s="514"/>
      <c r="TDR41" s="515"/>
      <c r="TDS41" s="515"/>
      <c r="TDT41" s="515"/>
      <c r="TDU41" s="515"/>
      <c r="TDV41" s="515"/>
      <c r="TDW41" s="515"/>
      <c r="TDX41" s="513"/>
      <c r="TDY41" s="514"/>
      <c r="TDZ41" s="515"/>
      <c r="TEA41" s="515"/>
      <c r="TEB41" s="515"/>
      <c r="TEC41" s="515"/>
      <c r="TED41" s="515"/>
      <c r="TEE41" s="515"/>
      <c r="TEF41" s="513"/>
      <c r="TEG41" s="514"/>
      <c r="TEH41" s="515"/>
      <c r="TEI41" s="515"/>
      <c r="TEJ41" s="515"/>
      <c r="TEK41" s="515"/>
      <c r="TEL41" s="515"/>
      <c r="TEM41" s="515"/>
      <c r="TEN41" s="513"/>
      <c r="TEO41" s="514"/>
      <c r="TEP41" s="515"/>
      <c r="TEQ41" s="515"/>
      <c r="TER41" s="515"/>
      <c r="TES41" s="515"/>
      <c r="TET41" s="515"/>
      <c r="TEU41" s="515"/>
      <c r="TEV41" s="513"/>
      <c r="TEW41" s="514"/>
      <c r="TEX41" s="515"/>
      <c r="TEY41" s="515"/>
      <c r="TEZ41" s="515"/>
      <c r="TFA41" s="515"/>
      <c r="TFB41" s="515"/>
      <c r="TFC41" s="515"/>
      <c r="TFD41" s="513"/>
      <c r="TFE41" s="514"/>
      <c r="TFF41" s="515"/>
      <c r="TFG41" s="515"/>
      <c r="TFH41" s="515"/>
      <c r="TFI41" s="515"/>
      <c r="TFJ41" s="515"/>
      <c r="TFK41" s="515"/>
      <c r="TFL41" s="513"/>
      <c r="TFM41" s="514"/>
      <c r="TFN41" s="515"/>
      <c r="TFO41" s="515"/>
      <c r="TFP41" s="515"/>
      <c r="TFQ41" s="515"/>
      <c r="TFR41" s="515"/>
      <c r="TFS41" s="515"/>
      <c r="TFT41" s="513"/>
      <c r="TFU41" s="514"/>
      <c r="TFV41" s="515"/>
      <c r="TFW41" s="515"/>
      <c r="TFX41" s="515"/>
      <c r="TFY41" s="515"/>
      <c r="TFZ41" s="515"/>
      <c r="TGA41" s="515"/>
      <c r="TGB41" s="513"/>
      <c r="TGC41" s="514"/>
      <c r="TGD41" s="515"/>
      <c r="TGE41" s="515"/>
      <c r="TGF41" s="515"/>
      <c r="TGG41" s="515"/>
      <c r="TGH41" s="515"/>
      <c r="TGI41" s="515"/>
      <c r="TGJ41" s="513"/>
      <c r="TGK41" s="514"/>
      <c r="TGL41" s="515"/>
      <c r="TGM41" s="515"/>
      <c r="TGN41" s="515"/>
      <c r="TGO41" s="515"/>
      <c r="TGP41" s="515"/>
      <c r="TGQ41" s="515"/>
      <c r="TGR41" s="513"/>
      <c r="TGS41" s="514"/>
      <c r="TGT41" s="515"/>
      <c r="TGU41" s="515"/>
      <c r="TGV41" s="515"/>
      <c r="TGW41" s="515"/>
      <c r="TGX41" s="515"/>
      <c r="TGY41" s="515"/>
      <c r="TGZ41" s="513"/>
      <c r="THA41" s="514"/>
      <c r="THB41" s="515"/>
      <c r="THC41" s="515"/>
      <c r="THD41" s="515"/>
      <c r="THE41" s="515"/>
      <c r="THF41" s="515"/>
      <c r="THG41" s="515"/>
      <c r="THH41" s="513"/>
      <c r="THI41" s="514"/>
      <c r="THJ41" s="515"/>
      <c r="THK41" s="515"/>
      <c r="THL41" s="515"/>
      <c r="THM41" s="515"/>
      <c r="THN41" s="515"/>
      <c r="THO41" s="515"/>
      <c r="THP41" s="513"/>
      <c r="THQ41" s="514"/>
      <c r="THR41" s="515"/>
      <c r="THS41" s="515"/>
      <c r="THT41" s="515"/>
      <c r="THU41" s="515"/>
      <c r="THV41" s="515"/>
      <c r="THW41" s="515"/>
      <c r="THX41" s="513"/>
      <c r="THY41" s="514"/>
      <c r="THZ41" s="515"/>
      <c r="TIA41" s="515"/>
      <c r="TIB41" s="515"/>
      <c r="TIC41" s="515"/>
      <c r="TID41" s="515"/>
      <c r="TIE41" s="515"/>
      <c r="TIF41" s="513"/>
      <c r="TIG41" s="514"/>
      <c r="TIH41" s="515"/>
      <c r="TII41" s="515"/>
      <c r="TIJ41" s="515"/>
      <c r="TIK41" s="515"/>
      <c r="TIL41" s="515"/>
      <c r="TIM41" s="515"/>
      <c r="TIN41" s="513"/>
      <c r="TIO41" s="514"/>
      <c r="TIP41" s="515"/>
      <c r="TIQ41" s="515"/>
      <c r="TIR41" s="515"/>
      <c r="TIS41" s="515"/>
      <c r="TIT41" s="515"/>
      <c r="TIU41" s="515"/>
      <c r="TIV41" s="513"/>
      <c r="TIW41" s="514"/>
      <c r="TIX41" s="515"/>
      <c r="TIY41" s="515"/>
      <c r="TIZ41" s="515"/>
      <c r="TJA41" s="515"/>
      <c r="TJB41" s="515"/>
      <c r="TJC41" s="515"/>
      <c r="TJD41" s="513"/>
      <c r="TJE41" s="514"/>
      <c r="TJF41" s="515"/>
      <c r="TJG41" s="515"/>
      <c r="TJH41" s="515"/>
      <c r="TJI41" s="515"/>
      <c r="TJJ41" s="515"/>
      <c r="TJK41" s="515"/>
      <c r="TJL41" s="513"/>
      <c r="TJM41" s="514"/>
      <c r="TJN41" s="515"/>
      <c r="TJO41" s="515"/>
      <c r="TJP41" s="515"/>
      <c r="TJQ41" s="515"/>
      <c r="TJR41" s="515"/>
      <c r="TJS41" s="515"/>
      <c r="TJT41" s="513"/>
      <c r="TJU41" s="514"/>
      <c r="TJV41" s="515"/>
      <c r="TJW41" s="515"/>
      <c r="TJX41" s="515"/>
      <c r="TJY41" s="515"/>
      <c r="TJZ41" s="515"/>
      <c r="TKA41" s="515"/>
      <c r="TKB41" s="513"/>
      <c r="TKC41" s="514"/>
      <c r="TKD41" s="515"/>
      <c r="TKE41" s="515"/>
      <c r="TKF41" s="515"/>
      <c r="TKG41" s="515"/>
      <c r="TKH41" s="515"/>
      <c r="TKI41" s="515"/>
      <c r="TKJ41" s="513"/>
      <c r="TKK41" s="514"/>
      <c r="TKL41" s="515"/>
      <c r="TKM41" s="515"/>
      <c r="TKN41" s="515"/>
      <c r="TKO41" s="515"/>
      <c r="TKP41" s="515"/>
      <c r="TKQ41" s="515"/>
      <c r="TKR41" s="513"/>
      <c r="TKS41" s="514"/>
      <c r="TKT41" s="515"/>
      <c r="TKU41" s="515"/>
      <c r="TKV41" s="515"/>
      <c r="TKW41" s="515"/>
      <c r="TKX41" s="515"/>
      <c r="TKY41" s="515"/>
      <c r="TKZ41" s="513"/>
      <c r="TLA41" s="514"/>
      <c r="TLB41" s="515"/>
      <c r="TLC41" s="515"/>
      <c r="TLD41" s="515"/>
      <c r="TLE41" s="515"/>
      <c r="TLF41" s="515"/>
      <c r="TLG41" s="515"/>
      <c r="TLH41" s="513"/>
      <c r="TLI41" s="514"/>
      <c r="TLJ41" s="515"/>
      <c r="TLK41" s="515"/>
      <c r="TLL41" s="515"/>
      <c r="TLM41" s="515"/>
      <c r="TLN41" s="515"/>
      <c r="TLO41" s="515"/>
      <c r="TLP41" s="513"/>
      <c r="TLQ41" s="514"/>
      <c r="TLR41" s="515"/>
      <c r="TLS41" s="515"/>
      <c r="TLT41" s="515"/>
      <c r="TLU41" s="515"/>
      <c r="TLV41" s="515"/>
      <c r="TLW41" s="515"/>
      <c r="TLX41" s="513"/>
      <c r="TLY41" s="514"/>
      <c r="TLZ41" s="515"/>
      <c r="TMA41" s="515"/>
      <c r="TMB41" s="515"/>
      <c r="TMC41" s="515"/>
      <c r="TMD41" s="515"/>
      <c r="TME41" s="515"/>
      <c r="TMF41" s="513"/>
      <c r="TMG41" s="514"/>
      <c r="TMH41" s="515"/>
      <c r="TMI41" s="515"/>
      <c r="TMJ41" s="515"/>
      <c r="TMK41" s="515"/>
      <c r="TML41" s="515"/>
      <c r="TMM41" s="515"/>
      <c r="TMN41" s="513"/>
      <c r="TMO41" s="514"/>
      <c r="TMP41" s="515"/>
      <c r="TMQ41" s="515"/>
      <c r="TMR41" s="515"/>
      <c r="TMS41" s="515"/>
      <c r="TMT41" s="515"/>
      <c r="TMU41" s="515"/>
      <c r="TMV41" s="513"/>
      <c r="TMW41" s="514"/>
      <c r="TMX41" s="515"/>
      <c r="TMY41" s="515"/>
      <c r="TMZ41" s="515"/>
      <c r="TNA41" s="515"/>
      <c r="TNB41" s="515"/>
      <c r="TNC41" s="515"/>
      <c r="TND41" s="513"/>
      <c r="TNE41" s="514"/>
      <c r="TNF41" s="515"/>
      <c r="TNG41" s="515"/>
      <c r="TNH41" s="515"/>
      <c r="TNI41" s="515"/>
      <c r="TNJ41" s="515"/>
      <c r="TNK41" s="515"/>
      <c r="TNL41" s="513"/>
      <c r="TNM41" s="514"/>
      <c r="TNN41" s="515"/>
      <c r="TNO41" s="515"/>
      <c r="TNP41" s="515"/>
      <c r="TNQ41" s="515"/>
      <c r="TNR41" s="515"/>
      <c r="TNS41" s="515"/>
      <c r="TNT41" s="513"/>
      <c r="TNU41" s="514"/>
      <c r="TNV41" s="515"/>
      <c r="TNW41" s="515"/>
      <c r="TNX41" s="515"/>
      <c r="TNY41" s="515"/>
      <c r="TNZ41" s="515"/>
      <c r="TOA41" s="515"/>
      <c r="TOB41" s="513"/>
      <c r="TOC41" s="514"/>
      <c r="TOD41" s="515"/>
      <c r="TOE41" s="515"/>
      <c r="TOF41" s="515"/>
      <c r="TOG41" s="515"/>
      <c r="TOH41" s="515"/>
      <c r="TOI41" s="515"/>
      <c r="TOJ41" s="513"/>
      <c r="TOK41" s="514"/>
      <c r="TOL41" s="515"/>
      <c r="TOM41" s="515"/>
      <c r="TON41" s="515"/>
      <c r="TOO41" s="515"/>
      <c r="TOP41" s="515"/>
      <c r="TOQ41" s="515"/>
      <c r="TOR41" s="513"/>
      <c r="TOS41" s="514"/>
      <c r="TOT41" s="515"/>
      <c r="TOU41" s="515"/>
      <c r="TOV41" s="515"/>
      <c r="TOW41" s="515"/>
      <c r="TOX41" s="515"/>
      <c r="TOY41" s="515"/>
      <c r="TOZ41" s="513"/>
      <c r="TPA41" s="514"/>
      <c r="TPB41" s="515"/>
      <c r="TPC41" s="515"/>
      <c r="TPD41" s="515"/>
      <c r="TPE41" s="515"/>
      <c r="TPF41" s="515"/>
      <c r="TPG41" s="515"/>
      <c r="TPH41" s="513"/>
      <c r="TPI41" s="514"/>
      <c r="TPJ41" s="515"/>
      <c r="TPK41" s="515"/>
      <c r="TPL41" s="515"/>
      <c r="TPM41" s="515"/>
      <c r="TPN41" s="515"/>
      <c r="TPO41" s="515"/>
      <c r="TPP41" s="513"/>
      <c r="TPQ41" s="514"/>
      <c r="TPR41" s="515"/>
      <c r="TPS41" s="515"/>
      <c r="TPT41" s="515"/>
      <c r="TPU41" s="515"/>
      <c r="TPV41" s="515"/>
      <c r="TPW41" s="515"/>
      <c r="TPX41" s="513"/>
      <c r="TPY41" s="514"/>
      <c r="TPZ41" s="515"/>
      <c r="TQA41" s="515"/>
      <c r="TQB41" s="515"/>
      <c r="TQC41" s="515"/>
      <c r="TQD41" s="515"/>
      <c r="TQE41" s="515"/>
      <c r="TQF41" s="513"/>
      <c r="TQG41" s="514"/>
      <c r="TQH41" s="515"/>
      <c r="TQI41" s="515"/>
      <c r="TQJ41" s="515"/>
      <c r="TQK41" s="515"/>
      <c r="TQL41" s="515"/>
      <c r="TQM41" s="515"/>
      <c r="TQN41" s="513"/>
      <c r="TQO41" s="514"/>
      <c r="TQP41" s="515"/>
      <c r="TQQ41" s="515"/>
      <c r="TQR41" s="515"/>
      <c r="TQS41" s="515"/>
      <c r="TQT41" s="515"/>
      <c r="TQU41" s="515"/>
      <c r="TQV41" s="513"/>
      <c r="TQW41" s="514"/>
      <c r="TQX41" s="515"/>
      <c r="TQY41" s="515"/>
      <c r="TQZ41" s="515"/>
      <c r="TRA41" s="515"/>
      <c r="TRB41" s="515"/>
      <c r="TRC41" s="515"/>
      <c r="TRD41" s="513"/>
      <c r="TRE41" s="514"/>
      <c r="TRF41" s="515"/>
      <c r="TRG41" s="515"/>
      <c r="TRH41" s="515"/>
      <c r="TRI41" s="515"/>
      <c r="TRJ41" s="515"/>
      <c r="TRK41" s="515"/>
      <c r="TRL41" s="513"/>
      <c r="TRM41" s="514"/>
      <c r="TRN41" s="515"/>
      <c r="TRO41" s="515"/>
      <c r="TRP41" s="515"/>
      <c r="TRQ41" s="515"/>
      <c r="TRR41" s="515"/>
      <c r="TRS41" s="515"/>
      <c r="TRT41" s="513"/>
      <c r="TRU41" s="514"/>
      <c r="TRV41" s="515"/>
      <c r="TRW41" s="515"/>
      <c r="TRX41" s="515"/>
      <c r="TRY41" s="515"/>
      <c r="TRZ41" s="515"/>
      <c r="TSA41" s="515"/>
      <c r="TSB41" s="513"/>
      <c r="TSC41" s="514"/>
      <c r="TSD41" s="515"/>
      <c r="TSE41" s="515"/>
      <c r="TSF41" s="515"/>
      <c r="TSG41" s="515"/>
      <c r="TSH41" s="515"/>
      <c r="TSI41" s="515"/>
      <c r="TSJ41" s="513"/>
      <c r="TSK41" s="514"/>
      <c r="TSL41" s="515"/>
      <c r="TSM41" s="515"/>
      <c r="TSN41" s="515"/>
      <c r="TSO41" s="515"/>
      <c r="TSP41" s="515"/>
      <c r="TSQ41" s="515"/>
      <c r="TSR41" s="513"/>
      <c r="TSS41" s="514"/>
      <c r="TST41" s="515"/>
      <c r="TSU41" s="515"/>
      <c r="TSV41" s="515"/>
      <c r="TSW41" s="515"/>
      <c r="TSX41" s="515"/>
      <c r="TSY41" s="515"/>
      <c r="TSZ41" s="513"/>
      <c r="TTA41" s="514"/>
      <c r="TTB41" s="515"/>
      <c r="TTC41" s="515"/>
      <c r="TTD41" s="515"/>
      <c r="TTE41" s="515"/>
      <c r="TTF41" s="515"/>
      <c r="TTG41" s="515"/>
      <c r="TTH41" s="513"/>
      <c r="TTI41" s="514"/>
      <c r="TTJ41" s="515"/>
      <c r="TTK41" s="515"/>
      <c r="TTL41" s="515"/>
      <c r="TTM41" s="515"/>
      <c r="TTN41" s="515"/>
      <c r="TTO41" s="515"/>
      <c r="TTP41" s="513"/>
      <c r="TTQ41" s="514"/>
      <c r="TTR41" s="515"/>
      <c r="TTS41" s="515"/>
      <c r="TTT41" s="515"/>
      <c r="TTU41" s="515"/>
      <c r="TTV41" s="515"/>
      <c r="TTW41" s="515"/>
      <c r="TTX41" s="513"/>
      <c r="TTY41" s="514"/>
      <c r="TTZ41" s="515"/>
      <c r="TUA41" s="515"/>
      <c r="TUB41" s="515"/>
      <c r="TUC41" s="515"/>
      <c r="TUD41" s="515"/>
      <c r="TUE41" s="515"/>
      <c r="TUF41" s="513"/>
      <c r="TUG41" s="514"/>
      <c r="TUH41" s="515"/>
      <c r="TUI41" s="515"/>
      <c r="TUJ41" s="515"/>
      <c r="TUK41" s="515"/>
      <c r="TUL41" s="515"/>
      <c r="TUM41" s="515"/>
      <c r="TUN41" s="513"/>
      <c r="TUO41" s="514"/>
      <c r="TUP41" s="515"/>
      <c r="TUQ41" s="515"/>
      <c r="TUR41" s="515"/>
      <c r="TUS41" s="515"/>
      <c r="TUT41" s="515"/>
      <c r="TUU41" s="515"/>
      <c r="TUV41" s="513"/>
      <c r="TUW41" s="514"/>
      <c r="TUX41" s="515"/>
      <c r="TUY41" s="515"/>
      <c r="TUZ41" s="515"/>
      <c r="TVA41" s="515"/>
      <c r="TVB41" s="515"/>
      <c r="TVC41" s="515"/>
      <c r="TVD41" s="513"/>
      <c r="TVE41" s="514"/>
      <c r="TVF41" s="515"/>
      <c r="TVG41" s="515"/>
      <c r="TVH41" s="515"/>
      <c r="TVI41" s="515"/>
      <c r="TVJ41" s="515"/>
      <c r="TVK41" s="515"/>
      <c r="TVL41" s="513"/>
      <c r="TVM41" s="514"/>
      <c r="TVN41" s="515"/>
      <c r="TVO41" s="515"/>
      <c r="TVP41" s="515"/>
      <c r="TVQ41" s="515"/>
      <c r="TVR41" s="515"/>
      <c r="TVS41" s="515"/>
      <c r="TVT41" s="513"/>
      <c r="TVU41" s="514"/>
      <c r="TVV41" s="515"/>
      <c r="TVW41" s="515"/>
      <c r="TVX41" s="515"/>
      <c r="TVY41" s="515"/>
      <c r="TVZ41" s="515"/>
      <c r="TWA41" s="515"/>
      <c r="TWB41" s="513"/>
      <c r="TWC41" s="514"/>
      <c r="TWD41" s="515"/>
      <c r="TWE41" s="515"/>
      <c r="TWF41" s="515"/>
      <c r="TWG41" s="515"/>
      <c r="TWH41" s="515"/>
      <c r="TWI41" s="515"/>
      <c r="TWJ41" s="513"/>
      <c r="TWK41" s="514"/>
      <c r="TWL41" s="515"/>
      <c r="TWM41" s="515"/>
      <c r="TWN41" s="515"/>
      <c r="TWO41" s="515"/>
      <c r="TWP41" s="515"/>
      <c r="TWQ41" s="515"/>
      <c r="TWR41" s="513"/>
      <c r="TWS41" s="514"/>
      <c r="TWT41" s="515"/>
      <c r="TWU41" s="515"/>
      <c r="TWV41" s="515"/>
      <c r="TWW41" s="515"/>
      <c r="TWX41" s="515"/>
      <c r="TWY41" s="515"/>
      <c r="TWZ41" s="513"/>
      <c r="TXA41" s="514"/>
      <c r="TXB41" s="515"/>
      <c r="TXC41" s="515"/>
      <c r="TXD41" s="515"/>
      <c r="TXE41" s="515"/>
      <c r="TXF41" s="515"/>
      <c r="TXG41" s="515"/>
      <c r="TXH41" s="513"/>
      <c r="TXI41" s="514"/>
      <c r="TXJ41" s="515"/>
      <c r="TXK41" s="515"/>
      <c r="TXL41" s="515"/>
      <c r="TXM41" s="515"/>
      <c r="TXN41" s="515"/>
      <c r="TXO41" s="515"/>
      <c r="TXP41" s="513"/>
      <c r="TXQ41" s="514"/>
      <c r="TXR41" s="515"/>
      <c r="TXS41" s="515"/>
      <c r="TXT41" s="515"/>
      <c r="TXU41" s="515"/>
      <c r="TXV41" s="515"/>
      <c r="TXW41" s="515"/>
      <c r="TXX41" s="513"/>
      <c r="TXY41" s="514"/>
      <c r="TXZ41" s="515"/>
      <c r="TYA41" s="515"/>
      <c r="TYB41" s="515"/>
      <c r="TYC41" s="515"/>
      <c r="TYD41" s="515"/>
      <c r="TYE41" s="515"/>
      <c r="TYF41" s="513"/>
      <c r="TYG41" s="514"/>
      <c r="TYH41" s="515"/>
      <c r="TYI41" s="515"/>
      <c r="TYJ41" s="515"/>
      <c r="TYK41" s="515"/>
      <c r="TYL41" s="515"/>
      <c r="TYM41" s="515"/>
      <c r="TYN41" s="513"/>
      <c r="TYO41" s="514"/>
      <c r="TYP41" s="515"/>
      <c r="TYQ41" s="515"/>
      <c r="TYR41" s="515"/>
      <c r="TYS41" s="515"/>
      <c r="TYT41" s="515"/>
      <c r="TYU41" s="515"/>
      <c r="TYV41" s="513"/>
      <c r="TYW41" s="514"/>
      <c r="TYX41" s="515"/>
      <c r="TYY41" s="515"/>
      <c r="TYZ41" s="515"/>
      <c r="TZA41" s="515"/>
      <c r="TZB41" s="515"/>
      <c r="TZC41" s="515"/>
      <c r="TZD41" s="513"/>
      <c r="TZE41" s="514"/>
      <c r="TZF41" s="515"/>
      <c r="TZG41" s="515"/>
      <c r="TZH41" s="515"/>
      <c r="TZI41" s="515"/>
      <c r="TZJ41" s="515"/>
      <c r="TZK41" s="515"/>
      <c r="TZL41" s="513"/>
      <c r="TZM41" s="514"/>
      <c r="TZN41" s="515"/>
      <c r="TZO41" s="515"/>
      <c r="TZP41" s="515"/>
      <c r="TZQ41" s="515"/>
      <c r="TZR41" s="515"/>
      <c r="TZS41" s="515"/>
      <c r="TZT41" s="513"/>
      <c r="TZU41" s="514"/>
      <c r="TZV41" s="515"/>
      <c r="TZW41" s="515"/>
      <c r="TZX41" s="515"/>
      <c r="TZY41" s="515"/>
      <c r="TZZ41" s="515"/>
      <c r="UAA41" s="515"/>
      <c r="UAB41" s="513"/>
      <c r="UAC41" s="514"/>
      <c r="UAD41" s="515"/>
      <c r="UAE41" s="515"/>
      <c r="UAF41" s="515"/>
      <c r="UAG41" s="515"/>
      <c r="UAH41" s="515"/>
      <c r="UAI41" s="515"/>
      <c r="UAJ41" s="513"/>
      <c r="UAK41" s="514"/>
      <c r="UAL41" s="515"/>
      <c r="UAM41" s="515"/>
      <c r="UAN41" s="515"/>
      <c r="UAO41" s="515"/>
      <c r="UAP41" s="515"/>
      <c r="UAQ41" s="515"/>
      <c r="UAR41" s="513"/>
      <c r="UAS41" s="514"/>
      <c r="UAT41" s="515"/>
      <c r="UAU41" s="515"/>
      <c r="UAV41" s="515"/>
      <c r="UAW41" s="515"/>
      <c r="UAX41" s="515"/>
      <c r="UAY41" s="515"/>
      <c r="UAZ41" s="513"/>
      <c r="UBA41" s="514"/>
      <c r="UBB41" s="515"/>
      <c r="UBC41" s="515"/>
      <c r="UBD41" s="515"/>
      <c r="UBE41" s="515"/>
      <c r="UBF41" s="515"/>
      <c r="UBG41" s="515"/>
      <c r="UBH41" s="513"/>
      <c r="UBI41" s="514"/>
      <c r="UBJ41" s="515"/>
      <c r="UBK41" s="515"/>
      <c r="UBL41" s="515"/>
      <c r="UBM41" s="515"/>
      <c r="UBN41" s="515"/>
      <c r="UBO41" s="515"/>
      <c r="UBP41" s="513"/>
      <c r="UBQ41" s="514"/>
      <c r="UBR41" s="515"/>
      <c r="UBS41" s="515"/>
      <c r="UBT41" s="515"/>
      <c r="UBU41" s="515"/>
      <c r="UBV41" s="515"/>
      <c r="UBW41" s="515"/>
      <c r="UBX41" s="513"/>
      <c r="UBY41" s="514"/>
      <c r="UBZ41" s="515"/>
      <c r="UCA41" s="515"/>
      <c r="UCB41" s="515"/>
      <c r="UCC41" s="515"/>
      <c r="UCD41" s="515"/>
      <c r="UCE41" s="515"/>
      <c r="UCF41" s="513"/>
      <c r="UCG41" s="514"/>
      <c r="UCH41" s="515"/>
      <c r="UCI41" s="515"/>
      <c r="UCJ41" s="515"/>
      <c r="UCK41" s="515"/>
      <c r="UCL41" s="515"/>
      <c r="UCM41" s="515"/>
      <c r="UCN41" s="513"/>
      <c r="UCO41" s="514"/>
      <c r="UCP41" s="515"/>
      <c r="UCQ41" s="515"/>
      <c r="UCR41" s="515"/>
      <c r="UCS41" s="515"/>
      <c r="UCT41" s="515"/>
      <c r="UCU41" s="515"/>
      <c r="UCV41" s="513"/>
      <c r="UCW41" s="514"/>
      <c r="UCX41" s="515"/>
      <c r="UCY41" s="515"/>
      <c r="UCZ41" s="515"/>
      <c r="UDA41" s="515"/>
      <c r="UDB41" s="515"/>
      <c r="UDC41" s="515"/>
      <c r="UDD41" s="513"/>
      <c r="UDE41" s="514"/>
      <c r="UDF41" s="515"/>
      <c r="UDG41" s="515"/>
      <c r="UDH41" s="515"/>
      <c r="UDI41" s="515"/>
      <c r="UDJ41" s="515"/>
      <c r="UDK41" s="515"/>
      <c r="UDL41" s="513"/>
      <c r="UDM41" s="514"/>
      <c r="UDN41" s="515"/>
      <c r="UDO41" s="515"/>
      <c r="UDP41" s="515"/>
      <c r="UDQ41" s="515"/>
      <c r="UDR41" s="515"/>
      <c r="UDS41" s="515"/>
      <c r="UDT41" s="513"/>
      <c r="UDU41" s="514"/>
      <c r="UDV41" s="515"/>
      <c r="UDW41" s="515"/>
      <c r="UDX41" s="515"/>
      <c r="UDY41" s="515"/>
      <c r="UDZ41" s="515"/>
      <c r="UEA41" s="515"/>
      <c r="UEB41" s="513"/>
      <c r="UEC41" s="514"/>
      <c r="UED41" s="515"/>
      <c r="UEE41" s="515"/>
      <c r="UEF41" s="515"/>
      <c r="UEG41" s="515"/>
      <c r="UEH41" s="515"/>
      <c r="UEI41" s="515"/>
      <c r="UEJ41" s="513"/>
      <c r="UEK41" s="514"/>
      <c r="UEL41" s="515"/>
      <c r="UEM41" s="515"/>
      <c r="UEN41" s="515"/>
      <c r="UEO41" s="515"/>
      <c r="UEP41" s="515"/>
      <c r="UEQ41" s="515"/>
      <c r="UER41" s="513"/>
      <c r="UES41" s="514"/>
      <c r="UET41" s="515"/>
      <c r="UEU41" s="515"/>
      <c r="UEV41" s="515"/>
      <c r="UEW41" s="515"/>
      <c r="UEX41" s="515"/>
      <c r="UEY41" s="515"/>
      <c r="UEZ41" s="513"/>
      <c r="UFA41" s="514"/>
      <c r="UFB41" s="515"/>
      <c r="UFC41" s="515"/>
      <c r="UFD41" s="515"/>
      <c r="UFE41" s="515"/>
      <c r="UFF41" s="515"/>
      <c r="UFG41" s="515"/>
      <c r="UFH41" s="513"/>
      <c r="UFI41" s="514"/>
      <c r="UFJ41" s="515"/>
      <c r="UFK41" s="515"/>
      <c r="UFL41" s="515"/>
      <c r="UFM41" s="515"/>
      <c r="UFN41" s="515"/>
      <c r="UFO41" s="515"/>
      <c r="UFP41" s="513"/>
      <c r="UFQ41" s="514"/>
      <c r="UFR41" s="515"/>
      <c r="UFS41" s="515"/>
      <c r="UFT41" s="515"/>
      <c r="UFU41" s="515"/>
      <c r="UFV41" s="515"/>
      <c r="UFW41" s="515"/>
      <c r="UFX41" s="513"/>
      <c r="UFY41" s="514"/>
      <c r="UFZ41" s="515"/>
      <c r="UGA41" s="515"/>
      <c r="UGB41" s="515"/>
      <c r="UGC41" s="515"/>
      <c r="UGD41" s="515"/>
      <c r="UGE41" s="515"/>
      <c r="UGF41" s="513"/>
      <c r="UGG41" s="514"/>
      <c r="UGH41" s="515"/>
      <c r="UGI41" s="515"/>
      <c r="UGJ41" s="515"/>
      <c r="UGK41" s="515"/>
      <c r="UGL41" s="515"/>
      <c r="UGM41" s="515"/>
      <c r="UGN41" s="513"/>
      <c r="UGO41" s="514"/>
      <c r="UGP41" s="515"/>
      <c r="UGQ41" s="515"/>
      <c r="UGR41" s="515"/>
      <c r="UGS41" s="515"/>
      <c r="UGT41" s="515"/>
      <c r="UGU41" s="515"/>
      <c r="UGV41" s="513"/>
      <c r="UGW41" s="514"/>
      <c r="UGX41" s="515"/>
      <c r="UGY41" s="515"/>
      <c r="UGZ41" s="515"/>
      <c r="UHA41" s="515"/>
      <c r="UHB41" s="515"/>
      <c r="UHC41" s="515"/>
      <c r="UHD41" s="513"/>
      <c r="UHE41" s="514"/>
      <c r="UHF41" s="515"/>
      <c r="UHG41" s="515"/>
      <c r="UHH41" s="515"/>
      <c r="UHI41" s="515"/>
      <c r="UHJ41" s="515"/>
      <c r="UHK41" s="515"/>
      <c r="UHL41" s="513"/>
      <c r="UHM41" s="514"/>
      <c r="UHN41" s="515"/>
      <c r="UHO41" s="515"/>
      <c r="UHP41" s="515"/>
      <c r="UHQ41" s="515"/>
      <c r="UHR41" s="515"/>
      <c r="UHS41" s="515"/>
      <c r="UHT41" s="513"/>
      <c r="UHU41" s="514"/>
      <c r="UHV41" s="515"/>
      <c r="UHW41" s="515"/>
      <c r="UHX41" s="515"/>
      <c r="UHY41" s="515"/>
      <c r="UHZ41" s="515"/>
      <c r="UIA41" s="515"/>
      <c r="UIB41" s="513"/>
      <c r="UIC41" s="514"/>
      <c r="UID41" s="515"/>
      <c r="UIE41" s="515"/>
      <c r="UIF41" s="515"/>
      <c r="UIG41" s="515"/>
      <c r="UIH41" s="515"/>
      <c r="UII41" s="515"/>
      <c r="UIJ41" s="513"/>
      <c r="UIK41" s="514"/>
      <c r="UIL41" s="515"/>
      <c r="UIM41" s="515"/>
      <c r="UIN41" s="515"/>
      <c r="UIO41" s="515"/>
      <c r="UIP41" s="515"/>
      <c r="UIQ41" s="515"/>
      <c r="UIR41" s="513"/>
      <c r="UIS41" s="514"/>
      <c r="UIT41" s="515"/>
      <c r="UIU41" s="515"/>
      <c r="UIV41" s="515"/>
      <c r="UIW41" s="515"/>
      <c r="UIX41" s="515"/>
      <c r="UIY41" s="515"/>
      <c r="UIZ41" s="513"/>
      <c r="UJA41" s="514"/>
      <c r="UJB41" s="515"/>
      <c r="UJC41" s="515"/>
      <c r="UJD41" s="515"/>
      <c r="UJE41" s="515"/>
      <c r="UJF41" s="515"/>
      <c r="UJG41" s="515"/>
      <c r="UJH41" s="513"/>
      <c r="UJI41" s="514"/>
      <c r="UJJ41" s="515"/>
      <c r="UJK41" s="515"/>
      <c r="UJL41" s="515"/>
      <c r="UJM41" s="515"/>
      <c r="UJN41" s="515"/>
      <c r="UJO41" s="515"/>
      <c r="UJP41" s="513"/>
      <c r="UJQ41" s="514"/>
      <c r="UJR41" s="515"/>
      <c r="UJS41" s="515"/>
      <c r="UJT41" s="515"/>
      <c r="UJU41" s="515"/>
      <c r="UJV41" s="515"/>
      <c r="UJW41" s="515"/>
      <c r="UJX41" s="513"/>
      <c r="UJY41" s="514"/>
      <c r="UJZ41" s="515"/>
      <c r="UKA41" s="515"/>
      <c r="UKB41" s="515"/>
      <c r="UKC41" s="515"/>
      <c r="UKD41" s="515"/>
      <c r="UKE41" s="515"/>
      <c r="UKF41" s="513"/>
      <c r="UKG41" s="514"/>
      <c r="UKH41" s="515"/>
      <c r="UKI41" s="515"/>
      <c r="UKJ41" s="515"/>
      <c r="UKK41" s="515"/>
      <c r="UKL41" s="515"/>
      <c r="UKM41" s="515"/>
      <c r="UKN41" s="513"/>
      <c r="UKO41" s="514"/>
      <c r="UKP41" s="515"/>
      <c r="UKQ41" s="515"/>
      <c r="UKR41" s="515"/>
      <c r="UKS41" s="515"/>
      <c r="UKT41" s="515"/>
      <c r="UKU41" s="515"/>
      <c r="UKV41" s="513"/>
      <c r="UKW41" s="514"/>
      <c r="UKX41" s="515"/>
      <c r="UKY41" s="515"/>
      <c r="UKZ41" s="515"/>
      <c r="ULA41" s="515"/>
      <c r="ULB41" s="515"/>
      <c r="ULC41" s="515"/>
      <c r="ULD41" s="513"/>
      <c r="ULE41" s="514"/>
      <c r="ULF41" s="515"/>
      <c r="ULG41" s="515"/>
      <c r="ULH41" s="515"/>
      <c r="ULI41" s="515"/>
      <c r="ULJ41" s="515"/>
      <c r="ULK41" s="515"/>
      <c r="ULL41" s="513"/>
      <c r="ULM41" s="514"/>
      <c r="ULN41" s="515"/>
      <c r="ULO41" s="515"/>
      <c r="ULP41" s="515"/>
      <c r="ULQ41" s="515"/>
      <c r="ULR41" s="515"/>
      <c r="ULS41" s="515"/>
      <c r="ULT41" s="513"/>
      <c r="ULU41" s="514"/>
      <c r="ULV41" s="515"/>
      <c r="ULW41" s="515"/>
      <c r="ULX41" s="515"/>
      <c r="ULY41" s="515"/>
      <c r="ULZ41" s="515"/>
      <c r="UMA41" s="515"/>
      <c r="UMB41" s="513"/>
      <c r="UMC41" s="514"/>
      <c r="UMD41" s="515"/>
      <c r="UME41" s="515"/>
      <c r="UMF41" s="515"/>
      <c r="UMG41" s="515"/>
      <c r="UMH41" s="515"/>
      <c r="UMI41" s="515"/>
      <c r="UMJ41" s="513"/>
      <c r="UMK41" s="514"/>
      <c r="UML41" s="515"/>
      <c r="UMM41" s="515"/>
      <c r="UMN41" s="515"/>
      <c r="UMO41" s="515"/>
      <c r="UMP41" s="515"/>
      <c r="UMQ41" s="515"/>
      <c r="UMR41" s="513"/>
      <c r="UMS41" s="514"/>
      <c r="UMT41" s="515"/>
      <c r="UMU41" s="515"/>
      <c r="UMV41" s="515"/>
      <c r="UMW41" s="515"/>
      <c r="UMX41" s="515"/>
      <c r="UMY41" s="515"/>
      <c r="UMZ41" s="513"/>
      <c r="UNA41" s="514"/>
      <c r="UNB41" s="515"/>
      <c r="UNC41" s="515"/>
      <c r="UND41" s="515"/>
      <c r="UNE41" s="515"/>
      <c r="UNF41" s="515"/>
      <c r="UNG41" s="515"/>
      <c r="UNH41" s="513"/>
      <c r="UNI41" s="514"/>
      <c r="UNJ41" s="515"/>
      <c r="UNK41" s="515"/>
      <c r="UNL41" s="515"/>
      <c r="UNM41" s="515"/>
      <c r="UNN41" s="515"/>
      <c r="UNO41" s="515"/>
      <c r="UNP41" s="513"/>
      <c r="UNQ41" s="514"/>
      <c r="UNR41" s="515"/>
      <c r="UNS41" s="515"/>
      <c r="UNT41" s="515"/>
      <c r="UNU41" s="515"/>
      <c r="UNV41" s="515"/>
      <c r="UNW41" s="515"/>
      <c r="UNX41" s="513"/>
      <c r="UNY41" s="514"/>
      <c r="UNZ41" s="515"/>
      <c r="UOA41" s="515"/>
      <c r="UOB41" s="515"/>
      <c r="UOC41" s="515"/>
      <c r="UOD41" s="515"/>
      <c r="UOE41" s="515"/>
      <c r="UOF41" s="513"/>
      <c r="UOG41" s="514"/>
      <c r="UOH41" s="515"/>
      <c r="UOI41" s="515"/>
      <c r="UOJ41" s="515"/>
      <c r="UOK41" s="515"/>
      <c r="UOL41" s="515"/>
      <c r="UOM41" s="515"/>
      <c r="UON41" s="513"/>
      <c r="UOO41" s="514"/>
      <c r="UOP41" s="515"/>
      <c r="UOQ41" s="515"/>
      <c r="UOR41" s="515"/>
      <c r="UOS41" s="515"/>
      <c r="UOT41" s="515"/>
      <c r="UOU41" s="515"/>
      <c r="UOV41" s="513"/>
      <c r="UOW41" s="514"/>
      <c r="UOX41" s="515"/>
      <c r="UOY41" s="515"/>
      <c r="UOZ41" s="515"/>
      <c r="UPA41" s="515"/>
      <c r="UPB41" s="515"/>
      <c r="UPC41" s="515"/>
      <c r="UPD41" s="513"/>
      <c r="UPE41" s="514"/>
      <c r="UPF41" s="515"/>
      <c r="UPG41" s="515"/>
      <c r="UPH41" s="515"/>
      <c r="UPI41" s="515"/>
      <c r="UPJ41" s="515"/>
      <c r="UPK41" s="515"/>
      <c r="UPL41" s="513"/>
      <c r="UPM41" s="514"/>
      <c r="UPN41" s="515"/>
      <c r="UPO41" s="515"/>
      <c r="UPP41" s="515"/>
      <c r="UPQ41" s="515"/>
      <c r="UPR41" s="515"/>
      <c r="UPS41" s="515"/>
      <c r="UPT41" s="513"/>
      <c r="UPU41" s="514"/>
      <c r="UPV41" s="515"/>
      <c r="UPW41" s="515"/>
      <c r="UPX41" s="515"/>
      <c r="UPY41" s="515"/>
      <c r="UPZ41" s="515"/>
      <c r="UQA41" s="515"/>
      <c r="UQB41" s="513"/>
      <c r="UQC41" s="514"/>
      <c r="UQD41" s="515"/>
      <c r="UQE41" s="515"/>
      <c r="UQF41" s="515"/>
      <c r="UQG41" s="515"/>
      <c r="UQH41" s="515"/>
      <c r="UQI41" s="515"/>
      <c r="UQJ41" s="513"/>
      <c r="UQK41" s="514"/>
      <c r="UQL41" s="515"/>
      <c r="UQM41" s="515"/>
      <c r="UQN41" s="515"/>
      <c r="UQO41" s="515"/>
      <c r="UQP41" s="515"/>
      <c r="UQQ41" s="515"/>
      <c r="UQR41" s="513"/>
      <c r="UQS41" s="514"/>
      <c r="UQT41" s="515"/>
      <c r="UQU41" s="515"/>
      <c r="UQV41" s="515"/>
      <c r="UQW41" s="515"/>
      <c r="UQX41" s="515"/>
      <c r="UQY41" s="515"/>
      <c r="UQZ41" s="513"/>
      <c r="URA41" s="514"/>
      <c r="URB41" s="515"/>
      <c r="URC41" s="515"/>
      <c r="URD41" s="515"/>
      <c r="URE41" s="515"/>
      <c r="URF41" s="515"/>
      <c r="URG41" s="515"/>
      <c r="URH41" s="513"/>
      <c r="URI41" s="514"/>
      <c r="URJ41" s="515"/>
      <c r="URK41" s="515"/>
      <c r="URL41" s="515"/>
      <c r="URM41" s="515"/>
      <c r="URN41" s="515"/>
      <c r="URO41" s="515"/>
      <c r="URP41" s="513"/>
      <c r="URQ41" s="514"/>
      <c r="URR41" s="515"/>
      <c r="URS41" s="515"/>
      <c r="URT41" s="515"/>
      <c r="URU41" s="515"/>
      <c r="URV41" s="515"/>
      <c r="URW41" s="515"/>
      <c r="URX41" s="513"/>
      <c r="URY41" s="514"/>
      <c r="URZ41" s="515"/>
      <c r="USA41" s="515"/>
      <c r="USB41" s="515"/>
      <c r="USC41" s="515"/>
      <c r="USD41" s="515"/>
      <c r="USE41" s="515"/>
      <c r="USF41" s="513"/>
      <c r="USG41" s="514"/>
      <c r="USH41" s="515"/>
      <c r="USI41" s="515"/>
      <c r="USJ41" s="515"/>
      <c r="USK41" s="515"/>
      <c r="USL41" s="515"/>
      <c r="USM41" s="515"/>
      <c r="USN41" s="513"/>
      <c r="USO41" s="514"/>
      <c r="USP41" s="515"/>
      <c r="USQ41" s="515"/>
      <c r="USR41" s="515"/>
      <c r="USS41" s="515"/>
      <c r="UST41" s="515"/>
      <c r="USU41" s="515"/>
      <c r="USV41" s="513"/>
      <c r="USW41" s="514"/>
      <c r="USX41" s="515"/>
      <c r="USY41" s="515"/>
      <c r="USZ41" s="515"/>
      <c r="UTA41" s="515"/>
      <c r="UTB41" s="515"/>
      <c r="UTC41" s="515"/>
      <c r="UTD41" s="513"/>
      <c r="UTE41" s="514"/>
      <c r="UTF41" s="515"/>
      <c r="UTG41" s="515"/>
      <c r="UTH41" s="515"/>
      <c r="UTI41" s="515"/>
      <c r="UTJ41" s="515"/>
      <c r="UTK41" s="515"/>
      <c r="UTL41" s="513"/>
      <c r="UTM41" s="514"/>
      <c r="UTN41" s="515"/>
      <c r="UTO41" s="515"/>
      <c r="UTP41" s="515"/>
      <c r="UTQ41" s="515"/>
      <c r="UTR41" s="515"/>
      <c r="UTS41" s="515"/>
      <c r="UTT41" s="513"/>
      <c r="UTU41" s="514"/>
      <c r="UTV41" s="515"/>
      <c r="UTW41" s="515"/>
      <c r="UTX41" s="515"/>
      <c r="UTY41" s="515"/>
      <c r="UTZ41" s="515"/>
      <c r="UUA41" s="515"/>
      <c r="UUB41" s="513"/>
      <c r="UUC41" s="514"/>
      <c r="UUD41" s="515"/>
      <c r="UUE41" s="515"/>
      <c r="UUF41" s="515"/>
      <c r="UUG41" s="515"/>
      <c r="UUH41" s="515"/>
      <c r="UUI41" s="515"/>
      <c r="UUJ41" s="513"/>
      <c r="UUK41" s="514"/>
      <c r="UUL41" s="515"/>
      <c r="UUM41" s="515"/>
      <c r="UUN41" s="515"/>
      <c r="UUO41" s="515"/>
      <c r="UUP41" s="515"/>
      <c r="UUQ41" s="515"/>
      <c r="UUR41" s="513"/>
      <c r="UUS41" s="514"/>
      <c r="UUT41" s="515"/>
      <c r="UUU41" s="515"/>
      <c r="UUV41" s="515"/>
      <c r="UUW41" s="515"/>
      <c r="UUX41" s="515"/>
      <c r="UUY41" s="515"/>
      <c r="UUZ41" s="513"/>
      <c r="UVA41" s="514"/>
      <c r="UVB41" s="515"/>
      <c r="UVC41" s="515"/>
      <c r="UVD41" s="515"/>
      <c r="UVE41" s="515"/>
      <c r="UVF41" s="515"/>
      <c r="UVG41" s="515"/>
      <c r="UVH41" s="513"/>
      <c r="UVI41" s="514"/>
      <c r="UVJ41" s="515"/>
      <c r="UVK41" s="515"/>
      <c r="UVL41" s="515"/>
      <c r="UVM41" s="515"/>
      <c r="UVN41" s="515"/>
      <c r="UVO41" s="515"/>
      <c r="UVP41" s="513"/>
      <c r="UVQ41" s="514"/>
      <c r="UVR41" s="515"/>
      <c r="UVS41" s="515"/>
      <c r="UVT41" s="515"/>
      <c r="UVU41" s="515"/>
      <c r="UVV41" s="515"/>
      <c r="UVW41" s="515"/>
      <c r="UVX41" s="513"/>
      <c r="UVY41" s="514"/>
      <c r="UVZ41" s="515"/>
      <c r="UWA41" s="515"/>
      <c r="UWB41" s="515"/>
      <c r="UWC41" s="515"/>
      <c r="UWD41" s="515"/>
      <c r="UWE41" s="515"/>
      <c r="UWF41" s="513"/>
      <c r="UWG41" s="514"/>
      <c r="UWH41" s="515"/>
      <c r="UWI41" s="515"/>
      <c r="UWJ41" s="515"/>
      <c r="UWK41" s="515"/>
      <c r="UWL41" s="515"/>
      <c r="UWM41" s="515"/>
      <c r="UWN41" s="513"/>
      <c r="UWO41" s="514"/>
      <c r="UWP41" s="515"/>
      <c r="UWQ41" s="515"/>
      <c r="UWR41" s="515"/>
      <c r="UWS41" s="515"/>
      <c r="UWT41" s="515"/>
      <c r="UWU41" s="515"/>
      <c r="UWV41" s="513"/>
      <c r="UWW41" s="514"/>
      <c r="UWX41" s="515"/>
      <c r="UWY41" s="515"/>
      <c r="UWZ41" s="515"/>
      <c r="UXA41" s="515"/>
      <c r="UXB41" s="515"/>
      <c r="UXC41" s="515"/>
      <c r="UXD41" s="513"/>
      <c r="UXE41" s="514"/>
      <c r="UXF41" s="515"/>
      <c r="UXG41" s="515"/>
      <c r="UXH41" s="515"/>
      <c r="UXI41" s="515"/>
      <c r="UXJ41" s="515"/>
      <c r="UXK41" s="515"/>
      <c r="UXL41" s="513"/>
      <c r="UXM41" s="514"/>
      <c r="UXN41" s="515"/>
      <c r="UXO41" s="515"/>
      <c r="UXP41" s="515"/>
      <c r="UXQ41" s="515"/>
      <c r="UXR41" s="515"/>
      <c r="UXS41" s="515"/>
      <c r="UXT41" s="513"/>
      <c r="UXU41" s="514"/>
      <c r="UXV41" s="515"/>
      <c r="UXW41" s="515"/>
      <c r="UXX41" s="515"/>
      <c r="UXY41" s="515"/>
      <c r="UXZ41" s="515"/>
      <c r="UYA41" s="515"/>
      <c r="UYB41" s="513"/>
      <c r="UYC41" s="514"/>
      <c r="UYD41" s="515"/>
      <c r="UYE41" s="515"/>
      <c r="UYF41" s="515"/>
      <c r="UYG41" s="515"/>
      <c r="UYH41" s="515"/>
      <c r="UYI41" s="515"/>
      <c r="UYJ41" s="513"/>
      <c r="UYK41" s="514"/>
      <c r="UYL41" s="515"/>
      <c r="UYM41" s="515"/>
      <c r="UYN41" s="515"/>
      <c r="UYO41" s="515"/>
      <c r="UYP41" s="515"/>
      <c r="UYQ41" s="515"/>
      <c r="UYR41" s="513"/>
      <c r="UYS41" s="514"/>
      <c r="UYT41" s="515"/>
      <c r="UYU41" s="515"/>
      <c r="UYV41" s="515"/>
      <c r="UYW41" s="515"/>
      <c r="UYX41" s="515"/>
      <c r="UYY41" s="515"/>
      <c r="UYZ41" s="513"/>
      <c r="UZA41" s="514"/>
      <c r="UZB41" s="515"/>
      <c r="UZC41" s="515"/>
      <c r="UZD41" s="515"/>
      <c r="UZE41" s="515"/>
      <c r="UZF41" s="515"/>
      <c r="UZG41" s="515"/>
      <c r="UZH41" s="513"/>
      <c r="UZI41" s="514"/>
      <c r="UZJ41" s="515"/>
      <c r="UZK41" s="515"/>
      <c r="UZL41" s="515"/>
      <c r="UZM41" s="515"/>
      <c r="UZN41" s="515"/>
      <c r="UZO41" s="515"/>
      <c r="UZP41" s="513"/>
      <c r="UZQ41" s="514"/>
      <c r="UZR41" s="515"/>
      <c r="UZS41" s="515"/>
      <c r="UZT41" s="515"/>
      <c r="UZU41" s="515"/>
      <c r="UZV41" s="515"/>
      <c r="UZW41" s="515"/>
      <c r="UZX41" s="513"/>
      <c r="UZY41" s="514"/>
      <c r="UZZ41" s="515"/>
      <c r="VAA41" s="515"/>
      <c r="VAB41" s="515"/>
      <c r="VAC41" s="515"/>
      <c r="VAD41" s="515"/>
      <c r="VAE41" s="515"/>
      <c r="VAF41" s="513"/>
      <c r="VAG41" s="514"/>
      <c r="VAH41" s="515"/>
      <c r="VAI41" s="515"/>
      <c r="VAJ41" s="515"/>
      <c r="VAK41" s="515"/>
      <c r="VAL41" s="515"/>
      <c r="VAM41" s="515"/>
      <c r="VAN41" s="513"/>
      <c r="VAO41" s="514"/>
      <c r="VAP41" s="515"/>
      <c r="VAQ41" s="515"/>
      <c r="VAR41" s="515"/>
      <c r="VAS41" s="515"/>
      <c r="VAT41" s="515"/>
      <c r="VAU41" s="515"/>
      <c r="VAV41" s="513"/>
      <c r="VAW41" s="514"/>
      <c r="VAX41" s="515"/>
      <c r="VAY41" s="515"/>
      <c r="VAZ41" s="515"/>
      <c r="VBA41" s="515"/>
      <c r="VBB41" s="515"/>
      <c r="VBC41" s="515"/>
      <c r="VBD41" s="513"/>
      <c r="VBE41" s="514"/>
      <c r="VBF41" s="515"/>
      <c r="VBG41" s="515"/>
      <c r="VBH41" s="515"/>
      <c r="VBI41" s="515"/>
      <c r="VBJ41" s="515"/>
      <c r="VBK41" s="515"/>
      <c r="VBL41" s="513"/>
      <c r="VBM41" s="514"/>
      <c r="VBN41" s="515"/>
      <c r="VBO41" s="515"/>
      <c r="VBP41" s="515"/>
      <c r="VBQ41" s="515"/>
      <c r="VBR41" s="515"/>
      <c r="VBS41" s="515"/>
      <c r="VBT41" s="513"/>
      <c r="VBU41" s="514"/>
      <c r="VBV41" s="515"/>
      <c r="VBW41" s="515"/>
      <c r="VBX41" s="515"/>
      <c r="VBY41" s="515"/>
      <c r="VBZ41" s="515"/>
      <c r="VCA41" s="515"/>
      <c r="VCB41" s="513"/>
      <c r="VCC41" s="514"/>
      <c r="VCD41" s="515"/>
      <c r="VCE41" s="515"/>
      <c r="VCF41" s="515"/>
      <c r="VCG41" s="515"/>
      <c r="VCH41" s="515"/>
      <c r="VCI41" s="515"/>
      <c r="VCJ41" s="513"/>
      <c r="VCK41" s="514"/>
      <c r="VCL41" s="515"/>
      <c r="VCM41" s="515"/>
      <c r="VCN41" s="515"/>
      <c r="VCO41" s="515"/>
      <c r="VCP41" s="515"/>
      <c r="VCQ41" s="515"/>
      <c r="VCR41" s="513"/>
      <c r="VCS41" s="514"/>
      <c r="VCT41" s="515"/>
      <c r="VCU41" s="515"/>
      <c r="VCV41" s="515"/>
      <c r="VCW41" s="515"/>
      <c r="VCX41" s="515"/>
      <c r="VCY41" s="515"/>
      <c r="VCZ41" s="513"/>
      <c r="VDA41" s="514"/>
      <c r="VDB41" s="515"/>
      <c r="VDC41" s="515"/>
      <c r="VDD41" s="515"/>
      <c r="VDE41" s="515"/>
      <c r="VDF41" s="515"/>
      <c r="VDG41" s="515"/>
      <c r="VDH41" s="513"/>
      <c r="VDI41" s="514"/>
      <c r="VDJ41" s="515"/>
      <c r="VDK41" s="515"/>
      <c r="VDL41" s="515"/>
      <c r="VDM41" s="515"/>
      <c r="VDN41" s="515"/>
      <c r="VDO41" s="515"/>
      <c r="VDP41" s="513"/>
      <c r="VDQ41" s="514"/>
      <c r="VDR41" s="515"/>
      <c r="VDS41" s="515"/>
      <c r="VDT41" s="515"/>
      <c r="VDU41" s="515"/>
      <c r="VDV41" s="515"/>
      <c r="VDW41" s="515"/>
      <c r="VDX41" s="513"/>
      <c r="VDY41" s="514"/>
      <c r="VDZ41" s="515"/>
      <c r="VEA41" s="515"/>
      <c r="VEB41" s="515"/>
      <c r="VEC41" s="515"/>
      <c r="VED41" s="515"/>
      <c r="VEE41" s="515"/>
      <c r="VEF41" s="513"/>
      <c r="VEG41" s="514"/>
      <c r="VEH41" s="515"/>
      <c r="VEI41" s="515"/>
      <c r="VEJ41" s="515"/>
      <c r="VEK41" s="515"/>
      <c r="VEL41" s="515"/>
      <c r="VEM41" s="515"/>
      <c r="VEN41" s="513"/>
      <c r="VEO41" s="514"/>
      <c r="VEP41" s="515"/>
      <c r="VEQ41" s="515"/>
      <c r="VER41" s="515"/>
      <c r="VES41" s="515"/>
      <c r="VET41" s="515"/>
      <c r="VEU41" s="515"/>
      <c r="VEV41" s="513"/>
      <c r="VEW41" s="514"/>
      <c r="VEX41" s="515"/>
      <c r="VEY41" s="515"/>
      <c r="VEZ41" s="515"/>
      <c r="VFA41" s="515"/>
      <c r="VFB41" s="515"/>
      <c r="VFC41" s="515"/>
      <c r="VFD41" s="513"/>
      <c r="VFE41" s="514"/>
      <c r="VFF41" s="515"/>
      <c r="VFG41" s="515"/>
      <c r="VFH41" s="515"/>
      <c r="VFI41" s="515"/>
      <c r="VFJ41" s="515"/>
      <c r="VFK41" s="515"/>
      <c r="VFL41" s="513"/>
      <c r="VFM41" s="514"/>
      <c r="VFN41" s="515"/>
      <c r="VFO41" s="515"/>
      <c r="VFP41" s="515"/>
      <c r="VFQ41" s="515"/>
      <c r="VFR41" s="515"/>
      <c r="VFS41" s="515"/>
      <c r="VFT41" s="513"/>
      <c r="VFU41" s="514"/>
      <c r="VFV41" s="515"/>
      <c r="VFW41" s="515"/>
      <c r="VFX41" s="515"/>
      <c r="VFY41" s="515"/>
      <c r="VFZ41" s="515"/>
      <c r="VGA41" s="515"/>
      <c r="VGB41" s="513"/>
      <c r="VGC41" s="514"/>
      <c r="VGD41" s="515"/>
      <c r="VGE41" s="515"/>
      <c r="VGF41" s="515"/>
      <c r="VGG41" s="515"/>
      <c r="VGH41" s="515"/>
      <c r="VGI41" s="515"/>
      <c r="VGJ41" s="513"/>
      <c r="VGK41" s="514"/>
      <c r="VGL41" s="515"/>
      <c r="VGM41" s="515"/>
      <c r="VGN41" s="515"/>
      <c r="VGO41" s="515"/>
      <c r="VGP41" s="515"/>
      <c r="VGQ41" s="515"/>
      <c r="VGR41" s="513"/>
      <c r="VGS41" s="514"/>
      <c r="VGT41" s="515"/>
      <c r="VGU41" s="515"/>
      <c r="VGV41" s="515"/>
      <c r="VGW41" s="515"/>
      <c r="VGX41" s="515"/>
      <c r="VGY41" s="515"/>
      <c r="VGZ41" s="513"/>
      <c r="VHA41" s="514"/>
      <c r="VHB41" s="515"/>
      <c r="VHC41" s="515"/>
      <c r="VHD41" s="515"/>
      <c r="VHE41" s="515"/>
      <c r="VHF41" s="515"/>
      <c r="VHG41" s="515"/>
      <c r="VHH41" s="513"/>
      <c r="VHI41" s="514"/>
      <c r="VHJ41" s="515"/>
      <c r="VHK41" s="515"/>
      <c r="VHL41" s="515"/>
      <c r="VHM41" s="515"/>
      <c r="VHN41" s="515"/>
      <c r="VHO41" s="515"/>
      <c r="VHP41" s="513"/>
      <c r="VHQ41" s="514"/>
      <c r="VHR41" s="515"/>
      <c r="VHS41" s="515"/>
      <c r="VHT41" s="515"/>
      <c r="VHU41" s="515"/>
      <c r="VHV41" s="515"/>
      <c r="VHW41" s="515"/>
      <c r="VHX41" s="513"/>
      <c r="VHY41" s="514"/>
      <c r="VHZ41" s="515"/>
      <c r="VIA41" s="515"/>
      <c r="VIB41" s="515"/>
      <c r="VIC41" s="515"/>
      <c r="VID41" s="515"/>
      <c r="VIE41" s="515"/>
      <c r="VIF41" s="513"/>
      <c r="VIG41" s="514"/>
      <c r="VIH41" s="515"/>
      <c r="VII41" s="515"/>
      <c r="VIJ41" s="515"/>
      <c r="VIK41" s="515"/>
      <c r="VIL41" s="515"/>
      <c r="VIM41" s="515"/>
      <c r="VIN41" s="513"/>
      <c r="VIO41" s="514"/>
      <c r="VIP41" s="515"/>
      <c r="VIQ41" s="515"/>
      <c r="VIR41" s="515"/>
      <c r="VIS41" s="515"/>
      <c r="VIT41" s="515"/>
      <c r="VIU41" s="515"/>
      <c r="VIV41" s="513"/>
      <c r="VIW41" s="514"/>
      <c r="VIX41" s="515"/>
      <c r="VIY41" s="515"/>
      <c r="VIZ41" s="515"/>
      <c r="VJA41" s="515"/>
      <c r="VJB41" s="515"/>
      <c r="VJC41" s="515"/>
      <c r="VJD41" s="513"/>
      <c r="VJE41" s="514"/>
      <c r="VJF41" s="515"/>
      <c r="VJG41" s="515"/>
      <c r="VJH41" s="515"/>
      <c r="VJI41" s="515"/>
      <c r="VJJ41" s="515"/>
      <c r="VJK41" s="515"/>
      <c r="VJL41" s="513"/>
      <c r="VJM41" s="514"/>
      <c r="VJN41" s="515"/>
      <c r="VJO41" s="515"/>
      <c r="VJP41" s="515"/>
      <c r="VJQ41" s="515"/>
      <c r="VJR41" s="515"/>
      <c r="VJS41" s="515"/>
      <c r="VJT41" s="513"/>
      <c r="VJU41" s="514"/>
      <c r="VJV41" s="515"/>
      <c r="VJW41" s="515"/>
      <c r="VJX41" s="515"/>
      <c r="VJY41" s="515"/>
      <c r="VJZ41" s="515"/>
      <c r="VKA41" s="515"/>
      <c r="VKB41" s="513"/>
      <c r="VKC41" s="514"/>
      <c r="VKD41" s="515"/>
      <c r="VKE41" s="515"/>
      <c r="VKF41" s="515"/>
      <c r="VKG41" s="515"/>
      <c r="VKH41" s="515"/>
      <c r="VKI41" s="515"/>
      <c r="VKJ41" s="513"/>
      <c r="VKK41" s="514"/>
      <c r="VKL41" s="515"/>
      <c r="VKM41" s="515"/>
      <c r="VKN41" s="515"/>
      <c r="VKO41" s="515"/>
      <c r="VKP41" s="515"/>
      <c r="VKQ41" s="515"/>
      <c r="VKR41" s="513"/>
      <c r="VKS41" s="514"/>
      <c r="VKT41" s="515"/>
      <c r="VKU41" s="515"/>
      <c r="VKV41" s="515"/>
      <c r="VKW41" s="515"/>
      <c r="VKX41" s="515"/>
      <c r="VKY41" s="515"/>
      <c r="VKZ41" s="513"/>
      <c r="VLA41" s="514"/>
      <c r="VLB41" s="515"/>
      <c r="VLC41" s="515"/>
      <c r="VLD41" s="515"/>
      <c r="VLE41" s="515"/>
      <c r="VLF41" s="515"/>
      <c r="VLG41" s="515"/>
      <c r="VLH41" s="513"/>
      <c r="VLI41" s="514"/>
      <c r="VLJ41" s="515"/>
      <c r="VLK41" s="515"/>
      <c r="VLL41" s="515"/>
      <c r="VLM41" s="515"/>
      <c r="VLN41" s="515"/>
      <c r="VLO41" s="515"/>
      <c r="VLP41" s="513"/>
      <c r="VLQ41" s="514"/>
      <c r="VLR41" s="515"/>
      <c r="VLS41" s="515"/>
      <c r="VLT41" s="515"/>
      <c r="VLU41" s="515"/>
      <c r="VLV41" s="515"/>
      <c r="VLW41" s="515"/>
      <c r="VLX41" s="513"/>
      <c r="VLY41" s="514"/>
      <c r="VLZ41" s="515"/>
      <c r="VMA41" s="515"/>
      <c r="VMB41" s="515"/>
      <c r="VMC41" s="515"/>
      <c r="VMD41" s="515"/>
      <c r="VME41" s="515"/>
      <c r="VMF41" s="513"/>
      <c r="VMG41" s="514"/>
      <c r="VMH41" s="515"/>
      <c r="VMI41" s="515"/>
      <c r="VMJ41" s="515"/>
      <c r="VMK41" s="515"/>
      <c r="VML41" s="515"/>
      <c r="VMM41" s="515"/>
      <c r="VMN41" s="513"/>
      <c r="VMO41" s="514"/>
      <c r="VMP41" s="515"/>
      <c r="VMQ41" s="515"/>
      <c r="VMR41" s="515"/>
      <c r="VMS41" s="515"/>
      <c r="VMT41" s="515"/>
      <c r="VMU41" s="515"/>
      <c r="VMV41" s="513"/>
      <c r="VMW41" s="514"/>
      <c r="VMX41" s="515"/>
      <c r="VMY41" s="515"/>
      <c r="VMZ41" s="515"/>
      <c r="VNA41" s="515"/>
      <c r="VNB41" s="515"/>
      <c r="VNC41" s="515"/>
      <c r="VND41" s="513"/>
      <c r="VNE41" s="514"/>
      <c r="VNF41" s="515"/>
      <c r="VNG41" s="515"/>
      <c r="VNH41" s="515"/>
      <c r="VNI41" s="515"/>
      <c r="VNJ41" s="515"/>
      <c r="VNK41" s="515"/>
      <c r="VNL41" s="513"/>
      <c r="VNM41" s="514"/>
      <c r="VNN41" s="515"/>
      <c r="VNO41" s="515"/>
      <c r="VNP41" s="515"/>
      <c r="VNQ41" s="515"/>
      <c r="VNR41" s="515"/>
      <c r="VNS41" s="515"/>
      <c r="VNT41" s="513"/>
      <c r="VNU41" s="514"/>
      <c r="VNV41" s="515"/>
      <c r="VNW41" s="515"/>
      <c r="VNX41" s="515"/>
      <c r="VNY41" s="515"/>
      <c r="VNZ41" s="515"/>
      <c r="VOA41" s="515"/>
      <c r="VOB41" s="513"/>
      <c r="VOC41" s="514"/>
      <c r="VOD41" s="515"/>
      <c r="VOE41" s="515"/>
      <c r="VOF41" s="515"/>
      <c r="VOG41" s="515"/>
      <c r="VOH41" s="515"/>
      <c r="VOI41" s="515"/>
      <c r="VOJ41" s="513"/>
      <c r="VOK41" s="514"/>
      <c r="VOL41" s="515"/>
      <c r="VOM41" s="515"/>
      <c r="VON41" s="515"/>
      <c r="VOO41" s="515"/>
      <c r="VOP41" s="515"/>
      <c r="VOQ41" s="515"/>
      <c r="VOR41" s="513"/>
      <c r="VOS41" s="514"/>
      <c r="VOT41" s="515"/>
      <c r="VOU41" s="515"/>
      <c r="VOV41" s="515"/>
      <c r="VOW41" s="515"/>
      <c r="VOX41" s="515"/>
      <c r="VOY41" s="515"/>
      <c r="VOZ41" s="513"/>
      <c r="VPA41" s="514"/>
      <c r="VPB41" s="515"/>
      <c r="VPC41" s="515"/>
      <c r="VPD41" s="515"/>
      <c r="VPE41" s="515"/>
      <c r="VPF41" s="515"/>
      <c r="VPG41" s="515"/>
      <c r="VPH41" s="513"/>
      <c r="VPI41" s="514"/>
      <c r="VPJ41" s="515"/>
      <c r="VPK41" s="515"/>
      <c r="VPL41" s="515"/>
      <c r="VPM41" s="515"/>
      <c r="VPN41" s="515"/>
      <c r="VPO41" s="515"/>
      <c r="VPP41" s="513"/>
      <c r="VPQ41" s="514"/>
      <c r="VPR41" s="515"/>
      <c r="VPS41" s="515"/>
      <c r="VPT41" s="515"/>
      <c r="VPU41" s="515"/>
      <c r="VPV41" s="515"/>
      <c r="VPW41" s="515"/>
      <c r="VPX41" s="513"/>
      <c r="VPY41" s="514"/>
      <c r="VPZ41" s="515"/>
      <c r="VQA41" s="515"/>
      <c r="VQB41" s="515"/>
      <c r="VQC41" s="515"/>
      <c r="VQD41" s="515"/>
      <c r="VQE41" s="515"/>
      <c r="VQF41" s="513"/>
      <c r="VQG41" s="514"/>
      <c r="VQH41" s="515"/>
      <c r="VQI41" s="515"/>
      <c r="VQJ41" s="515"/>
      <c r="VQK41" s="515"/>
      <c r="VQL41" s="515"/>
      <c r="VQM41" s="515"/>
      <c r="VQN41" s="513"/>
      <c r="VQO41" s="514"/>
      <c r="VQP41" s="515"/>
      <c r="VQQ41" s="515"/>
      <c r="VQR41" s="515"/>
      <c r="VQS41" s="515"/>
      <c r="VQT41" s="515"/>
      <c r="VQU41" s="515"/>
      <c r="VQV41" s="513"/>
      <c r="VQW41" s="514"/>
      <c r="VQX41" s="515"/>
      <c r="VQY41" s="515"/>
      <c r="VQZ41" s="515"/>
      <c r="VRA41" s="515"/>
      <c r="VRB41" s="515"/>
      <c r="VRC41" s="515"/>
      <c r="VRD41" s="513"/>
      <c r="VRE41" s="514"/>
      <c r="VRF41" s="515"/>
      <c r="VRG41" s="515"/>
      <c r="VRH41" s="515"/>
      <c r="VRI41" s="515"/>
      <c r="VRJ41" s="515"/>
      <c r="VRK41" s="515"/>
      <c r="VRL41" s="513"/>
      <c r="VRM41" s="514"/>
      <c r="VRN41" s="515"/>
      <c r="VRO41" s="515"/>
      <c r="VRP41" s="515"/>
      <c r="VRQ41" s="515"/>
      <c r="VRR41" s="515"/>
      <c r="VRS41" s="515"/>
      <c r="VRT41" s="513"/>
      <c r="VRU41" s="514"/>
      <c r="VRV41" s="515"/>
      <c r="VRW41" s="515"/>
      <c r="VRX41" s="515"/>
      <c r="VRY41" s="515"/>
      <c r="VRZ41" s="515"/>
      <c r="VSA41" s="515"/>
      <c r="VSB41" s="513"/>
      <c r="VSC41" s="514"/>
      <c r="VSD41" s="515"/>
      <c r="VSE41" s="515"/>
      <c r="VSF41" s="515"/>
      <c r="VSG41" s="515"/>
      <c r="VSH41" s="515"/>
      <c r="VSI41" s="515"/>
      <c r="VSJ41" s="513"/>
      <c r="VSK41" s="514"/>
      <c r="VSL41" s="515"/>
      <c r="VSM41" s="515"/>
      <c r="VSN41" s="515"/>
      <c r="VSO41" s="515"/>
      <c r="VSP41" s="515"/>
      <c r="VSQ41" s="515"/>
      <c r="VSR41" s="513"/>
      <c r="VSS41" s="514"/>
      <c r="VST41" s="515"/>
      <c r="VSU41" s="515"/>
      <c r="VSV41" s="515"/>
      <c r="VSW41" s="515"/>
      <c r="VSX41" s="515"/>
      <c r="VSY41" s="515"/>
      <c r="VSZ41" s="513"/>
      <c r="VTA41" s="514"/>
      <c r="VTB41" s="515"/>
      <c r="VTC41" s="515"/>
      <c r="VTD41" s="515"/>
      <c r="VTE41" s="515"/>
      <c r="VTF41" s="515"/>
      <c r="VTG41" s="515"/>
      <c r="VTH41" s="513"/>
      <c r="VTI41" s="514"/>
      <c r="VTJ41" s="515"/>
      <c r="VTK41" s="515"/>
      <c r="VTL41" s="515"/>
      <c r="VTM41" s="515"/>
      <c r="VTN41" s="515"/>
      <c r="VTO41" s="515"/>
      <c r="VTP41" s="513"/>
      <c r="VTQ41" s="514"/>
      <c r="VTR41" s="515"/>
      <c r="VTS41" s="515"/>
      <c r="VTT41" s="515"/>
      <c r="VTU41" s="515"/>
      <c r="VTV41" s="515"/>
      <c r="VTW41" s="515"/>
      <c r="VTX41" s="513"/>
      <c r="VTY41" s="514"/>
      <c r="VTZ41" s="515"/>
      <c r="VUA41" s="515"/>
      <c r="VUB41" s="515"/>
      <c r="VUC41" s="515"/>
      <c r="VUD41" s="515"/>
      <c r="VUE41" s="515"/>
      <c r="VUF41" s="513"/>
      <c r="VUG41" s="514"/>
      <c r="VUH41" s="515"/>
      <c r="VUI41" s="515"/>
      <c r="VUJ41" s="515"/>
      <c r="VUK41" s="515"/>
      <c r="VUL41" s="515"/>
      <c r="VUM41" s="515"/>
      <c r="VUN41" s="513"/>
      <c r="VUO41" s="514"/>
      <c r="VUP41" s="515"/>
      <c r="VUQ41" s="515"/>
      <c r="VUR41" s="515"/>
      <c r="VUS41" s="515"/>
      <c r="VUT41" s="515"/>
      <c r="VUU41" s="515"/>
      <c r="VUV41" s="513"/>
      <c r="VUW41" s="514"/>
      <c r="VUX41" s="515"/>
      <c r="VUY41" s="515"/>
      <c r="VUZ41" s="515"/>
      <c r="VVA41" s="515"/>
      <c r="VVB41" s="515"/>
      <c r="VVC41" s="515"/>
      <c r="VVD41" s="513"/>
      <c r="VVE41" s="514"/>
      <c r="VVF41" s="515"/>
      <c r="VVG41" s="515"/>
      <c r="VVH41" s="515"/>
      <c r="VVI41" s="515"/>
      <c r="VVJ41" s="515"/>
      <c r="VVK41" s="515"/>
      <c r="VVL41" s="513"/>
      <c r="VVM41" s="514"/>
      <c r="VVN41" s="515"/>
      <c r="VVO41" s="515"/>
      <c r="VVP41" s="515"/>
      <c r="VVQ41" s="515"/>
      <c r="VVR41" s="515"/>
      <c r="VVS41" s="515"/>
      <c r="VVT41" s="513"/>
      <c r="VVU41" s="514"/>
      <c r="VVV41" s="515"/>
      <c r="VVW41" s="515"/>
      <c r="VVX41" s="515"/>
      <c r="VVY41" s="515"/>
      <c r="VVZ41" s="515"/>
      <c r="VWA41" s="515"/>
      <c r="VWB41" s="513"/>
      <c r="VWC41" s="514"/>
      <c r="VWD41" s="515"/>
      <c r="VWE41" s="515"/>
      <c r="VWF41" s="515"/>
      <c r="VWG41" s="515"/>
      <c r="VWH41" s="515"/>
      <c r="VWI41" s="515"/>
      <c r="VWJ41" s="513"/>
      <c r="VWK41" s="514"/>
      <c r="VWL41" s="515"/>
      <c r="VWM41" s="515"/>
      <c r="VWN41" s="515"/>
      <c r="VWO41" s="515"/>
      <c r="VWP41" s="515"/>
      <c r="VWQ41" s="515"/>
      <c r="VWR41" s="513"/>
      <c r="VWS41" s="514"/>
      <c r="VWT41" s="515"/>
      <c r="VWU41" s="515"/>
      <c r="VWV41" s="515"/>
      <c r="VWW41" s="515"/>
      <c r="VWX41" s="515"/>
      <c r="VWY41" s="515"/>
      <c r="VWZ41" s="513"/>
      <c r="VXA41" s="514"/>
      <c r="VXB41" s="515"/>
      <c r="VXC41" s="515"/>
      <c r="VXD41" s="515"/>
      <c r="VXE41" s="515"/>
      <c r="VXF41" s="515"/>
      <c r="VXG41" s="515"/>
      <c r="VXH41" s="513"/>
      <c r="VXI41" s="514"/>
      <c r="VXJ41" s="515"/>
      <c r="VXK41" s="515"/>
      <c r="VXL41" s="515"/>
      <c r="VXM41" s="515"/>
      <c r="VXN41" s="515"/>
      <c r="VXO41" s="515"/>
      <c r="VXP41" s="513"/>
      <c r="VXQ41" s="514"/>
      <c r="VXR41" s="515"/>
      <c r="VXS41" s="515"/>
      <c r="VXT41" s="515"/>
      <c r="VXU41" s="515"/>
      <c r="VXV41" s="515"/>
      <c r="VXW41" s="515"/>
      <c r="VXX41" s="513"/>
      <c r="VXY41" s="514"/>
      <c r="VXZ41" s="515"/>
      <c r="VYA41" s="515"/>
      <c r="VYB41" s="515"/>
      <c r="VYC41" s="515"/>
      <c r="VYD41" s="515"/>
      <c r="VYE41" s="515"/>
      <c r="VYF41" s="513"/>
      <c r="VYG41" s="514"/>
      <c r="VYH41" s="515"/>
      <c r="VYI41" s="515"/>
      <c r="VYJ41" s="515"/>
      <c r="VYK41" s="515"/>
      <c r="VYL41" s="515"/>
      <c r="VYM41" s="515"/>
      <c r="VYN41" s="513"/>
      <c r="VYO41" s="514"/>
      <c r="VYP41" s="515"/>
      <c r="VYQ41" s="515"/>
      <c r="VYR41" s="515"/>
      <c r="VYS41" s="515"/>
      <c r="VYT41" s="515"/>
      <c r="VYU41" s="515"/>
      <c r="VYV41" s="513"/>
      <c r="VYW41" s="514"/>
      <c r="VYX41" s="515"/>
      <c r="VYY41" s="515"/>
      <c r="VYZ41" s="515"/>
      <c r="VZA41" s="515"/>
      <c r="VZB41" s="515"/>
      <c r="VZC41" s="515"/>
      <c r="VZD41" s="513"/>
      <c r="VZE41" s="514"/>
      <c r="VZF41" s="515"/>
      <c r="VZG41" s="515"/>
      <c r="VZH41" s="515"/>
      <c r="VZI41" s="515"/>
      <c r="VZJ41" s="515"/>
      <c r="VZK41" s="515"/>
      <c r="VZL41" s="513"/>
      <c r="VZM41" s="514"/>
      <c r="VZN41" s="515"/>
      <c r="VZO41" s="515"/>
      <c r="VZP41" s="515"/>
      <c r="VZQ41" s="515"/>
      <c r="VZR41" s="515"/>
      <c r="VZS41" s="515"/>
      <c r="VZT41" s="513"/>
      <c r="VZU41" s="514"/>
      <c r="VZV41" s="515"/>
      <c r="VZW41" s="515"/>
      <c r="VZX41" s="515"/>
      <c r="VZY41" s="515"/>
      <c r="VZZ41" s="515"/>
      <c r="WAA41" s="515"/>
      <c r="WAB41" s="513"/>
      <c r="WAC41" s="514"/>
      <c r="WAD41" s="515"/>
      <c r="WAE41" s="515"/>
      <c r="WAF41" s="515"/>
      <c r="WAG41" s="515"/>
      <c r="WAH41" s="515"/>
      <c r="WAI41" s="515"/>
      <c r="WAJ41" s="513"/>
      <c r="WAK41" s="514"/>
      <c r="WAL41" s="515"/>
      <c r="WAM41" s="515"/>
      <c r="WAN41" s="515"/>
      <c r="WAO41" s="515"/>
      <c r="WAP41" s="515"/>
      <c r="WAQ41" s="515"/>
      <c r="WAR41" s="513"/>
      <c r="WAS41" s="514"/>
      <c r="WAT41" s="515"/>
      <c r="WAU41" s="515"/>
      <c r="WAV41" s="515"/>
      <c r="WAW41" s="515"/>
      <c r="WAX41" s="515"/>
      <c r="WAY41" s="515"/>
      <c r="WAZ41" s="513"/>
      <c r="WBA41" s="514"/>
      <c r="WBB41" s="515"/>
      <c r="WBC41" s="515"/>
      <c r="WBD41" s="515"/>
      <c r="WBE41" s="515"/>
      <c r="WBF41" s="515"/>
      <c r="WBG41" s="515"/>
      <c r="WBH41" s="513"/>
      <c r="WBI41" s="514"/>
      <c r="WBJ41" s="515"/>
      <c r="WBK41" s="515"/>
      <c r="WBL41" s="515"/>
      <c r="WBM41" s="515"/>
      <c r="WBN41" s="515"/>
      <c r="WBO41" s="515"/>
      <c r="WBP41" s="513"/>
      <c r="WBQ41" s="514"/>
      <c r="WBR41" s="515"/>
      <c r="WBS41" s="515"/>
      <c r="WBT41" s="515"/>
      <c r="WBU41" s="515"/>
      <c r="WBV41" s="515"/>
      <c r="WBW41" s="515"/>
      <c r="WBX41" s="513"/>
      <c r="WBY41" s="514"/>
      <c r="WBZ41" s="515"/>
      <c r="WCA41" s="515"/>
      <c r="WCB41" s="515"/>
      <c r="WCC41" s="515"/>
      <c r="WCD41" s="515"/>
      <c r="WCE41" s="515"/>
      <c r="WCF41" s="513"/>
      <c r="WCG41" s="514"/>
      <c r="WCH41" s="515"/>
      <c r="WCI41" s="515"/>
      <c r="WCJ41" s="515"/>
      <c r="WCK41" s="515"/>
      <c r="WCL41" s="515"/>
      <c r="WCM41" s="515"/>
      <c r="WCN41" s="513"/>
      <c r="WCO41" s="514"/>
      <c r="WCP41" s="515"/>
      <c r="WCQ41" s="515"/>
      <c r="WCR41" s="515"/>
      <c r="WCS41" s="515"/>
      <c r="WCT41" s="515"/>
      <c r="WCU41" s="515"/>
      <c r="WCV41" s="513"/>
      <c r="WCW41" s="514"/>
      <c r="WCX41" s="515"/>
      <c r="WCY41" s="515"/>
      <c r="WCZ41" s="515"/>
      <c r="WDA41" s="515"/>
      <c r="WDB41" s="515"/>
      <c r="WDC41" s="515"/>
      <c r="WDD41" s="513"/>
      <c r="WDE41" s="514"/>
      <c r="WDF41" s="515"/>
      <c r="WDG41" s="515"/>
      <c r="WDH41" s="515"/>
      <c r="WDI41" s="515"/>
      <c r="WDJ41" s="515"/>
      <c r="WDK41" s="515"/>
      <c r="WDL41" s="513"/>
      <c r="WDM41" s="514"/>
      <c r="WDN41" s="515"/>
      <c r="WDO41" s="515"/>
      <c r="WDP41" s="515"/>
      <c r="WDQ41" s="515"/>
      <c r="WDR41" s="515"/>
      <c r="WDS41" s="515"/>
      <c r="WDT41" s="513"/>
      <c r="WDU41" s="514"/>
      <c r="WDV41" s="515"/>
      <c r="WDW41" s="515"/>
      <c r="WDX41" s="515"/>
      <c r="WDY41" s="515"/>
      <c r="WDZ41" s="515"/>
      <c r="WEA41" s="515"/>
      <c r="WEB41" s="513"/>
      <c r="WEC41" s="514"/>
      <c r="WED41" s="515"/>
      <c r="WEE41" s="515"/>
      <c r="WEF41" s="515"/>
      <c r="WEG41" s="515"/>
      <c r="WEH41" s="515"/>
      <c r="WEI41" s="515"/>
      <c r="WEJ41" s="513"/>
      <c r="WEK41" s="514"/>
      <c r="WEL41" s="515"/>
      <c r="WEM41" s="515"/>
      <c r="WEN41" s="515"/>
      <c r="WEO41" s="515"/>
      <c r="WEP41" s="515"/>
      <c r="WEQ41" s="515"/>
      <c r="WER41" s="513"/>
      <c r="WES41" s="514"/>
      <c r="WET41" s="515"/>
      <c r="WEU41" s="515"/>
      <c r="WEV41" s="515"/>
      <c r="WEW41" s="515"/>
      <c r="WEX41" s="515"/>
      <c r="WEY41" s="515"/>
      <c r="WEZ41" s="513"/>
      <c r="WFA41" s="514"/>
      <c r="WFB41" s="515"/>
      <c r="WFC41" s="515"/>
      <c r="WFD41" s="515"/>
      <c r="WFE41" s="515"/>
      <c r="WFF41" s="515"/>
      <c r="WFG41" s="515"/>
      <c r="WFH41" s="513"/>
      <c r="WFI41" s="514"/>
      <c r="WFJ41" s="515"/>
      <c r="WFK41" s="515"/>
      <c r="WFL41" s="515"/>
      <c r="WFM41" s="515"/>
      <c r="WFN41" s="515"/>
      <c r="WFO41" s="515"/>
      <c r="WFP41" s="513"/>
      <c r="WFQ41" s="514"/>
      <c r="WFR41" s="515"/>
      <c r="WFS41" s="515"/>
      <c r="WFT41" s="515"/>
      <c r="WFU41" s="515"/>
      <c r="WFV41" s="515"/>
      <c r="WFW41" s="515"/>
      <c r="WFX41" s="513"/>
      <c r="WFY41" s="514"/>
      <c r="WFZ41" s="515"/>
      <c r="WGA41" s="515"/>
      <c r="WGB41" s="515"/>
      <c r="WGC41" s="515"/>
      <c r="WGD41" s="515"/>
      <c r="WGE41" s="515"/>
      <c r="WGF41" s="513"/>
      <c r="WGG41" s="514"/>
      <c r="WGH41" s="515"/>
      <c r="WGI41" s="515"/>
      <c r="WGJ41" s="515"/>
      <c r="WGK41" s="515"/>
      <c r="WGL41" s="515"/>
      <c r="WGM41" s="515"/>
      <c r="WGN41" s="513"/>
      <c r="WGO41" s="514"/>
      <c r="WGP41" s="515"/>
      <c r="WGQ41" s="515"/>
      <c r="WGR41" s="515"/>
      <c r="WGS41" s="515"/>
      <c r="WGT41" s="515"/>
      <c r="WGU41" s="515"/>
      <c r="WGV41" s="513"/>
      <c r="WGW41" s="514"/>
      <c r="WGX41" s="515"/>
      <c r="WGY41" s="515"/>
      <c r="WGZ41" s="515"/>
      <c r="WHA41" s="515"/>
      <c r="WHB41" s="515"/>
      <c r="WHC41" s="515"/>
      <c r="WHD41" s="513"/>
      <c r="WHE41" s="514"/>
      <c r="WHF41" s="515"/>
      <c r="WHG41" s="515"/>
      <c r="WHH41" s="515"/>
      <c r="WHI41" s="515"/>
      <c r="WHJ41" s="515"/>
      <c r="WHK41" s="515"/>
      <c r="WHL41" s="513"/>
      <c r="WHM41" s="514"/>
      <c r="WHN41" s="515"/>
      <c r="WHO41" s="515"/>
      <c r="WHP41" s="515"/>
      <c r="WHQ41" s="515"/>
      <c r="WHR41" s="515"/>
      <c r="WHS41" s="515"/>
      <c r="WHT41" s="513"/>
      <c r="WHU41" s="514"/>
      <c r="WHV41" s="515"/>
      <c r="WHW41" s="515"/>
      <c r="WHX41" s="515"/>
      <c r="WHY41" s="515"/>
      <c r="WHZ41" s="515"/>
      <c r="WIA41" s="515"/>
      <c r="WIB41" s="513"/>
      <c r="WIC41" s="514"/>
      <c r="WID41" s="515"/>
      <c r="WIE41" s="515"/>
      <c r="WIF41" s="515"/>
      <c r="WIG41" s="515"/>
      <c r="WIH41" s="515"/>
      <c r="WII41" s="515"/>
      <c r="WIJ41" s="513"/>
      <c r="WIK41" s="514"/>
      <c r="WIL41" s="515"/>
      <c r="WIM41" s="515"/>
      <c r="WIN41" s="515"/>
      <c r="WIO41" s="515"/>
      <c r="WIP41" s="515"/>
      <c r="WIQ41" s="515"/>
      <c r="WIR41" s="513"/>
      <c r="WIS41" s="514"/>
      <c r="WIT41" s="515"/>
      <c r="WIU41" s="515"/>
      <c r="WIV41" s="515"/>
      <c r="WIW41" s="515"/>
      <c r="WIX41" s="515"/>
      <c r="WIY41" s="515"/>
      <c r="WIZ41" s="513"/>
      <c r="WJA41" s="514"/>
      <c r="WJB41" s="515"/>
      <c r="WJC41" s="515"/>
      <c r="WJD41" s="515"/>
      <c r="WJE41" s="515"/>
      <c r="WJF41" s="515"/>
      <c r="WJG41" s="515"/>
      <c r="WJH41" s="513"/>
      <c r="WJI41" s="514"/>
      <c r="WJJ41" s="515"/>
      <c r="WJK41" s="515"/>
      <c r="WJL41" s="515"/>
      <c r="WJM41" s="515"/>
      <c r="WJN41" s="515"/>
      <c r="WJO41" s="515"/>
      <c r="WJP41" s="513"/>
      <c r="WJQ41" s="514"/>
      <c r="WJR41" s="515"/>
      <c r="WJS41" s="515"/>
      <c r="WJT41" s="515"/>
      <c r="WJU41" s="515"/>
      <c r="WJV41" s="515"/>
      <c r="WJW41" s="515"/>
      <c r="WJX41" s="513"/>
      <c r="WJY41" s="514"/>
      <c r="WJZ41" s="515"/>
      <c r="WKA41" s="515"/>
      <c r="WKB41" s="515"/>
      <c r="WKC41" s="515"/>
      <c r="WKD41" s="515"/>
      <c r="WKE41" s="515"/>
      <c r="WKF41" s="513"/>
      <c r="WKG41" s="514"/>
      <c r="WKH41" s="515"/>
      <c r="WKI41" s="515"/>
      <c r="WKJ41" s="515"/>
      <c r="WKK41" s="515"/>
      <c r="WKL41" s="515"/>
      <c r="WKM41" s="515"/>
      <c r="WKN41" s="513"/>
      <c r="WKO41" s="514"/>
      <c r="WKP41" s="515"/>
      <c r="WKQ41" s="515"/>
      <c r="WKR41" s="515"/>
      <c r="WKS41" s="515"/>
      <c r="WKT41" s="515"/>
      <c r="WKU41" s="515"/>
      <c r="WKV41" s="513"/>
      <c r="WKW41" s="514"/>
      <c r="WKX41" s="515"/>
      <c r="WKY41" s="515"/>
      <c r="WKZ41" s="515"/>
      <c r="WLA41" s="515"/>
      <c r="WLB41" s="515"/>
      <c r="WLC41" s="515"/>
      <c r="WLD41" s="513"/>
      <c r="WLE41" s="514"/>
      <c r="WLF41" s="515"/>
      <c r="WLG41" s="515"/>
      <c r="WLH41" s="515"/>
      <c r="WLI41" s="515"/>
      <c r="WLJ41" s="515"/>
      <c r="WLK41" s="515"/>
      <c r="WLL41" s="513"/>
      <c r="WLM41" s="514"/>
      <c r="WLN41" s="515"/>
      <c r="WLO41" s="515"/>
      <c r="WLP41" s="515"/>
      <c r="WLQ41" s="515"/>
      <c r="WLR41" s="515"/>
      <c r="WLS41" s="515"/>
      <c r="WLT41" s="513"/>
      <c r="WLU41" s="514"/>
      <c r="WLV41" s="515"/>
      <c r="WLW41" s="515"/>
      <c r="WLX41" s="515"/>
      <c r="WLY41" s="515"/>
      <c r="WLZ41" s="515"/>
      <c r="WMA41" s="515"/>
      <c r="WMB41" s="513"/>
      <c r="WMC41" s="514"/>
      <c r="WMD41" s="515"/>
      <c r="WME41" s="515"/>
      <c r="WMF41" s="515"/>
      <c r="WMG41" s="515"/>
      <c r="WMH41" s="515"/>
      <c r="WMI41" s="515"/>
      <c r="WMJ41" s="513"/>
      <c r="WMK41" s="514"/>
      <c r="WML41" s="515"/>
      <c r="WMM41" s="515"/>
      <c r="WMN41" s="515"/>
      <c r="WMO41" s="515"/>
      <c r="WMP41" s="515"/>
      <c r="WMQ41" s="515"/>
      <c r="WMR41" s="513"/>
      <c r="WMS41" s="514"/>
      <c r="WMT41" s="515"/>
      <c r="WMU41" s="515"/>
      <c r="WMV41" s="515"/>
      <c r="WMW41" s="515"/>
      <c r="WMX41" s="515"/>
      <c r="WMY41" s="515"/>
      <c r="WMZ41" s="513"/>
      <c r="WNA41" s="514"/>
      <c r="WNB41" s="515"/>
      <c r="WNC41" s="515"/>
      <c r="WND41" s="515"/>
      <c r="WNE41" s="515"/>
      <c r="WNF41" s="515"/>
      <c r="WNG41" s="515"/>
      <c r="WNH41" s="513"/>
      <c r="WNI41" s="514"/>
      <c r="WNJ41" s="515"/>
      <c r="WNK41" s="515"/>
      <c r="WNL41" s="515"/>
      <c r="WNM41" s="515"/>
      <c r="WNN41" s="515"/>
      <c r="WNO41" s="515"/>
      <c r="WNP41" s="513"/>
      <c r="WNQ41" s="514"/>
      <c r="WNR41" s="515"/>
      <c r="WNS41" s="515"/>
      <c r="WNT41" s="515"/>
      <c r="WNU41" s="515"/>
      <c r="WNV41" s="515"/>
      <c r="WNW41" s="515"/>
      <c r="WNX41" s="513"/>
      <c r="WNY41" s="514"/>
      <c r="WNZ41" s="515"/>
      <c r="WOA41" s="515"/>
      <c r="WOB41" s="515"/>
      <c r="WOC41" s="515"/>
      <c r="WOD41" s="515"/>
      <c r="WOE41" s="515"/>
      <c r="WOF41" s="513"/>
      <c r="WOG41" s="514"/>
      <c r="WOH41" s="515"/>
      <c r="WOI41" s="515"/>
      <c r="WOJ41" s="515"/>
      <c r="WOK41" s="515"/>
      <c r="WOL41" s="515"/>
      <c r="WOM41" s="515"/>
      <c r="WON41" s="513"/>
      <c r="WOO41" s="514"/>
      <c r="WOP41" s="515"/>
      <c r="WOQ41" s="515"/>
      <c r="WOR41" s="515"/>
      <c r="WOS41" s="515"/>
      <c r="WOT41" s="515"/>
      <c r="WOU41" s="515"/>
      <c r="WOV41" s="513"/>
      <c r="WOW41" s="514"/>
      <c r="WOX41" s="515"/>
      <c r="WOY41" s="515"/>
      <c r="WOZ41" s="515"/>
      <c r="WPA41" s="515"/>
      <c r="WPB41" s="515"/>
      <c r="WPC41" s="515"/>
      <c r="WPD41" s="513"/>
      <c r="WPE41" s="514"/>
      <c r="WPF41" s="515"/>
      <c r="WPG41" s="515"/>
      <c r="WPH41" s="515"/>
      <c r="WPI41" s="515"/>
      <c r="WPJ41" s="515"/>
      <c r="WPK41" s="515"/>
      <c r="WPL41" s="513"/>
      <c r="WPM41" s="514"/>
      <c r="WPN41" s="515"/>
      <c r="WPO41" s="515"/>
      <c r="WPP41" s="515"/>
      <c r="WPQ41" s="515"/>
      <c r="WPR41" s="515"/>
      <c r="WPS41" s="515"/>
      <c r="WPT41" s="513"/>
      <c r="WPU41" s="514"/>
      <c r="WPV41" s="515"/>
      <c r="WPW41" s="515"/>
      <c r="WPX41" s="515"/>
      <c r="WPY41" s="515"/>
      <c r="WPZ41" s="515"/>
      <c r="WQA41" s="515"/>
      <c r="WQB41" s="513"/>
      <c r="WQC41" s="514"/>
      <c r="WQD41" s="515"/>
      <c r="WQE41" s="515"/>
      <c r="WQF41" s="515"/>
      <c r="WQG41" s="515"/>
      <c r="WQH41" s="515"/>
      <c r="WQI41" s="515"/>
      <c r="WQJ41" s="513"/>
      <c r="WQK41" s="514"/>
      <c r="WQL41" s="515"/>
      <c r="WQM41" s="515"/>
      <c r="WQN41" s="515"/>
      <c r="WQO41" s="515"/>
      <c r="WQP41" s="515"/>
      <c r="WQQ41" s="515"/>
      <c r="WQR41" s="513"/>
      <c r="WQS41" s="514"/>
      <c r="WQT41" s="515"/>
      <c r="WQU41" s="515"/>
      <c r="WQV41" s="515"/>
      <c r="WQW41" s="515"/>
      <c r="WQX41" s="515"/>
      <c r="WQY41" s="515"/>
      <c r="WQZ41" s="513"/>
      <c r="WRA41" s="514"/>
      <c r="WRB41" s="515"/>
      <c r="WRC41" s="515"/>
      <c r="WRD41" s="515"/>
      <c r="WRE41" s="515"/>
      <c r="WRF41" s="515"/>
      <c r="WRG41" s="515"/>
      <c r="WRH41" s="513"/>
      <c r="WRI41" s="514"/>
      <c r="WRJ41" s="515"/>
      <c r="WRK41" s="515"/>
      <c r="WRL41" s="515"/>
      <c r="WRM41" s="515"/>
      <c r="WRN41" s="515"/>
      <c r="WRO41" s="515"/>
      <c r="WRP41" s="513"/>
      <c r="WRQ41" s="514"/>
      <c r="WRR41" s="515"/>
      <c r="WRS41" s="515"/>
      <c r="WRT41" s="515"/>
      <c r="WRU41" s="515"/>
      <c r="WRV41" s="515"/>
      <c r="WRW41" s="515"/>
      <c r="WRX41" s="513"/>
      <c r="WRY41" s="514"/>
      <c r="WRZ41" s="515"/>
      <c r="WSA41" s="515"/>
      <c r="WSB41" s="515"/>
      <c r="WSC41" s="515"/>
      <c r="WSD41" s="515"/>
      <c r="WSE41" s="515"/>
      <c r="WSF41" s="513"/>
      <c r="WSG41" s="514"/>
      <c r="WSH41" s="515"/>
      <c r="WSI41" s="515"/>
      <c r="WSJ41" s="515"/>
      <c r="WSK41" s="515"/>
      <c r="WSL41" s="515"/>
      <c r="WSM41" s="515"/>
      <c r="WSN41" s="513"/>
      <c r="WSO41" s="514"/>
      <c r="WSP41" s="515"/>
      <c r="WSQ41" s="515"/>
      <c r="WSR41" s="515"/>
      <c r="WSS41" s="515"/>
      <c r="WST41" s="515"/>
      <c r="WSU41" s="515"/>
      <c r="WSV41" s="513"/>
      <c r="WSW41" s="514"/>
      <c r="WSX41" s="515"/>
      <c r="WSY41" s="515"/>
      <c r="WSZ41" s="515"/>
      <c r="WTA41" s="515"/>
      <c r="WTB41" s="515"/>
      <c r="WTC41" s="515"/>
      <c r="WTD41" s="513"/>
      <c r="WTE41" s="514"/>
      <c r="WTF41" s="515"/>
      <c r="WTG41" s="515"/>
      <c r="WTH41" s="515"/>
      <c r="WTI41" s="515"/>
      <c r="WTJ41" s="515"/>
      <c r="WTK41" s="515"/>
      <c r="WTL41" s="513"/>
      <c r="WTM41" s="514"/>
      <c r="WTN41" s="515"/>
      <c r="WTO41" s="515"/>
      <c r="WTP41" s="515"/>
      <c r="WTQ41" s="515"/>
      <c r="WTR41" s="515"/>
      <c r="WTS41" s="515"/>
      <c r="WTT41" s="513"/>
      <c r="WTU41" s="514"/>
      <c r="WTV41" s="515"/>
      <c r="WTW41" s="515"/>
      <c r="WTX41" s="515"/>
      <c r="WTY41" s="515"/>
      <c r="WTZ41" s="515"/>
      <c r="WUA41" s="515"/>
      <c r="WUB41" s="513"/>
      <c r="WUC41" s="514"/>
      <c r="WUD41" s="515"/>
      <c r="WUE41" s="515"/>
      <c r="WUF41" s="515"/>
      <c r="WUG41" s="515"/>
      <c r="WUH41" s="515"/>
      <c r="WUI41" s="515"/>
      <c r="WUJ41" s="513"/>
      <c r="WUK41" s="514"/>
      <c r="WUL41" s="515"/>
      <c r="WUM41" s="515"/>
      <c r="WUN41" s="515"/>
      <c r="WUO41" s="515"/>
      <c r="WUP41" s="515"/>
      <c r="WUQ41" s="515"/>
      <c r="WUR41" s="513"/>
      <c r="WUS41" s="514"/>
      <c r="WUT41" s="515"/>
      <c r="WUU41" s="515"/>
      <c r="WUV41" s="515"/>
      <c r="WUW41" s="515"/>
      <c r="WUX41" s="515"/>
      <c r="WUY41" s="515"/>
      <c r="WUZ41" s="513"/>
      <c r="WVA41" s="514"/>
      <c r="WVB41" s="515"/>
      <c r="WVC41" s="515"/>
      <c r="WVD41" s="515"/>
      <c r="WVE41" s="515"/>
      <c r="WVF41" s="515"/>
      <c r="WVG41" s="515"/>
      <c r="WVH41" s="513"/>
      <c r="WVI41" s="514"/>
      <c r="WVJ41" s="515"/>
      <c r="WVK41" s="515"/>
      <c r="WVL41" s="515"/>
      <c r="WVM41" s="515"/>
      <c r="WVN41" s="515"/>
      <c r="WVO41" s="515"/>
      <c r="WVP41" s="513"/>
      <c r="WVQ41" s="514"/>
      <c r="WVR41" s="515"/>
      <c r="WVS41" s="515"/>
      <c r="WVT41" s="515"/>
      <c r="WVU41" s="515"/>
      <c r="WVV41" s="515"/>
      <c r="WVW41" s="515"/>
      <c r="WVX41" s="513"/>
      <c r="WVY41" s="514"/>
      <c r="WVZ41" s="515"/>
      <c r="WWA41" s="515"/>
      <c r="WWB41" s="515"/>
      <c r="WWC41" s="515"/>
      <c r="WWD41" s="515"/>
      <c r="WWE41" s="515"/>
      <c r="WWF41" s="513"/>
      <c r="WWG41" s="514"/>
      <c r="WWH41" s="515"/>
      <c r="WWI41" s="515"/>
      <c r="WWJ41" s="515"/>
      <c r="WWK41" s="515"/>
      <c r="WWL41" s="515"/>
      <c r="WWM41" s="515"/>
      <c r="WWN41" s="513"/>
      <c r="WWO41" s="514"/>
      <c r="WWP41" s="515"/>
      <c r="WWQ41" s="515"/>
      <c r="WWR41" s="515"/>
      <c r="WWS41" s="515"/>
      <c r="WWT41" s="515"/>
      <c r="WWU41" s="515"/>
      <c r="WWV41" s="513"/>
      <c r="WWW41" s="514"/>
      <c r="WWX41" s="515"/>
      <c r="WWY41" s="515"/>
      <c r="WWZ41" s="515"/>
      <c r="WXA41" s="515"/>
      <c r="WXB41" s="515"/>
      <c r="WXC41" s="515"/>
      <c r="WXD41" s="513"/>
      <c r="WXE41" s="514"/>
      <c r="WXF41" s="515"/>
      <c r="WXG41" s="515"/>
      <c r="WXH41" s="515"/>
      <c r="WXI41" s="515"/>
      <c r="WXJ41" s="515"/>
      <c r="WXK41" s="515"/>
      <c r="WXL41" s="513"/>
      <c r="WXM41" s="514"/>
      <c r="WXN41" s="515"/>
      <c r="WXO41" s="515"/>
      <c r="WXP41" s="515"/>
      <c r="WXQ41" s="515"/>
      <c r="WXR41" s="515"/>
      <c r="WXS41" s="515"/>
      <c r="WXT41" s="513"/>
      <c r="WXU41" s="514"/>
      <c r="WXV41" s="515"/>
      <c r="WXW41" s="515"/>
      <c r="WXX41" s="515"/>
      <c r="WXY41" s="515"/>
      <c r="WXZ41" s="515"/>
      <c r="WYA41" s="515"/>
      <c r="WYB41" s="513"/>
      <c r="WYC41" s="514"/>
      <c r="WYD41" s="515"/>
      <c r="WYE41" s="515"/>
      <c r="WYF41" s="515"/>
      <c r="WYG41" s="515"/>
      <c r="WYH41" s="515"/>
      <c r="WYI41" s="515"/>
      <c r="WYJ41" s="513"/>
      <c r="WYK41" s="514"/>
      <c r="WYL41" s="515"/>
      <c r="WYM41" s="515"/>
      <c r="WYN41" s="515"/>
      <c r="WYO41" s="515"/>
      <c r="WYP41" s="515"/>
      <c r="WYQ41" s="515"/>
      <c r="WYR41" s="513"/>
      <c r="WYS41" s="514"/>
      <c r="WYT41" s="515"/>
      <c r="WYU41" s="515"/>
      <c r="WYV41" s="515"/>
      <c r="WYW41" s="515"/>
      <c r="WYX41" s="515"/>
      <c r="WYY41" s="515"/>
      <c r="WYZ41" s="513"/>
      <c r="WZA41" s="514"/>
      <c r="WZB41" s="515"/>
      <c r="WZC41" s="515"/>
      <c r="WZD41" s="515"/>
      <c r="WZE41" s="515"/>
      <c r="WZF41" s="515"/>
      <c r="WZG41" s="515"/>
      <c r="WZH41" s="513"/>
      <c r="WZI41" s="514"/>
      <c r="WZJ41" s="515"/>
      <c r="WZK41" s="515"/>
      <c r="WZL41" s="515"/>
      <c r="WZM41" s="515"/>
      <c r="WZN41" s="515"/>
      <c r="WZO41" s="515"/>
      <c r="WZP41" s="513"/>
      <c r="WZQ41" s="514"/>
      <c r="WZR41" s="515"/>
      <c r="WZS41" s="515"/>
      <c r="WZT41" s="515"/>
      <c r="WZU41" s="515"/>
      <c r="WZV41" s="515"/>
      <c r="WZW41" s="515"/>
      <c r="WZX41" s="513"/>
      <c r="WZY41" s="514"/>
      <c r="WZZ41" s="515"/>
      <c r="XAA41" s="515"/>
      <c r="XAB41" s="515"/>
      <c r="XAC41" s="515"/>
      <c r="XAD41" s="515"/>
      <c r="XAE41" s="515"/>
      <c r="XAF41" s="513"/>
      <c r="XAG41" s="514"/>
      <c r="XAH41" s="515"/>
      <c r="XAI41" s="515"/>
      <c r="XAJ41" s="515"/>
      <c r="XAK41" s="515"/>
      <c r="XAL41" s="515"/>
      <c r="XAM41" s="515"/>
      <c r="XAN41" s="513"/>
      <c r="XAO41" s="514"/>
      <c r="XAP41" s="515"/>
      <c r="XAQ41" s="515"/>
      <c r="XAR41" s="515"/>
      <c r="XAS41" s="515"/>
      <c r="XAT41" s="515"/>
      <c r="XAU41" s="515"/>
      <c r="XAV41" s="513"/>
      <c r="XAW41" s="514"/>
      <c r="XAX41" s="515"/>
      <c r="XAY41" s="515"/>
      <c r="XAZ41" s="515"/>
      <c r="XBA41" s="515"/>
      <c r="XBB41" s="515"/>
      <c r="XBC41" s="515"/>
      <c r="XBD41" s="513"/>
      <c r="XBE41" s="514"/>
      <c r="XBF41" s="515"/>
      <c r="XBG41" s="515"/>
      <c r="XBH41" s="515"/>
      <c r="XBI41" s="515"/>
      <c r="XBJ41" s="515"/>
      <c r="XBK41" s="515"/>
      <c r="XBL41" s="513"/>
      <c r="XBM41" s="514"/>
      <c r="XBN41" s="515"/>
      <c r="XBO41" s="515"/>
      <c r="XBP41" s="515"/>
      <c r="XBQ41" s="515"/>
      <c r="XBR41" s="515"/>
      <c r="XBS41" s="515"/>
      <c r="XBT41" s="513"/>
      <c r="XBU41" s="514"/>
      <c r="XBV41" s="515"/>
      <c r="XBW41" s="515"/>
      <c r="XBX41" s="515"/>
      <c r="XBY41" s="515"/>
      <c r="XBZ41" s="515"/>
      <c r="XCA41" s="515"/>
      <c r="XCB41" s="513"/>
      <c r="XCC41" s="514"/>
      <c r="XCD41" s="515"/>
      <c r="XCE41" s="515"/>
      <c r="XCF41" s="515"/>
      <c r="XCG41" s="515"/>
      <c r="XCH41" s="515"/>
      <c r="XCI41" s="515"/>
      <c r="XCJ41" s="513"/>
      <c r="XCK41" s="514"/>
      <c r="XCL41" s="515"/>
      <c r="XCM41" s="515"/>
      <c r="XCN41" s="515"/>
      <c r="XCO41" s="515"/>
      <c r="XCP41" s="515"/>
      <c r="XCQ41" s="515"/>
      <c r="XCR41" s="513"/>
      <c r="XCS41" s="514"/>
      <c r="XCT41" s="515"/>
      <c r="XCU41" s="515"/>
      <c r="XCV41" s="515"/>
      <c r="XCW41" s="515"/>
      <c r="XCX41" s="515"/>
      <c r="XCY41" s="515"/>
      <c r="XCZ41" s="513"/>
      <c r="XDA41" s="514"/>
      <c r="XDB41" s="515"/>
      <c r="XDC41" s="515"/>
      <c r="XDD41" s="515"/>
      <c r="XDE41" s="515"/>
      <c r="XDF41" s="515"/>
      <c r="XDG41" s="515"/>
      <c r="XDH41" s="513"/>
      <c r="XDI41" s="514"/>
      <c r="XDJ41" s="515"/>
      <c r="XDK41" s="515"/>
      <c r="XDL41" s="515"/>
      <c r="XDM41" s="515"/>
      <c r="XDN41" s="515"/>
      <c r="XDO41" s="515"/>
      <c r="XDP41" s="513"/>
      <c r="XDQ41" s="514"/>
      <c r="XDR41" s="515"/>
      <c r="XDS41" s="515"/>
      <c r="XDT41" s="515"/>
      <c r="XDU41" s="515"/>
      <c r="XDV41" s="515"/>
      <c r="XDW41" s="515"/>
      <c r="XDX41" s="513"/>
      <c r="XDY41" s="514"/>
      <c r="XDZ41" s="515"/>
      <c r="XEA41" s="515"/>
      <c r="XEB41" s="515"/>
      <c r="XEC41" s="515"/>
      <c r="XED41" s="515"/>
      <c r="XEE41" s="515"/>
      <c r="XEF41" s="513"/>
      <c r="XEG41" s="514"/>
      <c r="XEH41" s="515"/>
      <c r="XEI41" s="515"/>
      <c r="XEJ41" s="515"/>
      <c r="XEK41" s="515"/>
      <c r="XEL41" s="515"/>
      <c r="XEM41" s="515"/>
      <c r="XEN41" s="513"/>
      <c r="XEO41" s="514"/>
      <c r="XEP41" s="515"/>
      <c r="XEQ41" s="515"/>
      <c r="XER41" s="515"/>
      <c r="XES41" s="515"/>
      <c r="XET41" s="515"/>
      <c r="XEU41" s="515"/>
      <c r="XEV41" s="513"/>
      <c r="XEW41" s="514"/>
      <c r="XEX41" s="515"/>
      <c r="XEY41" s="515"/>
      <c r="XEZ41" s="515"/>
      <c r="XFA41" s="515"/>
      <c r="XFB41" s="515"/>
      <c r="XFC41" s="515"/>
      <c r="XFD41" s="513"/>
    </row>
    <row r="42" spans="1:16384" s="120" customFormat="1" ht="55.8" customHeight="1" x14ac:dyDescent="0.3">
      <c r="A42" s="801" t="s">
        <v>305</v>
      </c>
      <c r="B42" s="801"/>
      <c r="C42" s="801"/>
      <c r="D42" s="801"/>
      <c r="E42" s="801"/>
      <c r="F42" s="801"/>
      <c r="G42" s="801"/>
      <c r="H42" s="516"/>
      <c r="I42" s="800"/>
      <c r="J42" s="800"/>
      <c r="K42" s="800"/>
      <c r="L42" s="800"/>
      <c r="M42" s="800"/>
      <c r="N42" s="800"/>
      <c r="O42" s="800"/>
      <c r="P42" s="516"/>
      <c r="Q42" s="800"/>
      <c r="R42" s="800"/>
      <c r="S42" s="800"/>
      <c r="T42" s="800"/>
      <c r="U42" s="800"/>
      <c r="V42" s="800"/>
      <c r="W42" s="800"/>
      <c r="X42" s="516"/>
      <c r="Y42" s="800"/>
      <c r="Z42" s="800"/>
      <c r="AA42" s="800"/>
      <c r="AB42" s="800"/>
      <c r="AC42" s="800"/>
      <c r="AD42" s="800"/>
      <c r="AE42" s="800"/>
      <c r="AF42" s="516"/>
      <c r="AG42" s="800"/>
      <c r="AH42" s="800"/>
      <c r="AI42" s="800"/>
      <c r="AJ42" s="800"/>
      <c r="AK42" s="800"/>
      <c r="AL42" s="800"/>
      <c r="AM42" s="800"/>
      <c r="AN42" s="516"/>
      <c r="AO42" s="800"/>
      <c r="AP42" s="800"/>
      <c r="AQ42" s="800"/>
      <c r="AR42" s="800"/>
      <c r="AS42" s="800"/>
      <c r="AT42" s="800"/>
      <c r="AU42" s="800"/>
      <c r="AV42" s="516"/>
      <c r="AW42" s="800"/>
      <c r="AX42" s="800"/>
      <c r="AY42" s="800"/>
      <c r="AZ42" s="800"/>
      <c r="BA42" s="800"/>
      <c r="BB42" s="800"/>
      <c r="BC42" s="800"/>
      <c r="BD42" s="516"/>
      <c r="BE42" s="800"/>
      <c r="BF42" s="800"/>
      <c r="BG42" s="800"/>
      <c r="BH42" s="800"/>
      <c r="BI42" s="800"/>
      <c r="BJ42" s="800"/>
      <c r="BK42" s="800"/>
      <c r="BL42" s="516"/>
      <c r="BM42" s="800"/>
      <c r="BN42" s="800"/>
      <c r="BO42" s="800"/>
      <c r="BP42" s="800"/>
      <c r="BQ42" s="800"/>
      <c r="BR42" s="800"/>
      <c r="BS42" s="800"/>
      <c r="BT42" s="516"/>
      <c r="BU42" s="800"/>
      <c r="BV42" s="800"/>
      <c r="BW42" s="800"/>
      <c r="BX42" s="800"/>
      <c r="BY42" s="800"/>
      <c r="BZ42" s="800"/>
      <c r="CA42" s="800"/>
      <c r="CB42" s="516"/>
      <c r="CC42" s="800"/>
      <c r="CD42" s="800"/>
      <c r="CE42" s="800"/>
      <c r="CF42" s="800"/>
      <c r="CG42" s="800"/>
      <c r="CH42" s="800"/>
      <c r="CI42" s="800"/>
      <c r="CJ42" s="516"/>
      <c r="CK42" s="800"/>
      <c r="CL42" s="800"/>
      <c r="CM42" s="800"/>
      <c r="CN42" s="800"/>
      <c r="CO42" s="800"/>
      <c r="CP42" s="800"/>
      <c r="CQ42" s="800"/>
      <c r="CR42" s="516"/>
      <c r="CS42" s="800"/>
      <c r="CT42" s="800"/>
      <c r="CU42" s="800"/>
      <c r="CV42" s="800"/>
      <c r="CW42" s="800"/>
      <c r="CX42" s="800"/>
      <c r="CY42" s="800"/>
      <c r="CZ42" s="516"/>
      <c r="DA42" s="800"/>
      <c r="DB42" s="800"/>
      <c r="DC42" s="800"/>
      <c r="DD42" s="800"/>
      <c r="DE42" s="800"/>
      <c r="DF42" s="800"/>
      <c r="DG42" s="800"/>
      <c r="DH42" s="516"/>
      <c r="DI42" s="800"/>
      <c r="DJ42" s="800"/>
      <c r="DK42" s="800"/>
      <c r="DL42" s="800"/>
      <c r="DM42" s="800"/>
      <c r="DN42" s="800"/>
      <c r="DO42" s="800"/>
      <c r="DP42" s="516"/>
      <c r="DQ42" s="800"/>
      <c r="DR42" s="800"/>
      <c r="DS42" s="800"/>
      <c r="DT42" s="800"/>
      <c r="DU42" s="800"/>
      <c r="DV42" s="800"/>
      <c r="DW42" s="800"/>
      <c r="DX42" s="516"/>
      <c r="DY42" s="800"/>
      <c r="DZ42" s="800"/>
      <c r="EA42" s="800"/>
      <c r="EB42" s="800"/>
      <c r="EC42" s="800"/>
      <c r="ED42" s="800"/>
      <c r="EE42" s="800"/>
      <c r="EF42" s="516"/>
      <c r="EG42" s="800"/>
      <c r="EH42" s="800"/>
      <c r="EI42" s="800"/>
      <c r="EJ42" s="800"/>
      <c r="EK42" s="800"/>
      <c r="EL42" s="800"/>
      <c r="EM42" s="800"/>
      <c r="EN42" s="516"/>
      <c r="EO42" s="800"/>
      <c r="EP42" s="800"/>
      <c r="EQ42" s="800"/>
      <c r="ER42" s="800"/>
      <c r="ES42" s="800"/>
      <c r="ET42" s="800"/>
      <c r="EU42" s="800"/>
      <c r="EV42" s="516"/>
      <c r="EW42" s="800"/>
      <c r="EX42" s="800"/>
      <c r="EY42" s="800"/>
      <c r="EZ42" s="800"/>
      <c r="FA42" s="800"/>
      <c r="FB42" s="800"/>
      <c r="FC42" s="800"/>
      <c r="FD42" s="516"/>
      <c r="FE42" s="800"/>
      <c r="FF42" s="800"/>
      <c r="FG42" s="800"/>
      <c r="FH42" s="800"/>
      <c r="FI42" s="800"/>
      <c r="FJ42" s="800"/>
      <c r="FK42" s="800"/>
      <c r="FL42" s="516"/>
      <c r="FM42" s="800"/>
      <c r="FN42" s="800"/>
      <c r="FO42" s="800"/>
      <c r="FP42" s="800"/>
      <c r="FQ42" s="800"/>
      <c r="FR42" s="800"/>
      <c r="FS42" s="800"/>
      <c r="FT42" s="516"/>
      <c r="FU42" s="800"/>
      <c r="FV42" s="800"/>
      <c r="FW42" s="800"/>
      <c r="FX42" s="800"/>
      <c r="FY42" s="800"/>
      <c r="FZ42" s="800"/>
      <c r="GA42" s="800"/>
      <c r="GB42" s="516"/>
      <c r="GC42" s="800"/>
      <c r="GD42" s="800"/>
      <c r="GE42" s="800"/>
      <c r="GF42" s="800"/>
      <c r="GG42" s="800"/>
      <c r="GH42" s="800"/>
      <c r="GI42" s="800"/>
      <c r="GJ42" s="516"/>
      <c r="GK42" s="800"/>
      <c r="GL42" s="800"/>
      <c r="GM42" s="800"/>
      <c r="GN42" s="800"/>
      <c r="GO42" s="800"/>
      <c r="GP42" s="800"/>
      <c r="GQ42" s="800"/>
      <c r="GR42" s="516"/>
      <c r="GS42" s="800"/>
      <c r="GT42" s="800"/>
      <c r="GU42" s="800"/>
      <c r="GV42" s="800"/>
      <c r="GW42" s="800"/>
      <c r="GX42" s="800"/>
      <c r="GY42" s="800"/>
      <c r="GZ42" s="516"/>
      <c r="HA42" s="800"/>
      <c r="HB42" s="800"/>
      <c r="HC42" s="800"/>
      <c r="HD42" s="800"/>
      <c r="HE42" s="800"/>
      <c r="HF42" s="800"/>
      <c r="HG42" s="800"/>
      <c r="HH42" s="516"/>
      <c r="HI42" s="800"/>
      <c r="HJ42" s="800"/>
      <c r="HK42" s="800"/>
      <c r="HL42" s="800"/>
      <c r="HM42" s="800"/>
      <c r="HN42" s="800"/>
      <c r="HO42" s="800"/>
      <c r="HP42" s="516"/>
      <c r="HQ42" s="800"/>
      <c r="HR42" s="800"/>
      <c r="HS42" s="800"/>
      <c r="HT42" s="800"/>
      <c r="HU42" s="800"/>
      <c r="HV42" s="800"/>
      <c r="HW42" s="800"/>
      <c r="HX42" s="516"/>
      <c r="HY42" s="800"/>
      <c r="HZ42" s="800"/>
      <c r="IA42" s="800"/>
      <c r="IB42" s="800"/>
      <c r="IC42" s="800"/>
      <c r="ID42" s="800"/>
      <c r="IE42" s="800"/>
      <c r="IF42" s="516"/>
      <c r="IG42" s="800"/>
      <c r="IH42" s="800"/>
      <c r="II42" s="800"/>
      <c r="IJ42" s="800"/>
      <c r="IK42" s="800"/>
      <c r="IL42" s="800"/>
      <c r="IM42" s="800"/>
      <c r="IN42" s="516"/>
      <c r="IO42" s="800"/>
      <c r="IP42" s="800"/>
      <c r="IQ42" s="800"/>
      <c r="IR42" s="800"/>
      <c r="IS42" s="800"/>
      <c r="IT42" s="800"/>
      <c r="IU42" s="800"/>
      <c r="IV42" s="516"/>
      <c r="IW42" s="800"/>
      <c r="IX42" s="800"/>
      <c r="IY42" s="800"/>
      <c r="IZ42" s="800"/>
      <c r="JA42" s="800"/>
      <c r="JB42" s="800"/>
      <c r="JC42" s="800"/>
      <c r="JD42" s="516"/>
      <c r="JE42" s="800"/>
      <c r="JF42" s="800"/>
      <c r="JG42" s="800"/>
      <c r="JH42" s="800"/>
      <c r="JI42" s="800"/>
      <c r="JJ42" s="800"/>
      <c r="JK42" s="800"/>
      <c r="JL42" s="516"/>
      <c r="JM42" s="800"/>
      <c r="JN42" s="800"/>
      <c r="JO42" s="800"/>
      <c r="JP42" s="800"/>
      <c r="JQ42" s="800"/>
      <c r="JR42" s="800"/>
      <c r="JS42" s="800"/>
      <c r="JT42" s="516"/>
      <c r="JU42" s="800"/>
      <c r="JV42" s="800"/>
      <c r="JW42" s="800"/>
      <c r="JX42" s="800"/>
      <c r="JY42" s="800"/>
      <c r="JZ42" s="800"/>
      <c r="KA42" s="800"/>
      <c r="KB42" s="516"/>
      <c r="KC42" s="800"/>
      <c r="KD42" s="800"/>
      <c r="KE42" s="800"/>
      <c r="KF42" s="800"/>
      <c r="KG42" s="800"/>
      <c r="KH42" s="800"/>
      <c r="KI42" s="800"/>
      <c r="KJ42" s="516"/>
      <c r="KK42" s="800"/>
      <c r="KL42" s="800"/>
      <c r="KM42" s="800"/>
      <c r="KN42" s="800"/>
      <c r="KO42" s="800"/>
      <c r="KP42" s="800"/>
      <c r="KQ42" s="800"/>
      <c r="KR42" s="516"/>
      <c r="KS42" s="800"/>
      <c r="KT42" s="800"/>
      <c r="KU42" s="800"/>
      <c r="KV42" s="800"/>
      <c r="KW42" s="800"/>
      <c r="KX42" s="800"/>
      <c r="KY42" s="800"/>
      <c r="KZ42" s="516"/>
      <c r="LA42" s="800"/>
      <c r="LB42" s="800"/>
      <c r="LC42" s="800"/>
      <c r="LD42" s="800"/>
      <c r="LE42" s="800"/>
      <c r="LF42" s="800"/>
      <c r="LG42" s="800"/>
      <c r="LH42" s="516"/>
      <c r="LI42" s="800"/>
      <c r="LJ42" s="800"/>
      <c r="LK42" s="800"/>
      <c r="LL42" s="800"/>
      <c r="LM42" s="800"/>
      <c r="LN42" s="800"/>
      <c r="LO42" s="800"/>
      <c r="LP42" s="516"/>
      <c r="LQ42" s="800"/>
      <c r="LR42" s="800"/>
      <c r="LS42" s="800"/>
      <c r="LT42" s="800"/>
      <c r="LU42" s="800"/>
      <c r="LV42" s="800"/>
      <c r="LW42" s="800"/>
      <c r="LX42" s="516"/>
      <c r="LY42" s="800"/>
      <c r="LZ42" s="800"/>
      <c r="MA42" s="800"/>
      <c r="MB42" s="800"/>
      <c r="MC42" s="800"/>
      <c r="MD42" s="800"/>
      <c r="ME42" s="800"/>
      <c r="MF42" s="516"/>
      <c r="MG42" s="800"/>
      <c r="MH42" s="800"/>
      <c r="MI42" s="800"/>
      <c r="MJ42" s="800"/>
      <c r="MK42" s="800"/>
      <c r="ML42" s="800"/>
      <c r="MM42" s="800"/>
      <c r="MN42" s="516"/>
      <c r="MO42" s="800"/>
      <c r="MP42" s="800"/>
      <c r="MQ42" s="800"/>
      <c r="MR42" s="800"/>
      <c r="MS42" s="800"/>
      <c r="MT42" s="800"/>
      <c r="MU42" s="800"/>
      <c r="MV42" s="516"/>
      <c r="MW42" s="800"/>
      <c r="MX42" s="800"/>
      <c r="MY42" s="800"/>
      <c r="MZ42" s="800"/>
      <c r="NA42" s="800"/>
      <c r="NB42" s="800"/>
      <c r="NC42" s="800"/>
      <c r="ND42" s="516"/>
      <c r="NE42" s="800"/>
      <c r="NF42" s="800"/>
      <c r="NG42" s="800"/>
      <c r="NH42" s="800"/>
      <c r="NI42" s="800"/>
      <c r="NJ42" s="800"/>
      <c r="NK42" s="800"/>
      <c r="NL42" s="516"/>
      <c r="NM42" s="800"/>
      <c r="NN42" s="800"/>
      <c r="NO42" s="800"/>
      <c r="NP42" s="800"/>
      <c r="NQ42" s="800"/>
      <c r="NR42" s="800"/>
      <c r="NS42" s="800"/>
      <c r="NT42" s="516"/>
      <c r="NU42" s="800"/>
      <c r="NV42" s="800"/>
      <c r="NW42" s="800"/>
      <c r="NX42" s="800"/>
      <c r="NY42" s="800"/>
      <c r="NZ42" s="800"/>
      <c r="OA42" s="800"/>
      <c r="OB42" s="516"/>
      <c r="OC42" s="800"/>
      <c r="OD42" s="800"/>
      <c r="OE42" s="800"/>
      <c r="OF42" s="800"/>
      <c r="OG42" s="800"/>
      <c r="OH42" s="800"/>
      <c r="OI42" s="800"/>
      <c r="OJ42" s="516"/>
      <c r="OK42" s="800"/>
      <c r="OL42" s="800"/>
      <c r="OM42" s="800"/>
      <c r="ON42" s="800"/>
      <c r="OO42" s="800"/>
      <c r="OP42" s="800"/>
      <c r="OQ42" s="800"/>
      <c r="OR42" s="516"/>
      <c r="OS42" s="800"/>
      <c r="OT42" s="800"/>
      <c r="OU42" s="800"/>
      <c r="OV42" s="800"/>
      <c r="OW42" s="800"/>
      <c r="OX42" s="800"/>
      <c r="OY42" s="800"/>
      <c r="OZ42" s="516"/>
      <c r="PA42" s="800"/>
      <c r="PB42" s="800"/>
      <c r="PC42" s="800"/>
      <c r="PD42" s="800"/>
      <c r="PE42" s="800"/>
      <c r="PF42" s="800"/>
      <c r="PG42" s="800"/>
      <c r="PH42" s="516"/>
      <c r="PI42" s="800"/>
      <c r="PJ42" s="800"/>
      <c r="PK42" s="800"/>
      <c r="PL42" s="800"/>
      <c r="PM42" s="800"/>
      <c r="PN42" s="800"/>
      <c r="PO42" s="800"/>
      <c r="PP42" s="516"/>
      <c r="PQ42" s="800"/>
      <c r="PR42" s="800"/>
      <c r="PS42" s="800"/>
      <c r="PT42" s="800"/>
      <c r="PU42" s="800"/>
      <c r="PV42" s="800"/>
      <c r="PW42" s="800"/>
      <c r="PX42" s="516"/>
      <c r="PY42" s="800"/>
      <c r="PZ42" s="800"/>
      <c r="QA42" s="800"/>
      <c r="QB42" s="800"/>
      <c r="QC42" s="800"/>
      <c r="QD42" s="800"/>
      <c r="QE42" s="800"/>
      <c r="QF42" s="516"/>
      <c r="QG42" s="800"/>
      <c r="QH42" s="800"/>
      <c r="QI42" s="800"/>
      <c r="QJ42" s="800"/>
      <c r="QK42" s="800"/>
      <c r="QL42" s="800"/>
      <c r="QM42" s="800"/>
      <c r="QN42" s="516"/>
      <c r="QO42" s="800"/>
      <c r="QP42" s="800"/>
      <c r="QQ42" s="800"/>
      <c r="QR42" s="800"/>
      <c r="QS42" s="800"/>
      <c r="QT42" s="800"/>
      <c r="QU42" s="800"/>
      <c r="QV42" s="516"/>
      <c r="QW42" s="800"/>
      <c r="QX42" s="800"/>
      <c r="QY42" s="800"/>
      <c r="QZ42" s="800"/>
      <c r="RA42" s="800"/>
      <c r="RB42" s="800"/>
      <c r="RC42" s="800"/>
      <c r="RD42" s="516"/>
      <c r="RE42" s="800"/>
      <c r="RF42" s="800"/>
      <c r="RG42" s="800"/>
      <c r="RH42" s="800"/>
      <c r="RI42" s="800"/>
      <c r="RJ42" s="800"/>
      <c r="RK42" s="800"/>
      <c r="RL42" s="516"/>
      <c r="RM42" s="800"/>
      <c r="RN42" s="800"/>
      <c r="RO42" s="800"/>
      <c r="RP42" s="800"/>
      <c r="RQ42" s="800"/>
      <c r="RR42" s="800"/>
      <c r="RS42" s="800"/>
      <c r="RT42" s="516"/>
      <c r="RU42" s="800"/>
      <c r="RV42" s="800"/>
      <c r="RW42" s="800"/>
      <c r="RX42" s="800"/>
      <c r="RY42" s="800"/>
      <c r="RZ42" s="800"/>
      <c r="SA42" s="800"/>
      <c r="SB42" s="516"/>
      <c r="SC42" s="800"/>
      <c r="SD42" s="800"/>
      <c r="SE42" s="800"/>
      <c r="SF42" s="800"/>
      <c r="SG42" s="800"/>
      <c r="SH42" s="800"/>
      <c r="SI42" s="800"/>
      <c r="SJ42" s="516"/>
      <c r="SK42" s="800"/>
      <c r="SL42" s="800"/>
      <c r="SM42" s="800"/>
      <c r="SN42" s="800"/>
      <c r="SO42" s="800"/>
      <c r="SP42" s="800"/>
      <c r="SQ42" s="800"/>
      <c r="SR42" s="516"/>
      <c r="SS42" s="800"/>
      <c r="ST42" s="800"/>
      <c r="SU42" s="800"/>
      <c r="SV42" s="800"/>
      <c r="SW42" s="800"/>
      <c r="SX42" s="800"/>
      <c r="SY42" s="800"/>
      <c r="SZ42" s="516"/>
      <c r="TA42" s="800"/>
      <c r="TB42" s="800"/>
      <c r="TC42" s="800"/>
      <c r="TD42" s="800"/>
      <c r="TE42" s="800"/>
      <c r="TF42" s="800"/>
      <c r="TG42" s="800"/>
      <c r="TH42" s="516"/>
      <c r="TI42" s="800"/>
      <c r="TJ42" s="800"/>
      <c r="TK42" s="800"/>
      <c r="TL42" s="800"/>
      <c r="TM42" s="800"/>
      <c r="TN42" s="800"/>
      <c r="TO42" s="800"/>
      <c r="TP42" s="516"/>
      <c r="TQ42" s="800"/>
      <c r="TR42" s="800"/>
      <c r="TS42" s="800"/>
      <c r="TT42" s="800"/>
      <c r="TU42" s="800"/>
      <c r="TV42" s="800"/>
      <c r="TW42" s="800"/>
      <c r="TX42" s="516"/>
      <c r="TY42" s="800"/>
      <c r="TZ42" s="800"/>
      <c r="UA42" s="800"/>
      <c r="UB42" s="800"/>
      <c r="UC42" s="800"/>
      <c r="UD42" s="800"/>
      <c r="UE42" s="800"/>
      <c r="UF42" s="516"/>
      <c r="UG42" s="800"/>
      <c r="UH42" s="800"/>
      <c r="UI42" s="800"/>
      <c r="UJ42" s="800"/>
      <c r="UK42" s="800"/>
      <c r="UL42" s="800"/>
      <c r="UM42" s="800"/>
      <c r="UN42" s="516"/>
      <c r="UO42" s="800"/>
      <c r="UP42" s="800"/>
      <c r="UQ42" s="800"/>
      <c r="UR42" s="800"/>
      <c r="US42" s="800"/>
      <c r="UT42" s="800"/>
      <c r="UU42" s="800"/>
      <c r="UV42" s="516"/>
      <c r="UW42" s="800"/>
      <c r="UX42" s="800"/>
      <c r="UY42" s="800"/>
      <c r="UZ42" s="800"/>
      <c r="VA42" s="800"/>
      <c r="VB42" s="800"/>
      <c r="VC42" s="800"/>
      <c r="VD42" s="516"/>
      <c r="VE42" s="800"/>
      <c r="VF42" s="800"/>
      <c r="VG42" s="800"/>
      <c r="VH42" s="800"/>
      <c r="VI42" s="800"/>
      <c r="VJ42" s="800"/>
      <c r="VK42" s="800"/>
      <c r="VL42" s="516"/>
      <c r="VM42" s="800"/>
      <c r="VN42" s="800"/>
      <c r="VO42" s="800"/>
      <c r="VP42" s="800"/>
      <c r="VQ42" s="800"/>
      <c r="VR42" s="800"/>
      <c r="VS42" s="800"/>
      <c r="VT42" s="516"/>
      <c r="VU42" s="800"/>
      <c r="VV42" s="800"/>
      <c r="VW42" s="800"/>
      <c r="VX42" s="800"/>
      <c r="VY42" s="800"/>
      <c r="VZ42" s="800"/>
      <c r="WA42" s="800"/>
      <c r="WB42" s="516"/>
      <c r="WC42" s="800"/>
      <c r="WD42" s="800"/>
      <c r="WE42" s="800"/>
      <c r="WF42" s="800"/>
      <c r="WG42" s="800"/>
      <c r="WH42" s="800"/>
      <c r="WI42" s="800"/>
      <c r="WJ42" s="516"/>
      <c r="WK42" s="800"/>
      <c r="WL42" s="800"/>
      <c r="WM42" s="800"/>
      <c r="WN42" s="800"/>
      <c r="WO42" s="800"/>
      <c r="WP42" s="800"/>
      <c r="WQ42" s="800"/>
      <c r="WR42" s="516"/>
      <c r="WS42" s="800"/>
      <c r="WT42" s="800"/>
      <c r="WU42" s="800"/>
      <c r="WV42" s="800"/>
      <c r="WW42" s="800"/>
      <c r="WX42" s="800"/>
      <c r="WY42" s="800"/>
      <c r="WZ42" s="516"/>
      <c r="XA42" s="800"/>
      <c r="XB42" s="800"/>
      <c r="XC42" s="800"/>
      <c r="XD42" s="800"/>
      <c r="XE42" s="800"/>
      <c r="XF42" s="800"/>
      <c r="XG42" s="800"/>
      <c r="XH42" s="516"/>
      <c r="XI42" s="800"/>
      <c r="XJ42" s="800"/>
      <c r="XK42" s="800"/>
      <c r="XL42" s="800"/>
      <c r="XM42" s="800"/>
      <c r="XN42" s="800"/>
      <c r="XO42" s="800"/>
      <c r="XP42" s="516"/>
      <c r="XQ42" s="800"/>
      <c r="XR42" s="800"/>
      <c r="XS42" s="800"/>
      <c r="XT42" s="800"/>
      <c r="XU42" s="800"/>
      <c r="XV42" s="800"/>
      <c r="XW42" s="800"/>
      <c r="XX42" s="516"/>
      <c r="XY42" s="800"/>
      <c r="XZ42" s="800"/>
      <c r="YA42" s="800"/>
      <c r="YB42" s="800"/>
      <c r="YC42" s="800"/>
      <c r="YD42" s="800"/>
      <c r="YE42" s="800"/>
      <c r="YF42" s="516"/>
      <c r="YG42" s="800"/>
      <c r="YH42" s="800"/>
      <c r="YI42" s="800"/>
      <c r="YJ42" s="800"/>
      <c r="YK42" s="800"/>
      <c r="YL42" s="800"/>
      <c r="YM42" s="800"/>
      <c r="YN42" s="516"/>
      <c r="YO42" s="800"/>
      <c r="YP42" s="800"/>
      <c r="YQ42" s="800"/>
      <c r="YR42" s="800"/>
      <c r="YS42" s="800"/>
      <c r="YT42" s="800"/>
      <c r="YU42" s="800"/>
      <c r="YV42" s="516"/>
      <c r="YW42" s="800"/>
      <c r="YX42" s="800"/>
      <c r="YY42" s="800"/>
      <c r="YZ42" s="800"/>
      <c r="ZA42" s="800"/>
      <c r="ZB42" s="800"/>
      <c r="ZC42" s="800"/>
      <c r="ZD42" s="516"/>
      <c r="ZE42" s="800"/>
      <c r="ZF42" s="800"/>
      <c r="ZG42" s="800"/>
      <c r="ZH42" s="800"/>
      <c r="ZI42" s="800"/>
      <c r="ZJ42" s="800"/>
      <c r="ZK42" s="800"/>
      <c r="ZL42" s="516"/>
      <c r="ZM42" s="800"/>
      <c r="ZN42" s="800"/>
      <c r="ZO42" s="800"/>
      <c r="ZP42" s="800"/>
      <c r="ZQ42" s="800"/>
      <c r="ZR42" s="800"/>
      <c r="ZS42" s="800"/>
      <c r="ZT42" s="516"/>
      <c r="ZU42" s="800"/>
      <c r="ZV42" s="800"/>
      <c r="ZW42" s="800"/>
      <c r="ZX42" s="800"/>
      <c r="ZY42" s="800"/>
      <c r="ZZ42" s="800"/>
      <c r="AAA42" s="800"/>
      <c r="AAB42" s="516"/>
      <c r="AAC42" s="800"/>
      <c r="AAD42" s="800"/>
      <c r="AAE42" s="800"/>
      <c r="AAF42" s="800"/>
      <c r="AAG42" s="800"/>
      <c r="AAH42" s="800"/>
      <c r="AAI42" s="800"/>
      <c r="AAJ42" s="516"/>
      <c r="AAK42" s="800"/>
      <c r="AAL42" s="800"/>
      <c r="AAM42" s="800"/>
      <c r="AAN42" s="800"/>
      <c r="AAO42" s="800"/>
      <c r="AAP42" s="800"/>
      <c r="AAQ42" s="800"/>
      <c r="AAR42" s="516"/>
      <c r="AAS42" s="800"/>
      <c r="AAT42" s="800"/>
      <c r="AAU42" s="800"/>
      <c r="AAV42" s="800"/>
      <c r="AAW42" s="800"/>
      <c r="AAX42" s="800"/>
      <c r="AAY42" s="800"/>
      <c r="AAZ42" s="516"/>
      <c r="ABA42" s="800"/>
      <c r="ABB42" s="800"/>
      <c r="ABC42" s="800"/>
      <c r="ABD42" s="800"/>
      <c r="ABE42" s="800"/>
      <c r="ABF42" s="800"/>
      <c r="ABG42" s="800"/>
      <c r="ABH42" s="516"/>
      <c r="ABI42" s="800"/>
      <c r="ABJ42" s="800"/>
      <c r="ABK42" s="800"/>
      <c r="ABL42" s="800"/>
      <c r="ABM42" s="800"/>
      <c r="ABN42" s="800"/>
      <c r="ABO42" s="800"/>
      <c r="ABP42" s="516"/>
      <c r="ABQ42" s="800"/>
      <c r="ABR42" s="800"/>
      <c r="ABS42" s="800"/>
      <c r="ABT42" s="800"/>
      <c r="ABU42" s="800"/>
      <c r="ABV42" s="800"/>
      <c r="ABW42" s="800"/>
      <c r="ABX42" s="516"/>
      <c r="ABY42" s="800"/>
      <c r="ABZ42" s="800"/>
      <c r="ACA42" s="800"/>
      <c r="ACB42" s="800"/>
      <c r="ACC42" s="800"/>
      <c r="ACD42" s="800"/>
      <c r="ACE42" s="800"/>
      <c r="ACF42" s="516"/>
      <c r="ACG42" s="800"/>
      <c r="ACH42" s="800"/>
      <c r="ACI42" s="800"/>
      <c r="ACJ42" s="800"/>
      <c r="ACK42" s="800"/>
      <c r="ACL42" s="800"/>
      <c r="ACM42" s="800"/>
      <c r="ACN42" s="516"/>
      <c r="ACO42" s="800"/>
      <c r="ACP42" s="800"/>
      <c r="ACQ42" s="800"/>
      <c r="ACR42" s="800"/>
      <c r="ACS42" s="800"/>
      <c r="ACT42" s="800"/>
      <c r="ACU42" s="800"/>
      <c r="ACV42" s="516"/>
      <c r="ACW42" s="800"/>
      <c r="ACX42" s="800"/>
      <c r="ACY42" s="800"/>
      <c r="ACZ42" s="800"/>
      <c r="ADA42" s="800"/>
      <c r="ADB42" s="800"/>
      <c r="ADC42" s="800"/>
      <c r="ADD42" s="516"/>
      <c r="ADE42" s="800"/>
      <c r="ADF42" s="800"/>
      <c r="ADG42" s="800"/>
      <c r="ADH42" s="800"/>
      <c r="ADI42" s="800"/>
      <c r="ADJ42" s="800"/>
      <c r="ADK42" s="800"/>
      <c r="ADL42" s="516"/>
      <c r="ADM42" s="800"/>
      <c r="ADN42" s="800"/>
      <c r="ADO42" s="800"/>
      <c r="ADP42" s="800"/>
      <c r="ADQ42" s="800"/>
      <c r="ADR42" s="800"/>
      <c r="ADS42" s="800"/>
      <c r="ADT42" s="516"/>
      <c r="ADU42" s="800"/>
      <c r="ADV42" s="800"/>
      <c r="ADW42" s="800"/>
      <c r="ADX42" s="800"/>
      <c r="ADY42" s="800"/>
      <c r="ADZ42" s="800"/>
      <c r="AEA42" s="800"/>
      <c r="AEB42" s="516"/>
      <c r="AEC42" s="800"/>
      <c r="AED42" s="800"/>
      <c r="AEE42" s="800"/>
      <c r="AEF42" s="800"/>
      <c r="AEG42" s="800"/>
      <c r="AEH42" s="800"/>
      <c r="AEI42" s="800"/>
      <c r="AEJ42" s="516"/>
      <c r="AEK42" s="800"/>
      <c r="AEL42" s="800"/>
      <c r="AEM42" s="800"/>
      <c r="AEN42" s="800"/>
      <c r="AEO42" s="800"/>
      <c r="AEP42" s="800"/>
      <c r="AEQ42" s="800"/>
      <c r="AER42" s="516"/>
      <c r="AES42" s="800"/>
      <c r="AET42" s="800"/>
      <c r="AEU42" s="800"/>
      <c r="AEV42" s="800"/>
      <c r="AEW42" s="800"/>
      <c r="AEX42" s="800"/>
      <c r="AEY42" s="800"/>
      <c r="AEZ42" s="516"/>
      <c r="AFA42" s="800"/>
      <c r="AFB42" s="800"/>
      <c r="AFC42" s="800"/>
      <c r="AFD42" s="800"/>
      <c r="AFE42" s="800"/>
      <c r="AFF42" s="800"/>
      <c r="AFG42" s="800"/>
      <c r="AFH42" s="516"/>
      <c r="AFI42" s="800"/>
      <c r="AFJ42" s="800"/>
      <c r="AFK42" s="800"/>
      <c r="AFL42" s="800"/>
      <c r="AFM42" s="800"/>
      <c r="AFN42" s="800"/>
      <c r="AFO42" s="800"/>
      <c r="AFP42" s="516"/>
      <c r="AFQ42" s="800"/>
      <c r="AFR42" s="800"/>
      <c r="AFS42" s="800"/>
      <c r="AFT42" s="800"/>
      <c r="AFU42" s="800"/>
      <c r="AFV42" s="800"/>
      <c r="AFW42" s="800"/>
      <c r="AFX42" s="516"/>
      <c r="AFY42" s="800"/>
      <c r="AFZ42" s="800"/>
      <c r="AGA42" s="800"/>
      <c r="AGB42" s="800"/>
      <c r="AGC42" s="800"/>
      <c r="AGD42" s="800"/>
      <c r="AGE42" s="800"/>
      <c r="AGF42" s="516"/>
      <c r="AGG42" s="800"/>
      <c r="AGH42" s="800"/>
      <c r="AGI42" s="800"/>
      <c r="AGJ42" s="800"/>
      <c r="AGK42" s="800"/>
      <c r="AGL42" s="800"/>
      <c r="AGM42" s="800"/>
      <c r="AGN42" s="516"/>
      <c r="AGO42" s="800"/>
      <c r="AGP42" s="800"/>
      <c r="AGQ42" s="800"/>
      <c r="AGR42" s="800"/>
      <c r="AGS42" s="800"/>
      <c r="AGT42" s="800"/>
      <c r="AGU42" s="800"/>
      <c r="AGV42" s="516"/>
      <c r="AGW42" s="800"/>
      <c r="AGX42" s="800"/>
      <c r="AGY42" s="800"/>
      <c r="AGZ42" s="800"/>
      <c r="AHA42" s="800"/>
      <c r="AHB42" s="800"/>
      <c r="AHC42" s="800"/>
      <c r="AHD42" s="516"/>
      <c r="AHE42" s="800"/>
      <c r="AHF42" s="800"/>
      <c r="AHG42" s="800"/>
      <c r="AHH42" s="800"/>
      <c r="AHI42" s="800"/>
      <c r="AHJ42" s="800"/>
      <c r="AHK42" s="800"/>
      <c r="AHL42" s="516"/>
      <c r="AHM42" s="800"/>
      <c r="AHN42" s="800"/>
      <c r="AHO42" s="800"/>
      <c r="AHP42" s="800"/>
      <c r="AHQ42" s="800"/>
      <c r="AHR42" s="800"/>
      <c r="AHS42" s="800"/>
      <c r="AHT42" s="516"/>
      <c r="AHU42" s="800"/>
      <c r="AHV42" s="800"/>
      <c r="AHW42" s="800"/>
      <c r="AHX42" s="800"/>
      <c r="AHY42" s="800"/>
      <c r="AHZ42" s="800"/>
      <c r="AIA42" s="800"/>
      <c r="AIB42" s="516"/>
      <c r="AIC42" s="800"/>
      <c r="AID42" s="800"/>
      <c r="AIE42" s="800"/>
      <c r="AIF42" s="800"/>
      <c r="AIG42" s="800"/>
      <c r="AIH42" s="800"/>
      <c r="AII42" s="800"/>
      <c r="AIJ42" s="516"/>
      <c r="AIK42" s="800"/>
      <c r="AIL42" s="800"/>
      <c r="AIM42" s="800"/>
      <c r="AIN42" s="800"/>
      <c r="AIO42" s="800"/>
      <c r="AIP42" s="800"/>
      <c r="AIQ42" s="800"/>
      <c r="AIR42" s="516"/>
      <c r="AIS42" s="800"/>
      <c r="AIT42" s="800"/>
      <c r="AIU42" s="800"/>
      <c r="AIV42" s="800"/>
      <c r="AIW42" s="800"/>
      <c r="AIX42" s="800"/>
      <c r="AIY42" s="800"/>
      <c r="AIZ42" s="516"/>
      <c r="AJA42" s="800"/>
      <c r="AJB42" s="800"/>
      <c r="AJC42" s="800"/>
      <c r="AJD42" s="800"/>
      <c r="AJE42" s="800"/>
      <c r="AJF42" s="800"/>
      <c r="AJG42" s="800"/>
      <c r="AJH42" s="516"/>
      <c r="AJI42" s="800"/>
      <c r="AJJ42" s="800"/>
      <c r="AJK42" s="800"/>
      <c r="AJL42" s="800"/>
      <c r="AJM42" s="800"/>
      <c r="AJN42" s="800"/>
      <c r="AJO42" s="800"/>
      <c r="AJP42" s="516"/>
      <c r="AJQ42" s="800"/>
      <c r="AJR42" s="800"/>
      <c r="AJS42" s="800"/>
      <c r="AJT42" s="800"/>
      <c r="AJU42" s="800"/>
      <c r="AJV42" s="800"/>
      <c r="AJW42" s="800"/>
      <c r="AJX42" s="516"/>
      <c r="AJY42" s="800"/>
      <c r="AJZ42" s="800"/>
      <c r="AKA42" s="800"/>
      <c r="AKB42" s="800"/>
      <c r="AKC42" s="800"/>
      <c r="AKD42" s="800"/>
      <c r="AKE42" s="800"/>
      <c r="AKF42" s="516"/>
      <c r="AKG42" s="800"/>
      <c r="AKH42" s="800"/>
      <c r="AKI42" s="800"/>
      <c r="AKJ42" s="800"/>
      <c r="AKK42" s="800"/>
      <c r="AKL42" s="800"/>
      <c r="AKM42" s="800"/>
      <c r="AKN42" s="516"/>
      <c r="AKO42" s="800"/>
      <c r="AKP42" s="800"/>
      <c r="AKQ42" s="800"/>
      <c r="AKR42" s="800"/>
      <c r="AKS42" s="800"/>
      <c r="AKT42" s="800"/>
      <c r="AKU42" s="800"/>
      <c r="AKV42" s="516"/>
      <c r="AKW42" s="800"/>
      <c r="AKX42" s="800"/>
      <c r="AKY42" s="800"/>
      <c r="AKZ42" s="800"/>
      <c r="ALA42" s="800"/>
      <c r="ALB42" s="800"/>
      <c r="ALC42" s="800"/>
      <c r="ALD42" s="516"/>
      <c r="ALE42" s="800"/>
      <c r="ALF42" s="800"/>
      <c r="ALG42" s="800"/>
      <c r="ALH42" s="800"/>
      <c r="ALI42" s="800"/>
      <c r="ALJ42" s="800"/>
      <c r="ALK42" s="800"/>
      <c r="ALL42" s="516"/>
      <c r="ALM42" s="800"/>
      <c r="ALN42" s="800"/>
      <c r="ALO42" s="800"/>
      <c r="ALP42" s="800"/>
      <c r="ALQ42" s="800"/>
      <c r="ALR42" s="800"/>
      <c r="ALS42" s="800"/>
      <c r="ALT42" s="516"/>
      <c r="ALU42" s="800"/>
      <c r="ALV42" s="800"/>
      <c r="ALW42" s="800"/>
      <c r="ALX42" s="800"/>
      <c r="ALY42" s="800"/>
      <c r="ALZ42" s="800"/>
      <c r="AMA42" s="800"/>
      <c r="AMB42" s="516"/>
      <c r="AMC42" s="800"/>
      <c r="AMD42" s="800"/>
      <c r="AME42" s="800"/>
      <c r="AMF42" s="800"/>
      <c r="AMG42" s="800"/>
      <c r="AMH42" s="800"/>
      <c r="AMI42" s="800"/>
      <c r="AMJ42" s="516"/>
      <c r="AMK42" s="800"/>
      <c r="AML42" s="800"/>
      <c r="AMM42" s="800"/>
      <c r="AMN42" s="800"/>
      <c r="AMO42" s="800"/>
      <c r="AMP42" s="800"/>
      <c r="AMQ42" s="800"/>
      <c r="AMR42" s="516"/>
      <c r="AMS42" s="800"/>
      <c r="AMT42" s="800"/>
      <c r="AMU42" s="800"/>
      <c r="AMV42" s="800"/>
      <c r="AMW42" s="800"/>
      <c r="AMX42" s="800"/>
      <c r="AMY42" s="800"/>
      <c r="AMZ42" s="516"/>
      <c r="ANA42" s="800"/>
      <c r="ANB42" s="800"/>
      <c r="ANC42" s="800"/>
      <c r="AND42" s="800"/>
      <c r="ANE42" s="800"/>
      <c r="ANF42" s="800"/>
      <c r="ANG42" s="800"/>
      <c r="ANH42" s="516"/>
      <c r="ANI42" s="800"/>
      <c r="ANJ42" s="800"/>
      <c r="ANK42" s="800"/>
      <c r="ANL42" s="800"/>
      <c r="ANM42" s="800"/>
      <c r="ANN42" s="800"/>
      <c r="ANO42" s="800"/>
      <c r="ANP42" s="516"/>
      <c r="ANQ42" s="800"/>
      <c r="ANR42" s="800"/>
      <c r="ANS42" s="800"/>
      <c r="ANT42" s="800"/>
      <c r="ANU42" s="800"/>
      <c r="ANV42" s="800"/>
      <c r="ANW42" s="800"/>
      <c r="ANX42" s="516"/>
      <c r="ANY42" s="800"/>
      <c r="ANZ42" s="800"/>
      <c r="AOA42" s="800"/>
      <c r="AOB42" s="800"/>
      <c r="AOC42" s="800"/>
      <c r="AOD42" s="800"/>
      <c r="AOE42" s="800"/>
      <c r="AOF42" s="516"/>
      <c r="AOG42" s="800"/>
      <c r="AOH42" s="800"/>
      <c r="AOI42" s="800"/>
      <c r="AOJ42" s="800"/>
      <c r="AOK42" s="800"/>
      <c r="AOL42" s="800"/>
      <c r="AOM42" s="800"/>
      <c r="AON42" s="516"/>
      <c r="AOO42" s="800"/>
      <c r="AOP42" s="800"/>
      <c r="AOQ42" s="800"/>
      <c r="AOR42" s="800"/>
      <c r="AOS42" s="800"/>
      <c r="AOT42" s="800"/>
      <c r="AOU42" s="800"/>
      <c r="AOV42" s="516"/>
      <c r="AOW42" s="800"/>
      <c r="AOX42" s="800"/>
      <c r="AOY42" s="800"/>
      <c r="AOZ42" s="800"/>
      <c r="APA42" s="800"/>
      <c r="APB42" s="800"/>
      <c r="APC42" s="800"/>
      <c r="APD42" s="516"/>
      <c r="APE42" s="800"/>
      <c r="APF42" s="800"/>
      <c r="APG42" s="800"/>
      <c r="APH42" s="800"/>
      <c r="API42" s="800"/>
      <c r="APJ42" s="800"/>
      <c r="APK42" s="800"/>
      <c r="APL42" s="516"/>
      <c r="APM42" s="800"/>
      <c r="APN42" s="800"/>
      <c r="APO42" s="800"/>
      <c r="APP42" s="800"/>
      <c r="APQ42" s="800"/>
      <c r="APR42" s="800"/>
      <c r="APS42" s="800"/>
      <c r="APT42" s="516"/>
      <c r="APU42" s="800"/>
      <c r="APV42" s="800"/>
      <c r="APW42" s="800"/>
      <c r="APX42" s="800"/>
      <c r="APY42" s="800"/>
      <c r="APZ42" s="800"/>
      <c r="AQA42" s="800"/>
      <c r="AQB42" s="516"/>
      <c r="AQC42" s="800"/>
      <c r="AQD42" s="800"/>
      <c r="AQE42" s="800"/>
      <c r="AQF42" s="800"/>
      <c r="AQG42" s="800"/>
      <c r="AQH42" s="800"/>
      <c r="AQI42" s="800"/>
      <c r="AQJ42" s="516"/>
      <c r="AQK42" s="800"/>
      <c r="AQL42" s="800"/>
      <c r="AQM42" s="800"/>
      <c r="AQN42" s="800"/>
      <c r="AQO42" s="800"/>
      <c r="AQP42" s="800"/>
      <c r="AQQ42" s="800"/>
      <c r="AQR42" s="516"/>
      <c r="AQS42" s="800"/>
      <c r="AQT42" s="800"/>
      <c r="AQU42" s="800"/>
      <c r="AQV42" s="800"/>
      <c r="AQW42" s="800"/>
      <c r="AQX42" s="800"/>
      <c r="AQY42" s="800"/>
      <c r="AQZ42" s="516"/>
      <c r="ARA42" s="800"/>
      <c r="ARB42" s="800"/>
      <c r="ARC42" s="800"/>
      <c r="ARD42" s="800"/>
      <c r="ARE42" s="800"/>
      <c r="ARF42" s="800"/>
      <c r="ARG42" s="800"/>
      <c r="ARH42" s="516"/>
      <c r="ARI42" s="800"/>
      <c r="ARJ42" s="800"/>
      <c r="ARK42" s="800"/>
      <c r="ARL42" s="800"/>
      <c r="ARM42" s="800"/>
      <c r="ARN42" s="800"/>
      <c r="ARO42" s="800"/>
      <c r="ARP42" s="516"/>
      <c r="ARQ42" s="800"/>
      <c r="ARR42" s="800"/>
      <c r="ARS42" s="800"/>
      <c r="ART42" s="800"/>
      <c r="ARU42" s="800"/>
      <c r="ARV42" s="800"/>
      <c r="ARW42" s="800"/>
      <c r="ARX42" s="516"/>
      <c r="ARY42" s="800"/>
      <c r="ARZ42" s="800"/>
      <c r="ASA42" s="800"/>
      <c r="ASB42" s="800"/>
      <c r="ASC42" s="800"/>
      <c r="ASD42" s="800"/>
      <c r="ASE42" s="800"/>
      <c r="ASF42" s="516"/>
      <c r="ASG42" s="800"/>
      <c r="ASH42" s="800"/>
      <c r="ASI42" s="800"/>
      <c r="ASJ42" s="800"/>
      <c r="ASK42" s="800"/>
      <c r="ASL42" s="800"/>
      <c r="ASM42" s="800"/>
      <c r="ASN42" s="516"/>
      <c r="ASO42" s="800"/>
      <c r="ASP42" s="800"/>
      <c r="ASQ42" s="800"/>
      <c r="ASR42" s="800"/>
      <c r="ASS42" s="800"/>
      <c r="AST42" s="800"/>
      <c r="ASU42" s="800"/>
      <c r="ASV42" s="516"/>
      <c r="ASW42" s="800"/>
      <c r="ASX42" s="800"/>
      <c r="ASY42" s="800"/>
      <c r="ASZ42" s="800"/>
      <c r="ATA42" s="800"/>
      <c r="ATB42" s="800"/>
      <c r="ATC42" s="800"/>
      <c r="ATD42" s="516"/>
      <c r="ATE42" s="800"/>
      <c r="ATF42" s="800"/>
      <c r="ATG42" s="800"/>
      <c r="ATH42" s="800"/>
      <c r="ATI42" s="800"/>
      <c r="ATJ42" s="800"/>
      <c r="ATK42" s="800"/>
      <c r="ATL42" s="516"/>
      <c r="ATM42" s="800"/>
      <c r="ATN42" s="800"/>
      <c r="ATO42" s="800"/>
      <c r="ATP42" s="800"/>
      <c r="ATQ42" s="800"/>
      <c r="ATR42" s="800"/>
      <c r="ATS42" s="800"/>
      <c r="ATT42" s="516"/>
      <c r="ATU42" s="800"/>
      <c r="ATV42" s="800"/>
      <c r="ATW42" s="800"/>
      <c r="ATX42" s="800"/>
      <c r="ATY42" s="800"/>
      <c r="ATZ42" s="800"/>
      <c r="AUA42" s="800"/>
      <c r="AUB42" s="516"/>
      <c r="AUC42" s="800"/>
      <c r="AUD42" s="800"/>
      <c r="AUE42" s="800"/>
      <c r="AUF42" s="800"/>
      <c r="AUG42" s="800"/>
      <c r="AUH42" s="800"/>
      <c r="AUI42" s="800"/>
      <c r="AUJ42" s="516"/>
      <c r="AUK42" s="800"/>
      <c r="AUL42" s="800"/>
      <c r="AUM42" s="800"/>
      <c r="AUN42" s="800"/>
      <c r="AUO42" s="800"/>
      <c r="AUP42" s="800"/>
      <c r="AUQ42" s="800"/>
      <c r="AUR42" s="516"/>
      <c r="AUS42" s="800"/>
      <c r="AUT42" s="800"/>
      <c r="AUU42" s="800"/>
      <c r="AUV42" s="800"/>
      <c r="AUW42" s="800"/>
      <c r="AUX42" s="800"/>
      <c r="AUY42" s="800"/>
      <c r="AUZ42" s="516"/>
      <c r="AVA42" s="800"/>
      <c r="AVB42" s="800"/>
      <c r="AVC42" s="800"/>
      <c r="AVD42" s="800"/>
      <c r="AVE42" s="800"/>
      <c r="AVF42" s="800"/>
      <c r="AVG42" s="800"/>
      <c r="AVH42" s="516"/>
      <c r="AVI42" s="800"/>
      <c r="AVJ42" s="800"/>
      <c r="AVK42" s="800"/>
      <c r="AVL42" s="800"/>
      <c r="AVM42" s="800"/>
      <c r="AVN42" s="800"/>
      <c r="AVO42" s="800"/>
      <c r="AVP42" s="516"/>
      <c r="AVQ42" s="800"/>
      <c r="AVR42" s="800"/>
      <c r="AVS42" s="800"/>
      <c r="AVT42" s="800"/>
      <c r="AVU42" s="800"/>
      <c r="AVV42" s="800"/>
      <c r="AVW42" s="800"/>
      <c r="AVX42" s="516"/>
      <c r="AVY42" s="800"/>
      <c r="AVZ42" s="800"/>
      <c r="AWA42" s="800"/>
      <c r="AWB42" s="800"/>
      <c r="AWC42" s="800"/>
      <c r="AWD42" s="800"/>
      <c r="AWE42" s="800"/>
      <c r="AWF42" s="516"/>
      <c r="AWG42" s="800"/>
      <c r="AWH42" s="800"/>
      <c r="AWI42" s="800"/>
      <c r="AWJ42" s="800"/>
      <c r="AWK42" s="800"/>
      <c r="AWL42" s="800"/>
      <c r="AWM42" s="800"/>
      <c r="AWN42" s="516"/>
      <c r="AWO42" s="800"/>
      <c r="AWP42" s="800"/>
      <c r="AWQ42" s="800"/>
      <c r="AWR42" s="800"/>
      <c r="AWS42" s="800"/>
      <c r="AWT42" s="800"/>
      <c r="AWU42" s="800"/>
      <c r="AWV42" s="516"/>
      <c r="AWW42" s="800"/>
      <c r="AWX42" s="800"/>
      <c r="AWY42" s="800"/>
      <c r="AWZ42" s="800"/>
      <c r="AXA42" s="800"/>
      <c r="AXB42" s="800"/>
      <c r="AXC42" s="800"/>
      <c r="AXD42" s="516"/>
      <c r="AXE42" s="800"/>
      <c r="AXF42" s="800"/>
      <c r="AXG42" s="800"/>
      <c r="AXH42" s="800"/>
      <c r="AXI42" s="800"/>
      <c r="AXJ42" s="800"/>
      <c r="AXK42" s="800"/>
      <c r="AXL42" s="516"/>
      <c r="AXM42" s="800"/>
      <c r="AXN42" s="800"/>
      <c r="AXO42" s="800"/>
      <c r="AXP42" s="800"/>
      <c r="AXQ42" s="800"/>
      <c r="AXR42" s="800"/>
      <c r="AXS42" s="800"/>
      <c r="AXT42" s="516"/>
      <c r="AXU42" s="800"/>
      <c r="AXV42" s="800"/>
      <c r="AXW42" s="800"/>
      <c r="AXX42" s="800"/>
      <c r="AXY42" s="800"/>
      <c r="AXZ42" s="800"/>
      <c r="AYA42" s="800"/>
      <c r="AYB42" s="516"/>
      <c r="AYC42" s="800"/>
      <c r="AYD42" s="800"/>
      <c r="AYE42" s="800"/>
      <c r="AYF42" s="800"/>
      <c r="AYG42" s="800"/>
      <c r="AYH42" s="800"/>
      <c r="AYI42" s="800"/>
      <c r="AYJ42" s="516"/>
      <c r="AYK42" s="800"/>
      <c r="AYL42" s="800"/>
      <c r="AYM42" s="800"/>
      <c r="AYN42" s="800"/>
      <c r="AYO42" s="800"/>
      <c r="AYP42" s="800"/>
      <c r="AYQ42" s="800"/>
      <c r="AYR42" s="516"/>
      <c r="AYS42" s="800"/>
      <c r="AYT42" s="800"/>
      <c r="AYU42" s="800"/>
      <c r="AYV42" s="800"/>
      <c r="AYW42" s="800"/>
      <c r="AYX42" s="800"/>
      <c r="AYY42" s="800"/>
      <c r="AYZ42" s="516"/>
      <c r="AZA42" s="800"/>
      <c r="AZB42" s="800"/>
      <c r="AZC42" s="800"/>
      <c r="AZD42" s="800"/>
      <c r="AZE42" s="800"/>
      <c r="AZF42" s="800"/>
      <c r="AZG42" s="800"/>
      <c r="AZH42" s="516"/>
      <c r="AZI42" s="800"/>
      <c r="AZJ42" s="800"/>
      <c r="AZK42" s="800"/>
      <c r="AZL42" s="800"/>
      <c r="AZM42" s="800"/>
      <c r="AZN42" s="800"/>
      <c r="AZO42" s="800"/>
      <c r="AZP42" s="516"/>
      <c r="AZQ42" s="800"/>
      <c r="AZR42" s="800"/>
      <c r="AZS42" s="800"/>
      <c r="AZT42" s="800"/>
      <c r="AZU42" s="800"/>
      <c r="AZV42" s="800"/>
      <c r="AZW42" s="800"/>
      <c r="AZX42" s="516"/>
      <c r="AZY42" s="800"/>
      <c r="AZZ42" s="800"/>
      <c r="BAA42" s="800"/>
      <c r="BAB42" s="800"/>
      <c r="BAC42" s="800"/>
      <c r="BAD42" s="800"/>
      <c r="BAE42" s="800"/>
      <c r="BAF42" s="516"/>
      <c r="BAG42" s="800"/>
      <c r="BAH42" s="800"/>
      <c r="BAI42" s="800"/>
      <c r="BAJ42" s="800"/>
      <c r="BAK42" s="800"/>
      <c r="BAL42" s="800"/>
      <c r="BAM42" s="800"/>
      <c r="BAN42" s="516"/>
      <c r="BAO42" s="800"/>
      <c r="BAP42" s="800"/>
      <c r="BAQ42" s="800"/>
      <c r="BAR42" s="800"/>
      <c r="BAS42" s="800"/>
      <c r="BAT42" s="800"/>
      <c r="BAU42" s="800"/>
      <c r="BAV42" s="516"/>
      <c r="BAW42" s="800"/>
      <c r="BAX42" s="800"/>
      <c r="BAY42" s="800"/>
      <c r="BAZ42" s="800"/>
      <c r="BBA42" s="800"/>
      <c r="BBB42" s="800"/>
      <c r="BBC42" s="800"/>
      <c r="BBD42" s="516"/>
      <c r="BBE42" s="800"/>
      <c r="BBF42" s="800"/>
      <c r="BBG42" s="800"/>
      <c r="BBH42" s="800"/>
      <c r="BBI42" s="800"/>
      <c r="BBJ42" s="800"/>
      <c r="BBK42" s="800"/>
      <c r="BBL42" s="516"/>
      <c r="BBM42" s="800"/>
      <c r="BBN42" s="800"/>
      <c r="BBO42" s="800"/>
      <c r="BBP42" s="800"/>
      <c r="BBQ42" s="800"/>
      <c r="BBR42" s="800"/>
      <c r="BBS42" s="800"/>
      <c r="BBT42" s="516"/>
      <c r="BBU42" s="800"/>
      <c r="BBV42" s="800"/>
      <c r="BBW42" s="800"/>
      <c r="BBX42" s="800"/>
      <c r="BBY42" s="800"/>
      <c r="BBZ42" s="800"/>
      <c r="BCA42" s="800"/>
      <c r="BCB42" s="516"/>
      <c r="BCC42" s="800"/>
      <c r="BCD42" s="800"/>
      <c r="BCE42" s="800"/>
      <c r="BCF42" s="800"/>
      <c r="BCG42" s="800"/>
      <c r="BCH42" s="800"/>
      <c r="BCI42" s="800"/>
      <c r="BCJ42" s="516"/>
      <c r="BCK42" s="800"/>
      <c r="BCL42" s="800"/>
      <c r="BCM42" s="800"/>
      <c r="BCN42" s="800"/>
      <c r="BCO42" s="800"/>
      <c r="BCP42" s="800"/>
      <c r="BCQ42" s="800"/>
      <c r="BCR42" s="516"/>
      <c r="BCS42" s="800"/>
      <c r="BCT42" s="800"/>
      <c r="BCU42" s="800"/>
      <c r="BCV42" s="800"/>
      <c r="BCW42" s="800"/>
      <c r="BCX42" s="800"/>
      <c r="BCY42" s="800"/>
      <c r="BCZ42" s="516"/>
      <c r="BDA42" s="800"/>
      <c r="BDB42" s="800"/>
      <c r="BDC42" s="800"/>
      <c r="BDD42" s="800"/>
      <c r="BDE42" s="800"/>
      <c r="BDF42" s="800"/>
      <c r="BDG42" s="800"/>
      <c r="BDH42" s="516"/>
      <c r="BDI42" s="800"/>
      <c r="BDJ42" s="800"/>
      <c r="BDK42" s="800"/>
      <c r="BDL42" s="800"/>
      <c r="BDM42" s="800"/>
      <c r="BDN42" s="800"/>
      <c r="BDO42" s="800"/>
      <c r="BDP42" s="516"/>
      <c r="BDQ42" s="800"/>
      <c r="BDR42" s="800"/>
      <c r="BDS42" s="800"/>
      <c r="BDT42" s="800"/>
      <c r="BDU42" s="800"/>
      <c r="BDV42" s="800"/>
      <c r="BDW42" s="800"/>
      <c r="BDX42" s="516"/>
      <c r="BDY42" s="800"/>
      <c r="BDZ42" s="800"/>
      <c r="BEA42" s="800"/>
      <c r="BEB42" s="800"/>
      <c r="BEC42" s="800"/>
      <c r="BED42" s="800"/>
      <c r="BEE42" s="800"/>
      <c r="BEF42" s="516"/>
      <c r="BEG42" s="800"/>
      <c r="BEH42" s="800"/>
      <c r="BEI42" s="800"/>
      <c r="BEJ42" s="800"/>
      <c r="BEK42" s="800"/>
      <c r="BEL42" s="800"/>
      <c r="BEM42" s="800"/>
      <c r="BEN42" s="516"/>
      <c r="BEO42" s="800"/>
      <c r="BEP42" s="800"/>
      <c r="BEQ42" s="800"/>
      <c r="BER42" s="800"/>
      <c r="BES42" s="800"/>
      <c r="BET42" s="800"/>
      <c r="BEU42" s="800"/>
      <c r="BEV42" s="516"/>
      <c r="BEW42" s="800"/>
      <c r="BEX42" s="800"/>
      <c r="BEY42" s="800"/>
      <c r="BEZ42" s="800"/>
      <c r="BFA42" s="800"/>
      <c r="BFB42" s="800"/>
      <c r="BFC42" s="800"/>
      <c r="BFD42" s="516"/>
      <c r="BFE42" s="800"/>
      <c r="BFF42" s="800"/>
      <c r="BFG42" s="800"/>
      <c r="BFH42" s="800"/>
      <c r="BFI42" s="800"/>
      <c r="BFJ42" s="800"/>
      <c r="BFK42" s="800"/>
      <c r="BFL42" s="516"/>
      <c r="BFM42" s="800"/>
      <c r="BFN42" s="800"/>
      <c r="BFO42" s="800"/>
      <c r="BFP42" s="800"/>
      <c r="BFQ42" s="800"/>
      <c r="BFR42" s="800"/>
      <c r="BFS42" s="800"/>
      <c r="BFT42" s="516"/>
      <c r="BFU42" s="800"/>
      <c r="BFV42" s="800"/>
      <c r="BFW42" s="800"/>
      <c r="BFX42" s="800"/>
      <c r="BFY42" s="800"/>
      <c r="BFZ42" s="800"/>
      <c r="BGA42" s="800"/>
      <c r="BGB42" s="516"/>
      <c r="BGC42" s="800"/>
      <c r="BGD42" s="800"/>
      <c r="BGE42" s="800"/>
      <c r="BGF42" s="800"/>
      <c r="BGG42" s="800"/>
      <c r="BGH42" s="800"/>
      <c r="BGI42" s="800"/>
      <c r="BGJ42" s="516"/>
      <c r="BGK42" s="800"/>
      <c r="BGL42" s="800"/>
      <c r="BGM42" s="800"/>
      <c r="BGN42" s="800"/>
      <c r="BGO42" s="800"/>
      <c r="BGP42" s="800"/>
      <c r="BGQ42" s="800"/>
      <c r="BGR42" s="516"/>
      <c r="BGS42" s="800"/>
      <c r="BGT42" s="800"/>
      <c r="BGU42" s="800"/>
      <c r="BGV42" s="800"/>
      <c r="BGW42" s="800"/>
      <c r="BGX42" s="800"/>
      <c r="BGY42" s="800"/>
      <c r="BGZ42" s="516"/>
      <c r="BHA42" s="800"/>
      <c r="BHB42" s="800"/>
      <c r="BHC42" s="800"/>
      <c r="BHD42" s="800"/>
      <c r="BHE42" s="800"/>
      <c r="BHF42" s="800"/>
      <c r="BHG42" s="800"/>
      <c r="BHH42" s="516"/>
      <c r="BHI42" s="800"/>
      <c r="BHJ42" s="800"/>
      <c r="BHK42" s="800"/>
      <c r="BHL42" s="800"/>
      <c r="BHM42" s="800"/>
      <c r="BHN42" s="800"/>
      <c r="BHO42" s="800"/>
      <c r="BHP42" s="516"/>
      <c r="BHQ42" s="800"/>
      <c r="BHR42" s="800"/>
      <c r="BHS42" s="800"/>
      <c r="BHT42" s="800"/>
      <c r="BHU42" s="800"/>
      <c r="BHV42" s="800"/>
      <c r="BHW42" s="800"/>
      <c r="BHX42" s="516"/>
      <c r="BHY42" s="800"/>
      <c r="BHZ42" s="800"/>
      <c r="BIA42" s="800"/>
      <c r="BIB42" s="800"/>
      <c r="BIC42" s="800"/>
      <c r="BID42" s="800"/>
      <c r="BIE42" s="800"/>
      <c r="BIF42" s="516"/>
      <c r="BIG42" s="800"/>
      <c r="BIH42" s="800"/>
      <c r="BII42" s="800"/>
      <c r="BIJ42" s="800"/>
      <c r="BIK42" s="800"/>
      <c r="BIL42" s="800"/>
      <c r="BIM42" s="800"/>
      <c r="BIN42" s="516"/>
      <c r="BIO42" s="800"/>
      <c r="BIP42" s="800"/>
      <c r="BIQ42" s="800"/>
      <c r="BIR42" s="800"/>
      <c r="BIS42" s="800"/>
      <c r="BIT42" s="800"/>
      <c r="BIU42" s="800"/>
      <c r="BIV42" s="516"/>
      <c r="BIW42" s="800"/>
      <c r="BIX42" s="800"/>
      <c r="BIY42" s="800"/>
      <c r="BIZ42" s="800"/>
      <c r="BJA42" s="800"/>
      <c r="BJB42" s="800"/>
      <c r="BJC42" s="800"/>
      <c r="BJD42" s="516"/>
      <c r="BJE42" s="800"/>
      <c r="BJF42" s="800"/>
      <c r="BJG42" s="800"/>
      <c r="BJH42" s="800"/>
      <c r="BJI42" s="800"/>
      <c r="BJJ42" s="800"/>
      <c r="BJK42" s="800"/>
      <c r="BJL42" s="516"/>
      <c r="BJM42" s="800"/>
      <c r="BJN42" s="800"/>
      <c r="BJO42" s="800"/>
      <c r="BJP42" s="800"/>
      <c r="BJQ42" s="800"/>
      <c r="BJR42" s="800"/>
      <c r="BJS42" s="800"/>
      <c r="BJT42" s="516"/>
      <c r="BJU42" s="800"/>
      <c r="BJV42" s="800"/>
      <c r="BJW42" s="800"/>
      <c r="BJX42" s="800"/>
      <c r="BJY42" s="800"/>
      <c r="BJZ42" s="800"/>
      <c r="BKA42" s="800"/>
      <c r="BKB42" s="516"/>
      <c r="BKC42" s="800"/>
      <c r="BKD42" s="800"/>
      <c r="BKE42" s="800"/>
      <c r="BKF42" s="800"/>
      <c r="BKG42" s="800"/>
      <c r="BKH42" s="800"/>
      <c r="BKI42" s="800"/>
      <c r="BKJ42" s="516"/>
      <c r="BKK42" s="800"/>
      <c r="BKL42" s="800"/>
      <c r="BKM42" s="800"/>
      <c r="BKN42" s="800"/>
      <c r="BKO42" s="800"/>
      <c r="BKP42" s="800"/>
      <c r="BKQ42" s="800"/>
      <c r="BKR42" s="516"/>
      <c r="BKS42" s="800"/>
      <c r="BKT42" s="800"/>
      <c r="BKU42" s="800"/>
      <c r="BKV42" s="800"/>
      <c r="BKW42" s="800"/>
      <c r="BKX42" s="800"/>
      <c r="BKY42" s="800"/>
      <c r="BKZ42" s="516"/>
      <c r="BLA42" s="800"/>
      <c r="BLB42" s="800"/>
      <c r="BLC42" s="800"/>
      <c r="BLD42" s="800"/>
      <c r="BLE42" s="800"/>
      <c r="BLF42" s="800"/>
      <c r="BLG42" s="800"/>
      <c r="BLH42" s="516"/>
      <c r="BLI42" s="800"/>
      <c r="BLJ42" s="800"/>
      <c r="BLK42" s="800"/>
      <c r="BLL42" s="800"/>
      <c r="BLM42" s="800"/>
      <c r="BLN42" s="800"/>
      <c r="BLO42" s="800"/>
      <c r="BLP42" s="516"/>
      <c r="BLQ42" s="800"/>
      <c r="BLR42" s="800"/>
      <c r="BLS42" s="800"/>
      <c r="BLT42" s="800"/>
      <c r="BLU42" s="800"/>
      <c r="BLV42" s="800"/>
      <c r="BLW42" s="800"/>
      <c r="BLX42" s="516"/>
      <c r="BLY42" s="800"/>
      <c r="BLZ42" s="800"/>
      <c r="BMA42" s="800"/>
      <c r="BMB42" s="800"/>
      <c r="BMC42" s="800"/>
      <c r="BMD42" s="800"/>
      <c r="BME42" s="800"/>
      <c r="BMF42" s="516"/>
      <c r="BMG42" s="800"/>
      <c r="BMH42" s="800"/>
      <c r="BMI42" s="800"/>
      <c r="BMJ42" s="800"/>
      <c r="BMK42" s="800"/>
      <c r="BML42" s="800"/>
      <c r="BMM42" s="800"/>
      <c r="BMN42" s="516"/>
      <c r="BMO42" s="800"/>
      <c r="BMP42" s="800"/>
      <c r="BMQ42" s="800"/>
      <c r="BMR42" s="800"/>
      <c r="BMS42" s="800"/>
      <c r="BMT42" s="800"/>
      <c r="BMU42" s="800"/>
      <c r="BMV42" s="516"/>
      <c r="BMW42" s="800"/>
      <c r="BMX42" s="800"/>
      <c r="BMY42" s="800"/>
      <c r="BMZ42" s="800"/>
      <c r="BNA42" s="800"/>
      <c r="BNB42" s="800"/>
      <c r="BNC42" s="800"/>
      <c r="BND42" s="516"/>
      <c r="BNE42" s="800"/>
      <c r="BNF42" s="800"/>
      <c r="BNG42" s="800"/>
      <c r="BNH42" s="800"/>
      <c r="BNI42" s="800"/>
      <c r="BNJ42" s="800"/>
      <c r="BNK42" s="800"/>
      <c r="BNL42" s="516"/>
      <c r="BNM42" s="800"/>
      <c r="BNN42" s="800"/>
      <c r="BNO42" s="800"/>
      <c r="BNP42" s="800"/>
      <c r="BNQ42" s="800"/>
      <c r="BNR42" s="800"/>
      <c r="BNS42" s="800"/>
      <c r="BNT42" s="516"/>
      <c r="BNU42" s="800"/>
      <c r="BNV42" s="800"/>
      <c r="BNW42" s="800"/>
      <c r="BNX42" s="800"/>
      <c r="BNY42" s="800"/>
      <c r="BNZ42" s="800"/>
      <c r="BOA42" s="800"/>
      <c r="BOB42" s="516"/>
      <c r="BOC42" s="800"/>
      <c r="BOD42" s="800"/>
      <c r="BOE42" s="800"/>
      <c r="BOF42" s="800"/>
      <c r="BOG42" s="800"/>
      <c r="BOH42" s="800"/>
      <c r="BOI42" s="800"/>
      <c r="BOJ42" s="516"/>
      <c r="BOK42" s="800"/>
      <c r="BOL42" s="800"/>
      <c r="BOM42" s="800"/>
      <c r="BON42" s="800"/>
      <c r="BOO42" s="800"/>
      <c r="BOP42" s="800"/>
      <c r="BOQ42" s="800"/>
      <c r="BOR42" s="516"/>
      <c r="BOS42" s="800"/>
      <c r="BOT42" s="800"/>
      <c r="BOU42" s="800"/>
      <c r="BOV42" s="800"/>
      <c r="BOW42" s="800"/>
      <c r="BOX42" s="800"/>
      <c r="BOY42" s="800"/>
      <c r="BOZ42" s="516"/>
      <c r="BPA42" s="800"/>
      <c r="BPB42" s="800"/>
      <c r="BPC42" s="800"/>
      <c r="BPD42" s="800"/>
      <c r="BPE42" s="800"/>
      <c r="BPF42" s="800"/>
      <c r="BPG42" s="800"/>
      <c r="BPH42" s="516"/>
      <c r="BPI42" s="800"/>
      <c r="BPJ42" s="800"/>
      <c r="BPK42" s="800"/>
      <c r="BPL42" s="800"/>
      <c r="BPM42" s="800"/>
      <c r="BPN42" s="800"/>
      <c r="BPO42" s="800"/>
      <c r="BPP42" s="516"/>
      <c r="BPQ42" s="800"/>
      <c r="BPR42" s="800"/>
      <c r="BPS42" s="800"/>
      <c r="BPT42" s="800"/>
      <c r="BPU42" s="800"/>
      <c r="BPV42" s="800"/>
      <c r="BPW42" s="800"/>
      <c r="BPX42" s="516"/>
      <c r="BPY42" s="800"/>
      <c r="BPZ42" s="800"/>
      <c r="BQA42" s="800"/>
      <c r="BQB42" s="800"/>
      <c r="BQC42" s="800"/>
      <c r="BQD42" s="800"/>
      <c r="BQE42" s="800"/>
      <c r="BQF42" s="516"/>
      <c r="BQG42" s="800"/>
      <c r="BQH42" s="800"/>
      <c r="BQI42" s="800"/>
      <c r="BQJ42" s="800"/>
      <c r="BQK42" s="800"/>
      <c r="BQL42" s="800"/>
      <c r="BQM42" s="800"/>
      <c r="BQN42" s="516"/>
      <c r="BQO42" s="800"/>
      <c r="BQP42" s="800"/>
      <c r="BQQ42" s="800"/>
      <c r="BQR42" s="800"/>
      <c r="BQS42" s="800"/>
      <c r="BQT42" s="800"/>
      <c r="BQU42" s="800"/>
      <c r="BQV42" s="516"/>
      <c r="BQW42" s="800"/>
      <c r="BQX42" s="800"/>
      <c r="BQY42" s="800"/>
      <c r="BQZ42" s="800"/>
      <c r="BRA42" s="800"/>
      <c r="BRB42" s="800"/>
      <c r="BRC42" s="800"/>
      <c r="BRD42" s="516"/>
      <c r="BRE42" s="800"/>
      <c r="BRF42" s="800"/>
      <c r="BRG42" s="800"/>
      <c r="BRH42" s="800"/>
      <c r="BRI42" s="800"/>
      <c r="BRJ42" s="800"/>
      <c r="BRK42" s="800"/>
      <c r="BRL42" s="516"/>
      <c r="BRM42" s="800"/>
      <c r="BRN42" s="800"/>
      <c r="BRO42" s="800"/>
      <c r="BRP42" s="800"/>
      <c r="BRQ42" s="800"/>
      <c r="BRR42" s="800"/>
      <c r="BRS42" s="800"/>
      <c r="BRT42" s="516"/>
      <c r="BRU42" s="800"/>
      <c r="BRV42" s="800"/>
      <c r="BRW42" s="800"/>
      <c r="BRX42" s="800"/>
      <c r="BRY42" s="800"/>
      <c r="BRZ42" s="800"/>
      <c r="BSA42" s="800"/>
      <c r="BSB42" s="516"/>
      <c r="BSC42" s="800"/>
      <c r="BSD42" s="800"/>
      <c r="BSE42" s="800"/>
      <c r="BSF42" s="800"/>
      <c r="BSG42" s="800"/>
      <c r="BSH42" s="800"/>
      <c r="BSI42" s="800"/>
      <c r="BSJ42" s="516"/>
      <c r="BSK42" s="800"/>
      <c r="BSL42" s="800"/>
      <c r="BSM42" s="800"/>
      <c r="BSN42" s="800"/>
      <c r="BSO42" s="800"/>
      <c r="BSP42" s="800"/>
      <c r="BSQ42" s="800"/>
      <c r="BSR42" s="516"/>
      <c r="BSS42" s="800"/>
      <c r="BST42" s="800"/>
      <c r="BSU42" s="800"/>
      <c r="BSV42" s="800"/>
      <c r="BSW42" s="800"/>
      <c r="BSX42" s="800"/>
      <c r="BSY42" s="800"/>
      <c r="BSZ42" s="516"/>
      <c r="BTA42" s="800"/>
      <c r="BTB42" s="800"/>
      <c r="BTC42" s="800"/>
      <c r="BTD42" s="800"/>
      <c r="BTE42" s="800"/>
      <c r="BTF42" s="800"/>
      <c r="BTG42" s="800"/>
      <c r="BTH42" s="516"/>
      <c r="BTI42" s="800"/>
      <c r="BTJ42" s="800"/>
      <c r="BTK42" s="800"/>
      <c r="BTL42" s="800"/>
      <c r="BTM42" s="800"/>
      <c r="BTN42" s="800"/>
      <c r="BTO42" s="800"/>
      <c r="BTP42" s="516"/>
      <c r="BTQ42" s="800"/>
      <c r="BTR42" s="800"/>
      <c r="BTS42" s="800"/>
      <c r="BTT42" s="800"/>
      <c r="BTU42" s="800"/>
      <c r="BTV42" s="800"/>
      <c r="BTW42" s="800"/>
      <c r="BTX42" s="516"/>
      <c r="BTY42" s="800"/>
      <c r="BTZ42" s="800"/>
      <c r="BUA42" s="800"/>
      <c r="BUB42" s="800"/>
      <c r="BUC42" s="800"/>
      <c r="BUD42" s="800"/>
      <c r="BUE42" s="800"/>
      <c r="BUF42" s="516"/>
      <c r="BUG42" s="800"/>
      <c r="BUH42" s="800"/>
      <c r="BUI42" s="800"/>
      <c r="BUJ42" s="800"/>
      <c r="BUK42" s="800"/>
      <c r="BUL42" s="800"/>
      <c r="BUM42" s="800"/>
      <c r="BUN42" s="516"/>
      <c r="BUO42" s="800"/>
      <c r="BUP42" s="800"/>
      <c r="BUQ42" s="800"/>
      <c r="BUR42" s="800"/>
      <c r="BUS42" s="800"/>
      <c r="BUT42" s="800"/>
      <c r="BUU42" s="800"/>
      <c r="BUV42" s="516"/>
      <c r="BUW42" s="800"/>
      <c r="BUX42" s="800"/>
      <c r="BUY42" s="800"/>
      <c r="BUZ42" s="800"/>
      <c r="BVA42" s="800"/>
      <c r="BVB42" s="800"/>
      <c r="BVC42" s="800"/>
      <c r="BVD42" s="516"/>
      <c r="BVE42" s="800"/>
      <c r="BVF42" s="800"/>
      <c r="BVG42" s="800"/>
      <c r="BVH42" s="800"/>
      <c r="BVI42" s="800"/>
      <c r="BVJ42" s="800"/>
      <c r="BVK42" s="800"/>
      <c r="BVL42" s="516"/>
      <c r="BVM42" s="800"/>
      <c r="BVN42" s="800"/>
      <c r="BVO42" s="800"/>
      <c r="BVP42" s="800"/>
      <c r="BVQ42" s="800"/>
      <c r="BVR42" s="800"/>
      <c r="BVS42" s="800"/>
      <c r="BVT42" s="516"/>
      <c r="BVU42" s="800"/>
      <c r="BVV42" s="800"/>
      <c r="BVW42" s="800"/>
      <c r="BVX42" s="800"/>
      <c r="BVY42" s="800"/>
      <c r="BVZ42" s="800"/>
      <c r="BWA42" s="800"/>
      <c r="BWB42" s="516"/>
      <c r="BWC42" s="800"/>
      <c r="BWD42" s="800"/>
      <c r="BWE42" s="800"/>
      <c r="BWF42" s="800"/>
      <c r="BWG42" s="800"/>
      <c r="BWH42" s="800"/>
      <c r="BWI42" s="800"/>
      <c r="BWJ42" s="516"/>
      <c r="BWK42" s="800"/>
      <c r="BWL42" s="800"/>
      <c r="BWM42" s="800"/>
      <c r="BWN42" s="800"/>
      <c r="BWO42" s="800"/>
      <c r="BWP42" s="800"/>
      <c r="BWQ42" s="800"/>
      <c r="BWR42" s="516"/>
      <c r="BWS42" s="800"/>
      <c r="BWT42" s="800"/>
      <c r="BWU42" s="800"/>
      <c r="BWV42" s="800"/>
      <c r="BWW42" s="800"/>
      <c r="BWX42" s="800"/>
      <c r="BWY42" s="800"/>
      <c r="BWZ42" s="516"/>
      <c r="BXA42" s="800"/>
      <c r="BXB42" s="800"/>
      <c r="BXC42" s="800"/>
      <c r="BXD42" s="800"/>
      <c r="BXE42" s="800"/>
      <c r="BXF42" s="800"/>
      <c r="BXG42" s="800"/>
      <c r="BXH42" s="516"/>
      <c r="BXI42" s="800"/>
      <c r="BXJ42" s="800"/>
      <c r="BXK42" s="800"/>
      <c r="BXL42" s="800"/>
      <c r="BXM42" s="800"/>
      <c r="BXN42" s="800"/>
      <c r="BXO42" s="800"/>
      <c r="BXP42" s="516"/>
      <c r="BXQ42" s="800"/>
      <c r="BXR42" s="800"/>
      <c r="BXS42" s="800"/>
      <c r="BXT42" s="800"/>
      <c r="BXU42" s="800"/>
      <c r="BXV42" s="800"/>
      <c r="BXW42" s="800"/>
      <c r="BXX42" s="516"/>
      <c r="BXY42" s="800"/>
      <c r="BXZ42" s="800"/>
      <c r="BYA42" s="800"/>
      <c r="BYB42" s="800"/>
      <c r="BYC42" s="800"/>
      <c r="BYD42" s="800"/>
      <c r="BYE42" s="800"/>
      <c r="BYF42" s="516"/>
      <c r="BYG42" s="800"/>
      <c r="BYH42" s="800"/>
      <c r="BYI42" s="800"/>
      <c r="BYJ42" s="800"/>
      <c r="BYK42" s="800"/>
      <c r="BYL42" s="800"/>
      <c r="BYM42" s="800"/>
      <c r="BYN42" s="516"/>
      <c r="BYO42" s="800"/>
      <c r="BYP42" s="800"/>
      <c r="BYQ42" s="800"/>
      <c r="BYR42" s="800"/>
      <c r="BYS42" s="800"/>
      <c r="BYT42" s="800"/>
      <c r="BYU42" s="800"/>
      <c r="BYV42" s="516"/>
      <c r="BYW42" s="800"/>
      <c r="BYX42" s="800"/>
      <c r="BYY42" s="800"/>
      <c r="BYZ42" s="800"/>
      <c r="BZA42" s="800"/>
      <c r="BZB42" s="800"/>
      <c r="BZC42" s="800"/>
      <c r="BZD42" s="516"/>
      <c r="BZE42" s="800"/>
      <c r="BZF42" s="800"/>
      <c r="BZG42" s="800"/>
      <c r="BZH42" s="800"/>
      <c r="BZI42" s="800"/>
      <c r="BZJ42" s="800"/>
      <c r="BZK42" s="800"/>
      <c r="BZL42" s="516"/>
      <c r="BZM42" s="800"/>
      <c r="BZN42" s="800"/>
      <c r="BZO42" s="800"/>
      <c r="BZP42" s="800"/>
      <c r="BZQ42" s="800"/>
      <c r="BZR42" s="800"/>
      <c r="BZS42" s="800"/>
      <c r="BZT42" s="516"/>
      <c r="BZU42" s="800"/>
      <c r="BZV42" s="800"/>
      <c r="BZW42" s="800"/>
      <c r="BZX42" s="800"/>
      <c r="BZY42" s="800"/>
      <c r="BZZ42" s="800"/>
      <c r="CAA42" s="800"/>
      <c r="CAB42" s="516"/>
      <c r="CAC42" s="800"/>
      <c r="CAD42" s="800"/>
      <c r="CAE42" s="800"/>
      <c r="CAF42" s="800"/>
      <c r="CAG42" s="800"/>
      <c r="CAH42" s="800"/>
      <c r="CAI42" s="800"/>
      <c r="CAJ42" s="516"/>
      <c r="CAK42" s="800"/>
      <c r="CAL42" s="800"/>
      <c r="CAM42" s="800"/>
      <c r="CAN42" s="800"/>
      <c r="CAO42" s="800"/>
      <c r="CAP42" s="800"/>
      <c r="CAQ42" s="800"/>
      <c r="CAR42" s="516"/>
      <c r="CAS42" s="800"/>
      <c r="CAT42" s="800"/>
      <c r="CAU42" s="800"/>
      <c r="CAV42" s="800"/>
      <c r="CAW42" s="800"/>
      <c r="CAX42" s="800"/>
      <c r="CAY42" s="800"/>
      <c r="CAZ42" s="516"/>
      <c r="CBA42" s="800"/>
      <c r="CBB42" s="800"/>
      <c r="CBC42" s="800"/>
      <c r="CBD42" s="800"/>
      <c r="CBE42" s="800"/>
      <c r="CBF42" s="800"/>
      <c r="CBG42" s="800"/>
      <c r="CBH42" s="516"/>
      <c r="CBI42" s="800"/>
      <c r="CBJ42" s="800"/>
      <c r="CBK42" s="800"/>
      <c r="CBL42" s="800"/>
      <c r="CBM42" s="800"/>
      <c r="CBN42" s="800"/>
      <c r="CBO42" s="800"/>
      <c r="CBP42" s="516"/>
      <c r="CBQ42" s="800"/>
      <c r="CBR42" s="800"/>
      <c r="CBS42" s="800"/>
      <c r="CBT42" s="800"/>
      <c r="CBU42" s="800"/>
      <c r="CBV42" s="800"/>
      <c r="CBW42" s="800"/>
      <c r="CBX42" s="516"/>
      <c r="CBY42" s="800"/>
      <c r="CBZ42" s="800"/>
      <c r="CCA42" s="800"/>
      <c r="CCB42" s="800"/>
      <c r="CCC42" s="800"/>
      <c r="CCD42" s="800"/>
      <c r="CCE42" s="800"/>
      <c r="CCF42" s="516"/>
      <c r="CCG42" s="800"/>
      <c r="CCH42" s="800"/>
      <c r="CCI42" s="800"/>
      <c r="CCJ42" s="800"/>
      <c r="CCK42" s="800"/>
      <c r="CCL42" s="800"/>
      <c r="CCM42" s="800"/>
      <c r="CCN42" s="516"/>
      <c r="CCO42" s="800"/>
      <c r="CCP42" s="800"/>
      <c r="CCQ42" s="800"/>
      <c r="CCR42" s="800"/>
      <c r="CCS42" s="800"/>
      <c r="CCT42" s="800"/>
      <c r="CCU42" s="800"/>
      <c r="CCV42" s="516"/>
      <c r="CCW42" s="800"/>
      <c r="CCX42" s="800"/>
      <c r="CCY42" s="800"/>
      <c r="CCZ42" s="800"/>
      <c r="CDA42" s="800"/>
      <c r="CDB42" s="800"/>
      <c r="CDC42" s="800"/>
      <c r="CDD42" s="516"/>
      <c r="CDE42" s="800"/>
      <c r="CDF42" s="800"/>
      <c r="CDG42" s="800"/>
      <c r="CDH42" s="800"/>
      <c r="CDI42" s="800"/>
      <c r="CDJ42" s="800"/>
      <c r="CDK42" s="800"/>
      <c r="CDL42" s="516"/>
      <c r="CDM42" s="800"/>
      <c r="CDN42" s="800"/>
      <c r="CDO42" s="800"/>
      <c r="CDP42" s="800"/>
      <c r="CDQ42" s="800"/>
      <c r="CDR42" s="800"/>
      <c r="CDS42" s="800"/>
      <c r="CDT42" s="516"/>
      <c r="CDU42" s="800"/>
      <c r="CDV42" s="800"/>
      <c r="CDW42" s="800"/>
      <c r="CDX42" s="800"/>
      <c r="CDY42" s="800"/>
      <c r="CDZ42" s="800"/>
      <c r="CEA42" s="800"/>
      <c r="CEB42" s="516"/>
      <c r="CEC42" s="800"/>
      <c r="CED42" s="800"/>
      <c r="CEE42" s="800"/>
      <c r="CEF42" s="800"/>
      <c r="CEG42" s="800"/>
      <c r="CEH42" s="800"/>
      <c r="CEI42" s="800"/>
      <c r="CEJ42" s="516"/>
      <c r="CEK42" s="800"/>
      <c r="CEL42" s="800"/>
      <c r="CEM42" s="800"/>
      <c r="CEN42" s="800"/>
      <c r="CEO42" s="800"/>
      <c r="CEP42" s="800"/>
      <c r="CEQ42" s="800"/>
      <c r="CER42" s="516"/>
      <c r="CES42" s="800"/>
      <c r="CET42" s="800"/>
      <c r="CEU42" s="800"/>
      <c r="CEV42" s="800"/>
      <c r="CEW42" s="800"/>
      <c r="CEX42" s="800"/>
      <c r="CEY42" s="800"/>
      <c r="CEZ42" s="516"/>
      <c r="CFA42" s="800"/>
      <c r="CFB42" s="800"/>
      <c r="CFC42" s="800"/>
      <c r="CFD42" s="800"/>
      <c r="CFE42" s="800"/>
      <c r="CFF42" s="800"/>
      <c r="CFG42" s="800"/>
      <c r="CFH42" s="516"/>
      <c r="CFI42" s="800"/>
      <c r="CFJ42" s="800"/>
      <c r="CFK42" s="800"/>
      <c r="CFL42" s="800"/>
      <c r="CFM42" s="800"/>
      <c r="CFN42" s="800"/>
      <c r="CFO42" s="800"/>
      <c r="CFP42" s="516"/>
      <c r="CFQ42" s="800"/>
      <c r="CFR42" s="800"/>
      <c r="CFS42" s="800"/>
      <c r="CFT42" s="800"/>
      <c r="CFU42" s="800"/>
      <c r="CFV42" s="800"/>
      <c r="CFW42" s="800"/>
      <c r="CFX42" s="516"/>
      <c r="CFY42" s="800"/>
      <c r="CFZ42" s="800"/>
      <c r="CGA42" s="800"/>
      <c r="CGB42" s="800"/>
      <c r="CGC42" s="800"/>
      <c r="CGD42" s="800"/>
      <c r="CGE42" s="800"/>
      <c r="CGF42" s="516"/>
      <c r="CGG42" s="800"/>
      <c r="CGH42" s="800"/>
      <c r="CGI42" s="800"/>
      <c r="CGJ42" s="800"/>
      <c r="CGK42" s="800"/>
      <c r="CGL42" s="800"/>
      <c r="CGM42" s="800"/>
      <c r="CGN42" s="516"/>
      <c r="CGO42" s="800"/>
      <c r="CGP42" s="800"/>
      <c r="CGQ42" s="800"/>
      <c r="CGR42" s="800"/>
      <c r="CGS42" s="800"/>
      <c r="CGT42" s="800"/>
      <c r="CGU42" s="800"/>
      <c r="CGV42" s="516"/>
      <c r="CGW42" s="800"/>
      <c r="CGX42" s="800"/>
      <c r="CGY42" s="800"/>
      <c r="CGZ42" s="800"/>
      <c r="CHA42" s="800"/>
      <c r="CHB42" s="800"/>
      <c r="CHC42" s="800"/>
      <c r="CHD42" s="516"/>
      <c r="CHE42" s="800"/>
      <c r="CHF42" s="800"/>
      <c r="CHG42" s="800"/>
      <c r="CHH42" s="800"/>
      <c r="CHI42" s="800"/>
      <c r="CHJ42" s="800"/>
      <c r="CHK42" s="800"/>
      <c r="CHL42" s="516"/>
      <c r="CHM42" s="800"/>
      <c r="CHN42" s="800"/>
      <c r="CHO42" s="800"/>
      <c r="CHP42" s="800"/>
      <c r="CHQ42" s="800"/>
      <c r="CHR42" s="800"/>
      <c r="CHS42" s="800"/>
      <c r="CHT42" s="516"/>
      <c r="CHU42" s="800"/>
      <c r="CHV42" s="800"/>
      <c r="CHW42" s="800"/>
      <c r="CHX42" s="800"/>
      <c r="CHY42" s="800"/>
      <c r="CHZ42" s="800"/>
      <c r="CIA42" s="800"/>
      <c r="CIB42" s="516"/>
      <c r="CIC42" s="800"/>
      <c r="CID42" s="800"/>
      <c r="CIE42" s="800"/>
      <c r="CIF42" s="800"/>
      <c r="CIG42" s="800"/>
      <c r="CIH42" s="800"/>
      <c r="CII42" s="800"/>
      <c r="CIJ42" s="516"/>
      <c r="CIK42" s="800"/>
      <c r="CIL42" s="800"/>
      <c r="CIM42" s="800"/>
      <c r="CIN42" s="800"/>
      <c r="CIO42" s="800"/>
      <c r="CIP42" s="800"/>
      <c r="CIQ42" s="800"/>
      <c r="CIR42" s="516"/>
      <c r="CIS42" s="800"/>
      <c r="CIT42" s="800"/>
      <c r="CIU42" s="800"/>
      <c r="CIV42" s="800"/>
      <c r="CIW42" s="800"/>
      <c r="CIX42" s="800"/>
      <c r="CIY42" s="800"/>
      <c r="CIZ42" s="516"/>
      <c r="CJA42" s="800"/>
      <c r="CJB42" s="800"/>
      <c r="CJC42" s="800"/>
      <c r="CJD42" s="800"/>
      <c r="CJE42" s="800"/>
      <c r="CJF42" s="800"/>
      <c r="CJG42" s="800"/>
      <c r="CJH42" s="516"/>
      <c r="CJI42" s="800"/>
      <c r="CJJ42" s="800"/>
      <c r="CJK42" s="800"/>
      <c r="CJL42" s="800"/>
      <c r="CJM42" s="800"/>
      <c r="CJN42" s="800"/>
      <c r="CJO42" s="800"/>
      <c r="CJP42" s="516"/>
      <c r="CJQ42" s="800"/>
      <c r="CJR42" s="800"/>
      <c r="CJS42" s="800"/>
      <c r="CJT42" s="800"/>
      <c r="CJU42" s="800"/>
      <c r="CJV42" s="800"/>
      <c r="CJW42" s="800"/>
      <c r="CJX42" s="516"/>
      <c r="CJY42" s="800"/>
      <c r="CJZ42" s="800"/>
      <c r="CKA42" s="800"/>
      <c r="CKB42" s="800"/>
      <c r="CKC42" s="800"/>
      <c r="CKD42" s="800"/>
      <c r="CKE42" s="800"/>
      <c r="CKF42" s="516"/>
      <c r="CKG42" s="800"/>
      <c r="CKH42" s="800"/>
      <c r="CKI42" s="800"/>
      <c r="CKJ42" s="800"/>
      <c r="CKK42" s="800"/>
      <c r="CKL42" s="800"/>
      <c r="CKM42" s="800"/>
      <c r="CKN42" s="516"/>
      <c r="CKO42" s="800"/>
      <c r="CKP42" s="800"/>
      <c r="CKQ42" s="800"/>
      <c r="CKR42" s="800"/>
      <c r="CKS42" s="800"/>
      <c r="CKT42" s="800"/>
      <c r="CKU42" s="800"/>
      <c r="CKV42" s="516"/>
      <c r="CKW42" s="800"/>
      <c r="CKX42" s="800"/>
      <c r="CKY42" s="800"/>
      <c r="CKZ42" s="800"/>
      <c r="CLA42" s="800"/>
      <c r="CLB42" s="800"/>
      <c r="CLC42" s="800"/>
      <c r="CLD42" s="516"/>
      <c r="CLE42" s="800"/>
      <c r="CLF42" s="800"/>
      <c r="CLG42" s="800"/>
      <c r="CLH42" s="800"/>
      <c r="CLI42" s="800"/>
      <c r="CLJ42" s="800"/>
      <c r="CLK42" s="800"/>
      <c r="CLL42" s="516"/>
      <c r="CLM42" s="800"/>
      <c r="CLN42" s="800"/>
      <c r="CLO42" s="800"/>
      <c r="CLP42" s="800"/>
      <c r="CLQ42" s="800"/>
      <c r="CLR42" s="800"/>
      <c r="CLS42" s="800"/>
      <c r="CLT42" s="516"/>
      <c r="CLU42" s="800"/>
      <c r="CLV42" s="800"/>
      <c r="CLW42" s="800"/>
      <c r="CLX42" s="800"/>
      <c r="CLY42" s="800"/>
      <c r="CLZ42" s="800"/>
      <c r="CMA42" s="800"/>
      <c r="CMB42" s="516"/>
      <c r="CMC42" s="800"/>
      <c r="CMD42" s="800"/>
      <c r="CME42" s="800"/>
      <c r="CMF42" s="800"/>
      <c r="CMG42" s="800"/>
      <c r="CMH42" s="800"/>
      <c r="CMI42" s="800"/>
      <c r="CMJ42" s="516"/>
      <c r="CMK42" s="800"/>
      <c r="CML42" s="800"/>
      <c r="CMM42" s="800"/>
      <c r="CMN42" s="800"/>
      <c r="CMO42" s="800"/>
      <c r="CMP42" s="800"/>
      <c r="CMQ42" s="800"/>
      <c r="CMR42" s="516"/>
      <c r="CMS42" s="800"/>
      <c r="CMT42" s="800"/>
      <c r="CMU42" s="800"/>
      <c r="CMV42" s="800"/>
      <c r="CMW42" s="800"/>
      <c r="CMX42" s="800"/>
      <c r="CMY42" s="800"/>
      <c r="CMZ42" s="516"/>
      <c r="CNA42" s="800"/>
      <c r="CNB42" s="800"/>
      <c r="CNC42" s="800"/>
      <c r="CND42" s="800"/>
      <c r="CNE42" s="800"/>
      <c r="CNF42" s="800"/>
      <c r="CNG42" s="800"/>
      <c r="CNH42" s="516"/>
      <c r="CNI42" s="800"/>
      <c r="CNJ42" s="800"/>
      <c r="CNK42" s="800"/>
      <c r="CNL42" s="800"/>
      <c r="CNM42" s="800"/>
      <c r="CNN42" s="800"/>
      <c r="CNO42" s="800"/>
      <c r="CNP42" s="516"/>
      <c r="CNQ42" s="800"/>
      <c r="CNR42" s="800"/>
      <c r="CNS42" s="800"/>
      <c r="CNT42" s="800"/>
      <c r="CNU42" s="800"/>
      <c r="CNV42" s="800"/>
      <c r="CNW42" s="800"/>
      <c r="CNX42" s="516"/>
      <c r="CNY42" s="800"/>
      <c r="CNZ42" s="800"/>
      <c r="COA42" s="800"/>
      <c r="COB42" s="800"/>
      <c r="COC42" s="800"/>
      <c r="COD42" s="800"/>
      <c r="COE42" s="800"/>
      <c r="COF42" s="516"/>
      <c r="COG42" s="800"/>
      <c r="COH42" s="800"/>
      <c r="COI42" s="800"/>
      <c r="COJ42" s="800"/>
      <c r="COK42" s="800"/>
      <c r="COL42" s="800"/>
      <c r="COM42" s="800"/>
      <c r="CON42" s="516"/>
      <c r="COO42" s="800"/>
      <c r="COP42" s="800"/>
      <c r="COQ42" s="800"/>
      <c r="COR42" s="800"/>
      <c r="COS42" s="800"/>
      <c r="COT42" s="800"/>
      <c r="COU42" s="800"/>
      <c r="COV42" s="516"/>
      <c r="COW42" s="800"/>
      <c r="COX42" s="800"/>
      <c r="COY42" s="800"/>
      <c r="COZ42" s="800"/>
      <c r="CPA42" s="800"/>
      <c r="CPB42" s="800"/>
      <c r="CPC42" s="800"/>
      <c r="CPD42" s="516"/>
      <c r="CPE42" s="800"/>
      <c r="CPF42" s="800"/>
      <c r="CPG42" s="800"/>
      <c r="CPH42" s="800"/>
      <c r="CPI42" s="800"/>
      <c r="CPJ42" s="800"/>
      <c r="CPK42" s="800"/>
      <c r="CPL42" s="516"/>
      <c r="CPM42" s="800"/>
      <c r="CPN42" s="800"/>
      <c r="CPO42" s="800"/>
      <c r="CPP42" s="800"/>
      <c r="CPQ42" s="800"/>
      <c r="CPR42" s="800"/>
      <c r="CPS42" s="800"/>
      <c r="CPT42" s="516"/>
      <c r="CPU42" s="800"/>
      <c r="CPV42" s="800"/>
      <c r="CPW42" s="800"/>
      <c r="CPX42" s="800"/>
      <c r="CPY42" s="800"/>
      <c r="CPZ42" s="800"/>
      <c r="CQA42" s="800"/>
      <c r="CQB42" s="516"/>
      <c r="CQC42" s="800"/>
      <c r="CQD42" s="800"/>
      <c r="CQE42" s="800"/>
      <c r="CQF42" s="800"/>
      <c r="CQG42" s="800"/>
      <c r="CQH42" s="800"/>
      <c r="CQI42" s="800"/>
      <c r="CQJ42" s="516"/>
      <c r="CQK42" s="800"/>
      <c r="CQL42" s="800"/>
      <c r="CQM42" s="800"/>
      <c r="CQN42" s="800"/>
      <c r="CQO42" s="800"/>
      <c r="CQP42" s="800"/>
      <c r="CQQ42" s="800"/>
      <c r="CQR42" s="516"/>
      <c r="CQS42" s="800"/>
      <c r="CQT42" s="800"/>
      <c r="CQU42" s="800"/>
      <c r="CQV42" s="800"/>
      <c r="CQW42" s="800"/>
      <c r="CQX42" s="800"/>
      <c r="CQY42" s="800"/>
      <c r="CQZ42" s="516"/>
      <c r="CRA42" s="800"/>
      <c r="CRB42" s="800"/>
      <c r="CRC42" s="800"/>
      <c r="CRD42" s="800"/>
      <c r="CRE42" s="800"/>
      <c r="CRF42" s="800"/>
      <c r="CRG42" s="800"/>
      <c r="CRH42" s="516"/>
      <c r="CRI42" s="800"/>
      <c r="CRJ42" s="800"/>
      <c r="CRK42" s="800"/>
      <c r="CRL42" s="800"/>
      <c r="CRM42" s="800"/>
      <c r="CRN42" s="800"/>
      <c r="CRO42" s="800"/>
      <c r="CRP42" s="516"/>
      <c r="CRQ42" s="800"/>
      <c r="CRR42" s="800"/>
      <c r="CRS42" s="800"/>
      <c r="CRT42" s="800"/>
      <c r="CRU42" s="800"/>
      <c r="CRV42" s="800"/>
      <c r="CRW42" s="800"/>
      <c r="CRX42" s="516"/>
      <c r="CRY42" s="800"/>
      <c r="CRZ42" s="800"/>
      <c r="CSA42" s="800"/>
      <c r="CSB42" s="800"/>
      <c r="CSC42" s="800"/>
      <c r="CSD42" s="800"/>
      <c r="CSE42" s="800"/>
      <c r="CSF42" s="516"/>
      <c r="CSG42" s="800"/>
      <c r="CSH42" s="800"/>
      <c r="CSI42" s="800"/>
      <c r="CSJ42" s="800"/>
      <c r="CSK42" s="800"/>
      <c r="CSL42" s="800"/>
      <c r="CSM42" s="800"/>
      <c r="CSN42" s="516"/>
      <c r="CSO42" s="800"/>
      <c r="CSP42" s="800"/>
      <c r="CSQ42" s="800"/>
      <c r="CSR42" s="800"/>
      <c r="CSS42" s="800"/>
      <c r="CST42" s="800"/>
      <c r="CSU42" s="800"/>
      <c r="CSV42" s="516"/>
      <c r="CSW42" s="800"/>
      <c r="CSX42" s="800"/>
      <c r="CSY42" s="800"/>
      <c r="CSZ42" s="800"/>
      <c r="CTA42" s="800"/>
      <c r="CTB42" s="800"/>
      <c r="CTC42" s="800"/>
      <c r="CTD42" s="516"/>
      <c r="CTE42" s="800"/>
      <c r="CTF42" s="800"/>
      <c r="CTG42" s="800"/>
      <c r="CTH42" s="800"/>
      <c r="CTI42" s="800"/>
      <c r="CTJ42" s="800"/>
      <c r="CTK42" s="800"/>
      <c r="CTL42" s="516"/>
      <c r="CTM42" s="800"/>
      <c r="CTN42" s="800"/>
      <c r="CTO42" s="800"/>
      <c r="CTP42" s="800"/>
      <c r="CTQ42" s="800"/>
      <c r="CTR42" s="800"/>
      <c r="CTS42" s="800"/>
      <c r="CTT42" s="516"/>
      <c r="CTU42" s="800"/>
      <c r="CTV42" s="800"/>
      <c r="CTW42" s="800"/>
      <c r="CTX42" s="800"/>
      <c r="CTY42" s="800"/>
      <c r="CTZ42" s="800"/>
      <c r="CUA42" s="800"/>
      <c r="CUB42" s="516"/>
      <c r="CUC42" s="800"/>
      <c r="CUD42" s="800"/>
      <c r="CUE42" s="800"/>
      <c r="CUF42" s="800"/>
      <c r="CUG42" s="800"/>
      <c r="CUH42" s="800"/>
      <c r="CUI42" s="800"/>
      <c r="CUJ42" s="516"/>
      <c r="CUK42" s="800"/>
      <c r="CUL42" s="800"/>
      <c r="CUM42" s="800"/>
      <c r="CUN42" s="800"/>
      <c r="CUO42" s="800"/>
      <c r="CUP42" s="800"/>
      <c r="CUQ42" s="800"/>
      <c r="CUR42" s="516"/>
      <c r="CUS42" s="800"/>
      <c r="CUT42" s="800"/>
      <c r="CUU42" s="800"/>
      <c r="CUV42" s="800"/>
      <c r="CUW42" s="800"/>
      <c r="CUX42" s="800"/>
      <c r="CUY42" s="800"/>
      <c r="CUZ42" s="516"/>
      <c r="CVA42" s="800"/>
      <c r="CVB42" s="800"/>
      <c r="CVC42" s="800"/>
      <c r="CVD42" s="800"/>
      <c r="CVE42" s="800"/>
      <c r="CVF42" s="800"/>
      <c r="CVG42" s="800"/>
      <c r="CVH42" s="516"/>
      <c r="CVI42" s="800"/>
      <c r="CVJ42" s="800"/>
      <c r="CVK42" s="800"/>
      <c r="CVL42" s="800"/>
      <c r="CVM42" s="800"/>
      <c r="CVN42" s="800"/>
      <c r="CVO42" s="800"/>
      <c r="CVP42" s="516"/>
      <c r="CVQ42" s="800"/>
      <c r="CVR42" s="800"/>
      <c r="CVS42" s="800"/>
      <c r="CVT42" s="800"/>
      <c r="CVU42" s="800"/>
      <c r="CVV42" s="800"/>
      <c r="CVW42" s="800"/>
      <c r="CVX42" s="516"/>
      <c r="CVY42" s="800"/>
      <c r="CVZ42" s="800"/>
      <c r="CWA42" s="800"/>
      <c r="CWB42" s="800"/>
      <c r="CWC42" s="800"/>
      <c r="CWD42" s="800"/>
      <c r="CWE42" s="800"/>
      <c r="CWF42" s="516"/>
      <c r="CWG42" s="800"/>
      <c r="CWH42" s="800"/>
      <c r="CWI42" s="800"/>
      <c r="CWJ42" s="800"/>
      <c r="CWK42" s="800"/>
      <c r="CWL42" s="800"/>
      <c r="CWM42" s="800"/>
      <c r="CWN42" s="516"/>
      <c r="CWO42" s="800"/>
      <c r="CWP42" s="800"/>
      <c r="CWQ42" s="800"/>
      <c r="CWR42" s="800"/>
      <c r="CWS42" s="800"/>
      <c r="CWT42" s="800"/>
      <c r="CWU42" s="800"/>
      <c r="CWV42" s="516"/>
      <c r="CWW42" s="800"/>
      <c r="CWX42" s="800"/>
      <c r="CWY42" s="800"/>
      <c r="CWZ42" s="800"/>
      <c r="CXA42" s="800"/>
      <c r="CXB42" s="800"/>
      <c r="CXC42" s="800"/>
      <c r="CXD42" s="516"/>
      <c r="CXE42" s="800"/>
      <c r="CXF42" s="800"/>
      <c r="CXG42" s="800"/>
      <c r="CXH42" s="800"/>
      <c r="CXI42" s="800"/>
      <c r="CXJ42" s="800"/>
      <c r="CXK42" s="800"/>
      <c r="CXL42" s="516"/>
      <c r="CXM42" s="800"/>
      <c r="CXN42" s="800"/>
      <c r="CXO42" s="800"/>
      <c r="CXP42" s="800"/>
      <c r="CXQ42" s="800"/>
      <c r="CXR42" s="800"/>
      <c r="CXS42" s="800"/>
      <c r="CXT42" s="516"/>
      <c r="CXU42" s="800"/>
      <c r="CXV42" s="800"/>
      <c r="CXW42" s="800"/>
      <c r="CXX42" s="800"/>
      <c r="CXY42" s="800"/>
      <c r="CXZ42" s="800"/>
      <c r="CYA42" s="800"/>
      <c r="CYB42" s="516"/>
      <c r="CYC42" s="800"/>
      <c r="CYD42" s="800"/>
      <c r="CYE42" s="800"/>
      <c r="CYF42" s="800"/>
      <c r="CYG42" s="800"/>
      <c r="CYH42" s="800"/>
      <c r="CYI42" s="800"/>
      <c r="CYJ42" s="516"/>
      <c r="CYK42" s="800"/>
      <c r="CYL42" s="800"/>
      <c r="CYM42" s="800"/>
      <c r="CYN42" s="800"/>
      <c r="CYO42" s="800"/>
      <c r="CYP42" s="800"/>
      <c r="CYQ42" s="800"/>
      <c r="CYR42" s="516"/>
      <c r="CYS42" s="800"/>
      <c r="CYT42" s="800"/>
      <c r="CYU42" s="800"/>
      <c r="CYV42" s="800"/>
      <c r="CYW42" s="800"/>
      <c r="CYX42" s="800"/>
      <c r="CYY42" s="800"/>
      <c r="CYZ42" s="516"/>
      <c r="CZA42" s="800"/>
      <c r="CZB42" s="800"/>
      <c r="CZC42" s="800"/>
      <c r="CZD42" s="800"/>
      <c r="CZE42" s="800"/>
      <c r="CZF42" s="800"/>
      <c r="CZG42" s="800"/>
      <c r="CZH42" s="516"/>
      <c r="CZI42" s="800"/>
      <c r="CZJ42" s="800"/>
      <c r="CZK42" s="800"/>
      <c r="CZL42" s="800"/>
      <c r="CZM42" s="800"/>
      <c r="CZN42" s="800"/>
      <c r="CZO42" s="800"/>
      <c r="CZP42" s="516"/>
      <c r="CZQ42" s="800"/>
      <c r="CZR42" s="800"/>
      <c r="CZS42" s="800"/>
      <c r="CZT42" s="800"/>
      <c r="CZU42" s="800"/>
      <c r="CZV42" s="800"/>
      <c r="CZW42" s="800"/>
      <c r="CZX42" s="516"/>
      <c r="CZY42" s="800"/>
      <c r="CZZ42" s="800"/>
      <c r="DAA42" s="800"/>
      <c r="DAB42" s="800"/>
      <c r="DAC42" s="800"/>
      <c r="DAD42" s="800"/>
      <c r="DAE42" s="800"/>
      <c r="DAF42" s="516"/>
      <c r="DAG42" s="800"/>
      <c r="DAH42" s="800"/>
      <c r="DAI42" s="800"/>
      <c r="DAJ42" s="800"/>
      <c r="DAK42" s="800"/>
      <c r="DAL42" s="800"/>
      <c r="DAM42" s="800"/>
      <c r="DAN42" s="516"/>
      <c r="DAO42" s="800"/>
      <c r="DAP42" s="800"/>
      <c r="DAQ42" s="800"/>
      <c r="DAR42" s="800"/>
      <c r="DAS42" s="800"/>
      <c r="DAT42" s="800"/>
      <c r="DAU42" s="800"/>
      <c r="DAV42" s="516"/>
      <c r="DAW42" s="800"/>
      <c r="DAX42" s="800"/>
      <c r="DAY42" s="800"/>
      <c r="DAZ42" s="800"/>
      <c r="DBA42" s="800"/>
      <c r="DBB42" s="800"/>
      <c r="DBC42" s="800"/>
      <c r="DBD42" s="516"/>
      <c r="DBE42" s="800"/>
      <c r="DBF42" s="800"/>
      <c r="DBG42" s="800"/>
      <c r="DBH42" s="800"/>
      <c r="DBI42" s="800"/>
      <c r="DBJ42" s="800"/>
      <c r="DBK42" s="800"/>
      <c r="DBL42" s="516"/>
      <c r="DBM42" s="800"/>
      <c r="DBN42" s="800"/>
      <c r="DBO42" s="800"/>
      <c r="DBP42" s="800"/>
      <c r="DBQ42" s="800"/>
      <c r="DBR42" s="800"/>
      <c r="DBS42" s="800"/>
      <c r="DBT42" s="516"/>
      <c r="DBU42" s="800"/>
      <c r="DBV42" s="800"/>
      <c r="DBW42" s="800"/>
      <c r="DBX42" s="800"/>
      <c r="DBY42" s="800"/>
      <c r="DBZ42" s="800"/>
      <c r="DCA42" s="800"/>
      <c r="DCB42" s="516"/>
      <c r="DCC42" s="800"/>
      <c r="DCD42" s="800"/>
      <c r="DCE42" s="800"/>
      <c r="DCF42" s="800"/>
      <c r="DCG42" s="800"/>
      <c r="DCH42" s="800"/>
      <c r="DCI42" s="800"/>
      <c r="DCJ42" s="516"/>
      <c r="DCK42" s="800"/>
      <c r="DCL42" s="800"/>
      <c r="DCM42" s="800"/>
      <c r="DCN42" s="800"/>
      <c r="DCO42" s="800"/>
      <c r="DCP42" s="800"/>
      <c r="DCQ42" s="800"/>
      <c r="DCR42" s="516"/>
      <c r="DCS42" s="800"/>
      <c r="DCT42" s="800"/>
      <c r="DCU42" s="800"/>
      <c r="DCV42" s="800"/>
      <c r="DCW42" s="800"/>
      <c r="DCX42" s="800"/>
      <c r="DCY42" s="800"/>
      <c r="DCZ42" s="516"/>
      <c r="DDA42" s="800"/>
      <c r="DDB42" s="800"/>
      <c r="DDC42" s="800"/>
      <c r="DDD42" s="800"/>
      <c r="DDE42" s="800"/>
      <c r="DDF42" s="800"/>
      <c r="DDG42" s="800"/>
      <c r="DDH42" s="516"/>
      <c r="DDI42" s="800"/>
      <c r="DDJ42" s="800"/>
      <c r="DDK42" s="800"/>
      <c r="DDL42" s="800"/>
      <c r="DDM42" s="800"/>
      <c r="DDN42" s="800"/>
      <c r="DDO42" s="800"/>
      <c r="DDP42" s="516"/>
      <c r="DDQ42" s="800"/>
      <c r="DDR42" s="800"/>
      <c r="DDS42" s="800"/>
      <c r="DDT42" s="800"/>
      <c r="DDU42" s="800"/>
      <c r="DDV42" s="800"/>
      <c r="DDW42" s="800"/>
      <c r="DDX42" s="516"/>
      <c r="DDY42" s="800"/>
      <c r="DDZ42" s="800"/>
      <c r="DEA42" s="800"/>
      <c r="DEB42" s="800"/>
      <c r="DEC42" s="800"/>
      <c r="DED42" s="800"/>
      <c r="DEE42" s="800"/>
      <c r="DEF42" s="516"/>
      <c r="DEG42" s="800"/>
      <c r="DEH42" s="800"/>
      <c r="DEI42" s="800"/>
      <c r="DEJ42" s="800"/>
      <c r="DEK42" s="800"/>
      <c r="DEL42" s="800"/>
      <c r="DEM42" s="800"/>
      <c r="DEN42" s="516"/>
      <c r="DEO42" s="800"/>
      <c r="DEP42" s="800"/>
      <c r="DEQ42" s="800"/>
      <c r="DER42" s="800"/>
      <c r="DES42" s="800"/>
      <c r="DET42" s="800"/>
      <c r="DEU42" s="800"/>
      <c r="DEV42" s="516"/>
      <c r="DEW42" s="800"/>
      <c r="DEX42" s="800"/>
      <c r="DEY42" s="800"/>
      <c r="DEZ42" s="800"/>
      <c r="DFA42" s="800"/>
      <c r="DFB42" s="800"/>
      <c r="DFC42" s="800"/>
      <c r="DFD42" s="516"/>
      <c r="DFE42" s="800"/>
      <c r="DFF42" s="800"/>
      <c r="DFG42" s="800"/>
      <c r="DFH42" s="800"/>
      <c r="DFI42" s="800"/>
      <c r="DFJ42" s="800"/>
      <c r="DFK42" s="800"/>
      <c r="DFL42" s="516"/>
      <c r="DFM42" s="800"/>
      <c r="DFN42" s="800"/>
      <c r="DFO42" s="800"/>
      <c r="DFP42" s="800"/>
      <c r="DFQ42" s="800"/>
      <c r="DFR42" s="800"/>
      <c r="DFS42" s="800"/>
      <c r="DFT42" s="516"/>
      <c r="DFU42" s="800"/>
      <c r="DFV42" s="800"/>
      <c r="DFW42" s="800"/>
      <c r="DFX42" s="800"/>
      <c r="DFY42" s="800"/>
      <c r="DFZ42" s="800"/>
      <c r="DGA42" s="800"/>
      <c r="DGB42" s="516"/>
      <c r="DGC42" s="800"/>
      <c r="DGD42" s="800"/>
      <c r="DGE42" s="800"/>
      <c r="DGF42" s="800"/>
      <c r="DGG42" s="800"/>
      <c r="DGH42" s="800"/>
      <c r="DGI42" s="800"/>
      <c r="DGJ42" s="516"/>
      <c r="DGK42" s="800"/>
      <c r="DGL42" s="800"/>
      <c r="DGM42" s="800"/>
      <c r="DGN42" s="800"/>
      <c r="DGO42" s="800"/>
      <c r="DGP42" s="800"/>
      <c r="DGQ42" s="800"/>
      <c r="DGR42" s="516"/>
      <c r="DGS42" s="800"/>
      <c r="DGT42" s="800"/>
      <c r="DGU42" s="800"/>
      <c r="DGV42" s="800"/>
      <c r="DGW42" s="800"/>
      <c r="DGX42" s="800"/>
      <c r="DGY42" s="800"/>
      <c r="DGZ42" s="516"/>
      <c r="DHA42" s="800"/>
      <c r="DHB42" s="800"/>
      <c r="DHC42" s="800"/>
      <c r="DHD42" s="800"/>
      <c r="DHE42" s="800"/>
      <c r="DHF42" s="800"/>
      <c r="DHG42" s="800"/>
      <c r="DHH42" s="516"/>
      <c r="DHI42" s="800"/>
      <c r="DHJ42" s="800"/>
      <c r="DHK42" s="800"/>
      <c r="DHL42" s="800"/>
      <c r="DHM42" s="800"/>
      <c r="DHN42" s="800"/>
      <c r="DHO42" s="800"/>
      <c r="DHP42" s="516"/>
      <c r="DHQ42" s="800"/>
      <c r="DHR42" s="800"/>
      <c r="DHS42" s="800"/>
      <c r="DHT42" s="800"/>
      <c r="DHU42" s="800"/>
      <c r="DHV42" s="800"/>
      <c r="DHW42" s="800"/>
      <c r="DHX42" s="516"/>
      <c r="DHY42" s="800"/>
      <c r="DHZ42" s="800"/>
      <c r="DIA42" s="800"/>
      <c r="DIB42" s="800"/>
      <c r="DIC42" s="800"/>
      <c r="DID42" s="800"/>
      <c r="DIE42" s="800"/>
      <c r="DIF42" s="516"/>
      <c r="DIG42" s="800"/>
      <c r="DIH42" s="800"/>
      <c r="DII42" s="800"/>
      <c r="DIJ42" s="800"/>
      <c r="DIK42" s="800"/>
      <c r="DIL42" s="800"/>
      <c r="DIM42" s="800"/>
      <c r="DIN42" s="516"/>
      <c r="DIO42" s="800"/>
      <c r="DIP42" s="800"/>
      <c r="DIQ42" s="800"/>
      <c r="DIR42" s="800"/>
      <c r="DIS42" s="800"/>
      <c r="DIT42" s="800"/>
      <c r="DIU42" s="800"/>
      <c r="DIV42" s="516"/>
      <c r="DIW42" s="800"/>
      <c r="DIX42" s="800"/>
      <c r="DIY42" s="800"/>
      <c r="DIZ42" s="800"/>
      <c r="DJA42" s="800"/>
      <c r="DJB42" s="800"/>
      <c r="DJC42" s="800"/>
      <c r="DJD42" s="516"/>
      <c r="DJE42" s="800"/>
      <c r="DJF42" s="800"/>
      <c r="DJG42" s="800"/>
      <c r="DJH42" s="800"/>
      <c r="DJI42" s="800"/>
      <c r="DJJ42" s="800"/>
      <c r="DJK42" s="800"/>
      <c r="DJL42" s="516"/>
      <c r="DJM42" s="800"/>
      <c r="DJN42" s="800"/>
      <c r="DJO42" s="800"/>
      <c r="DJP42" s="800"/>
      <c r="DJQ42" s="800"/>
      <c r="DJR42" s="800"/>
      <c r="DJS42" s="800"/>
      <c r="DJT42" s="516"/>
      <c r="DJU42" s="800"/>
      <c r="DJV42" s="800"/>
      <c r="DJW42" s="800"/>
      <c r="DJX42" s="800"/>
      <c r="DJY42" s="800"/>
      <c r="DJZ42" s="800"/>
      <c r="DKA42" s="800"/>
      <c r="DKB42" s="516"/>
      <c r="DKC42" s="800"/>
      <c r="DKD42" s="800"/>
      <c r="DKE42" s="800"/>
      <c r="DKF42" s="800"/>
      <c r="DKG42" s="800"/>
      <c r="DKH42" s="800"/>
      <c r="DKI42" s="800"/>
      <c r="DKJ42" s="516"/>
      <c r="DKK42" s="800"/>
      <c r="DKL42" s="800"/>
      <c r="DKM42" s="800"/>
      <c r="DKN42" s="800"/>
      <c r="DKO42" s="800"/>
      <c r="DKP42" s="800"/>
      <c r="DKQ42" s="800"/>
      <c r="DKR42" s="516"/>
      <c r="DKS42" s="800"/>
      <c r="DKT42" s="800"/>
      <c r="DKU42" s="800"/>
      <c r="DKV42" s="800"/>
      <c r="DKW42" s="800"/>
      <c r="DKX42" s="800"/>
      <c r="DKY42" s="800"/>
      <c r="DKZ42" s="516"/>
      <c r="DLA42" s="800"/>
      <c r="DLB42" s="800"/>
      <c r="DLC42" s="800"/>
      <c r="DLD42" s="800"/>
      <c r="DLE42" s="800"/>
      <c r="DLF42" s="800"/>
      <c r="DLG42" s="800"/>
      <c r="DLH42" s="516"/>
      <c r="DLI42" s="800"/>
      <c r="DLJ42" s="800"/>
      <c r="DLK42" s="800"/>
      <c r="DLL42" s="800"/>
      <c r="DLM42" s="800"/>
      <c r="DLN42" s="800"/>
      <c r="DLO42" s="800"/>
      <c r="DLP42" s="516"/>
      <c r="DLQ42" s="800"/>
      <c r="DLR42" s="800"/>
      <c r="DLS42" s="800"/>
      <c r="DLT42" s="800"/>
      <c r="DLU42" s="800"/>
      <c r="DLV42" s="800"/>
      <c r="DLW42" s="800"/>
      <c r="DLX42" s="516"/>
      <c r="DLY42" s="800"/>
      <c r="DLZ42" s="800"/>
      <c r="DMA42" s="800"/>
      <c r="DMB42" s="800"/>
      <c r="DMC42" s="800"/>
      <c r="DMD42" s="800"/>
      <c r="DME42" s="800"/>
      <c r="DMF42" s="516"/>
      <c r="DMG42" s="800"/>
      <c r="DMH42" s="800"/>
      <c r="DMI42" s="800"/>
      <c r="DMJ42" s="800"/>
      <c r="DMK42" s="800"/>
      <c r="DML42" s="800"/>
      <c r="DMM42" s="800"/>
      <c r="DMN42" s="516"/>
      <c r="DMO42" s="800"/>
      <c r="DMP42" s="800"/>
      <c r="DMQ42" s="800"/>
      <c r="DMR42" s="800"/>
      <c r="DMS42" s="800"/>
      <c r="DMT42" s="800"/>
      <c r="DMU42" s="800"/>
      <c r="DMV42" s="516"/>
      <c r="DMW42" s="800"/>
      <c r="DMX42" s="800"/>
      <c r="DMY42" s="800"/>
      <c r="DMZ42" s="800"/>
      <c r="DNA42" s="800"/>
      <c r="DNB42" s="800"/>
      <c r="DNC42" s="800"/>
      <c r="DND42" s="516"/>
      <c r="DNE42" s="800"/>
      <c r="DNF42" s="800"/>
      <c r="DNG42" s="800"/>
      <c r="DNH42" s="800"/>
      <c r="DNI42" s="800"/>
      <c r="DNJ42" s="800"/>
      <c r="DNK42" s="800"/>
      <c r="DNL42" s="516"/>
      <c r="DNM42" s="800"/>
      <c r="DNN42" s="800"/>
      <c r="DNO42" s="800"/>
      <c r="DNP42" s="800"/>
      <c r="DNQ42" s="800"/>
      <c r="DNR42" s="800"/>
      <c r="DNS42" s="800"/>
      <c r="DNT42" s="516"/>
      <c r="DNU42" s="800"/>
      <c r="DNV42" s="800"/>
      <c r="DNW42" s="800"/>
      <c r="DNX42" s="800"/>
      <c r="DNY42" s="800"/>
      <c r="DNZ42" s="800"/>
      <c r="DOA42" s="800"/>
      <c r="DOB42" s="516"/>
      <c r="DOC42" s="800"/>
      <c r="DOD42" s="800"/>
      <c r="DOE42" s="800"/>
      <c r="DOF42" s="800"/>
      <c r="DOG42" s="800"/>
      <c r="DOH42" s="800"/>
      <c r="DOI42" s="800"/>
      <c r="DOJ42" s="516"/>
      <c r="DOK42" s="800"/>
      <c r="DOL42" s="800"/>
      <c r="DOM42" s="800"/>
      <c r="DON42" s="800"/>
      <c r="DOO42" s="800"/>
      <c r="DOP42" s="800"/>
      <c r="DOQ42" s="800"/>
      <c r="DOR42" s="516"/>
      <c r="DOS42" s="800"/>
      <c r="DOT42" s="800"/>
      <c r="DOU42" s="800"/>
      <c r="DOV42" s="800"/>
      <c r="DOW42" s="800"/>
      <c r="DOX42" s="800"/>
      <c r="DOY42" s="800"/>
      <c r="DOZ42" s="516"/>
      <c r="DPA42" s="800"/>
      <c r="DPB42" s="800"/>
      <c r="DPC42" s="800"/>
      <c r="DPD42" s="800"/>
      <c r="DPE42" s="800"/>
      <c r="DPF42" s="800"/>
      <c r="DPG42" s="800"/>
      <c r="DPH42" s="516"/>
      <c r="DPI42" s="800"/>
      <c r="DPJ42" s="800"/>
      <c r="DPK42" s="800"/>
      <c r="DPL42" s="800"/>
      <c r="DPM42" s="800"/>
      <c r="DPN42" s="800"/>
      <c r="DPO42" s="800"/>
      <c r="DPP42" s="516"/>
      <c r="DPQ42" s="800"/>
      <c r="DPR42" s="800"/>
      <c r="DPS42" s="800"/>
      <c r="DPT42" s="800"/>
      <c r="DPU42" s="800"/>
      <c r="DPV42" s="800"/>
      <c r="DPW42" s="800"/>
      <c r="DPX42" s="516"/>
      <c r="DPY42" s="800"/>
      <c r="DPZ42" s="800"/>
      <c r="DQA42" s="800"/>
      <c r="DQB42" s="800"/>
      <c r="DQC42" s="800"/>
      <c r="DQD42" s="800"/>
      <c r="DQE42" s="800"/>
      <c r="DQF42" s="516"/>
      <c r="DQG42" s="800"/>
      <c r="DQH42" s="800"/>
      <c r="DQI42" s="800"/>
      <c r="DQJ42" s="800"/>
      <c r="DQK42" s="800"/>
      <c r="DQL42" s="800"/>
      <c r="DQM42" s="800"/>
      <c r="DQN42" s="516"/>
      <c r="DQO42" s="800"/>
      <c r="DQP42" s="800"/>
      <c r="DQQ42" s="800"/>
      <c r="DQR42" s="800"/>
      <c r="DQS42" s="800"/>
      <c r="DQT42" s="800"/>
      <c r="DQU42" s="800"/>
      <c r="DQV42" s="516"/>
      <c r="DQW42" s="800"/>
      <c r="DQX42" s="800"/>
      <c r="DQY42" s="800"/>
      <c r="DQZ42" s="800"/>
      <c r="DRA42" s="800"/>
      <c r="DRB42" s="800"/>
      <c r="DRC42" s="800"/>
      <c r="DRD42" s="516"/>
      <c r="DRE42" s="800"/>
      <c r="DRF42" s="800"/>
      <c r="DRG42" s="800"/>
      <c r="DRH42" s="800"/>
      <c r="DRI42" s="800"/>
      <c r="DRJ42" s="800"/>
      <c r="DRK42" s="800"/>
      <c r="DRL42" s="516"/>
      <c r="DRM42" s="800"/>
      <c r="DRN42" s="800"/>
      <c r="DRO42" s="800"/>
      <c r="DRP42" s="800"/>
      <c r="DRQ42" s="800"/>
      <c r="DRR42" s="800"/>
      <c r="DRS42" s="800"/>
      <c r="DRT42" s="516"/>
      <c r="DRU42" s="800"/>
      <c r="DRV42" s="800"/>
      <c r="DRW42" s="800"/>
      <c r="DRX42" s="800"/>
      <c r="DRY42" s="800"/>
      <c r="DRZ42" s="800"/>
      <c r="DSA42" s="800"/>
      <c r="DSB42" s="516"/>
      <c r="DSC42" s="800"/>
      <c r="DSD42" s="800"/>
      <c r="DSE42" s="800"/>
      <c r="DSF42" s="800"/>
      <c r="DSG42" s="800"/>
      <c r="DSH42" s="800"/>
      <c r="DSI42" s="800"/>
      <c r="DSJ42" s="516"/>
      <c r="DSK42" s="800"/>
      <c r="DSL42" s="800"/>
      <c r="DSM42" s="800"/>
      <c r="DSN42" s="800"/>
      <c r="DSO42" s="800"/>
      <c r="DSP42" s="800"/>
      <c r="DSQ42" s="800"/>
      <c r="DSR42" s="516"/>
      <c r="DSS42" s="800"/>
      <c r="DST42" s="800"/>
      <c r="DSU42" s="800"/>
      <c r="DSV42" s="800"/>
      <c r="DSW42" s="800"/>
      <c r="DSX42" s="800"/>
      <c r="DSY42" s="800"/>
      <c r="DSZ42" s="516"/>
      <c r="DTA42" s="800"/>
      <c r="DTB42" s="800"/>
      <c r="DTC42" s="800"/>
      <c r="DTD42" s="800"/>
      <c r="DTE42" s="800"/>
      <c r="DTF42" s="800"/>
      <c r="DTG42" s="800"/>
      <c r="DTH42" s="516"/>
      <c r="DTI42" s="800"/>
      <c r="DTJ42" s="800"/>
      <c r="DTK42" s="800"/>
      <c r="DTL42" s="800"/>
      <c r="DTM42" s="800"/>
      <c r="DTN42" s="800"/>
      <c r="DTO42" s="800"/>
      <c r="DTP42" s="516"/>
      <c r="DTQ42" s="800"/>
      <c r="DTR42" s="800"/>
      <c r="DTS42" s="800"/>
      <c r="DTT42" s="800"/>
      <c r="DTU42" s="800"/>
      <c r="DTV42" s="800"/>
      <c r="DTW42" s="800"/>
      <c r="DTX42" s="516"/>
      <c r="DTY42" s="800"/>
      <c r="DTZ42" s="800"/>
      <c r="DUA42" s="800"/>
      <c r="DUB42" s="800"/>
      <c r="DUC42" s="800"/>
      <c r="DUD42" s="800"/>
      <c r="DUE42" s="800"/>
      <c r="DUF42" s="516"/>
      <c r="DUG42" s="800"/>
      <c r="DUH42" s="800"/>
      <c r="DUI42" s="800"/>
      <c r="DUJ42" s="800"/>
      <c r="DUK42" s="800"/>
      <c r="DUL42" s="800"/>
      <c r="DUM42" s="800"/>
      <c r="DUN42" s="516"/>
      <c r="DUO42" s="800"/>
      <c r="DUP42" s="800"/>
      <c r="DUQ42" s="800"/>
      <c r="DUR42" s="800"/>
      <c r="DUS42" s="800"/>
      <c r="DUT42" s="800"/>
      <c r="DUU42" s="800"/>
      <c r="DUV42" s="516"/>
      <c r="DUW42" s="800"/>
      <c r="DUX42" s="800"/>
      <c r="DUY42" s="800"/>
      <c r="DUZ42" s="800"/>
      <c r="DVA42" s="800"/>
      <c r="DVB42" s="800"/>
      <c r="DVC42" s="800"/>
      <c r="DVD42" s="516"/>
      <c r="DVE42" s="800"/>
      <c r="DVF42" s="800"/>
      <c r="DVG42" s="800"/>
      <c r="DVH42" s="800"/>
      <c r="DVI42" s="800"/>
      <c r="DVJ42" s="800"/>
      <c r="DVK42" s="800"/>
      <c r="DVL42" s="516"/>
      <c r="DVM42" s="800"/>
      <c r="DVN42" s="800"/>
      <c r="DVO42" s="800"/>
      <c r="DVP42" s="800"/>
      <c r="DVQ42" s="800"/>
      <c r="DVR42" s="800"/>
      <c r="DVS42" s="800"/>
      <c r="DVT42" s="516"/>
      <c r="DVU42" s="800"/>
      <c r="DVV42" s="800"/>
      <c r="DVW42" s="800"/>
      <c r="DVX42" s="800"/>
      <c r="DVY42" s="800"/>
      <c r="DVZ42" s="800"/>
      <c r="DWA42" s="800"/>
      <c r="DWB42" s="516"/>
      <c r="DWC42" s="800"/>
      <c r="DWD42" s="800"/>
      <c r="DWE42" s="800"/>
      <c r="DWF42" s="800"/>
      <c r="DWG42" s="800"/>
      <c r="DWH42" s="800"/>
      <c r="DWI42" s="800"/>
      <c r="DWJ42" s="516"/>
      <c r="DWK42" s="800"/>
      <c r="DWL42" s="800"/>
      <c r="DWM42" s="800"/>
      <c r="DWN42" s="800"/>
      <c r="DWO42" s="800"/>
      <c r="DWP42" s="800"/>
      <c r="DWQ42" s="800"/>
      <c r="DWR42" s="516"/>
      <c r="DWS42" s="800"/>
      <c r="DWT42" s="800"/>
      <c r="DWU42" s="800"/>
      <c r="DWV42" s="800"/>
      <c r="DWW42" s="800"/>
      <c r="DWX42" s="800"/>
      <c r="DWY42" s="800"/>
      <c r="DWZ42" s="516"/>
      <c r="DXA42" s="800"/>
      <c r="DXB42" s="800"/>
      <c r="DXC42" s="800"/>
      <c r="DXD42" s="800"/>
      <c r="DXE42" s="800"/>
      <c r="DXF42" s="800"/>
      <c r="DXG42" s="800"/>
      <c r="DXH42" s="516"/>
      <c r="DXI42" s="800"/>
      <c r="DXJ42" s="800"/>
      <c r="DXK42" s="800"/>
      <c r="DXL42" s="800"/>
      <c r="DXM42" s="800"/>
      <c r="DXN42" s="800"/>
      <c r="DXO42" s="800"/>
      <c r="DXP42" s="516"/>
      <c r="DXQ42" s="800"/>
      <c r="DXR42" s="800"/>
      <c r="DXS42" s="800"/>
      <c r="DXT42" s="800"/>
      <c r="DXU42" s="800"/>
      <c r="DXV42" s="800"/>
      <c r="DXW42" s="800"/>
      <c r="DXX42" s="516"/>
      <c r="DXY42" s="800"/>
      <c r="DXZ42" s="800"/>
      <c r="DYA42" s="800"/>
      <c r="DYB42" s="800"/>
      <c r="DYC42" s="800"/>
      <c r="DYD42" s="800"/>
      <c r="DYE42" s="800"/>
      <c r="DYF42" s="516"/>
      <c r="DYG42" s="800"/>
      <c r="DYH42" s="800"/>
      <c r="DYI42" s="800"/>
      <c r="DYJ42" s="800"/>
      <c r="DYK42" s="800"/>
      <c r="DYL42" s="800"/>
      <c r="DYM42" s="800"/>
      <c r="DYN42" s="516"/>
      <c r="DYO42" s="800"/>
      <c r="DYP42" s="800"/>
      <c r="DYQ42" s="800"/>
      <c r="DYR42" s="800"/>
      <c r="DYS42" s="800"/>
      <c r="DYT42" s="800"/>
      <c r="DYU42" s="800"/>
      <c r="DYV42" s="516"/>
      <c r="DYW42" s="800"/>
      <c r="DYX42" s="800"/>
      <c r="DYY42" s="800"/>
      <c r="DYZ42" s="800"/>
      <c r="DZA42" s="800"/>
      <c r="DZB42" s="800"/>
      <c r="DZC42" s="800"/>
      <c r="DZD42" s="516"/>
      <c r="DZE42" s="800"/>
      <c r="DZF42" s="800"/>
      <c r="DZG42" s="800"/>
      <c r="DZH42" s="800"/>
      <c r="DZI42" s="800"/>
      <c r="DZJ42" s="800"/>
      <c r="DZK42" s="800"/>
      <c r="DZL42" s="516"/>
      <c r="DZM42" s="800"/>
      <c r="DZN42" s="800"/>
      <c r="DZO42" s="800"/>
      <c r="DZP42" s="800"/>
      <c r="DZQ42" s="800"/>
      <c r="DZR42" s="800"/>
      <c r="DZS42" s="800"/>
      <c r="DZT42" s="516"/>
      <c r="DZU42" s="800"/>
      <c r="DZV42" s="800"/>
      <c r="DZW42" s="800"/>
      <c r="DZX42" s="800"/>
      <c r="DZY42" s="800"/>
      <c r="DZZ42" s="800"/>
      <c r="EAA42" s="800"/>
      <c r="EAB42" s="516"/>
      <c r="EAC42" s="800"/>
      <c r="EAD42" s="800"/>
      <c r="EAE42" s="800"/>
      <c r="EAF42" s="800"/>
      <c r="EAG42" s="800"/>
      <c r="EAH42" s="800"/>
      <c r="EAI42" s="800"/>
      <c r="EAJ42" s="516"/>
      <c r="EAK42" s="800"/>
      <c r="EAL42" s="800"/>
      <c r="EAM42" s="800"/>
      <c r="EAN42" s="800"/>
      <c r="EAO42" s="800"/>
      <c r="EAP42" s="800"/>
      <c r="EAQ42" s="800"/>
      <c r="EAR42" s="516"/>
      <c r="EAS42" s="800"/>
      <c r="EAT42" s="800"/>
      <c r="EAU42" s="800"/>
      <c r="EAV42" s="800"/>
      <c r="EAW42" s="800"/>
      <c r="EAX42" s="800"/>
      <c r="EAY42" s="800"/>
      <c r="EAZ42" s="516"/>
      <c r="EBA42" s="800"/>
      <c r="EBB42" s="800"/>
      <c r="EBC42" s="800"/>
      <c r="EBD42" s="800"/>
      <c r="EBE42" s="800"/>
      <c r="EBF42" s="800"/>
      <c r="EBG42" s="800"/>
      <c r="EBH42" s="516"/>
      <c r="EBI42" s="800"/>
      <c r="EBJ42" s="800"/>
      <c r="EBK42" s="800"/>
      <c r="EBL42" s="800"/>
      <c r="EBM42" s="800"/>
      <c r="EBN42" s="800"/>
      <c r="EBO42" s="800"/>
      <c r="EBP42" s="516"/>
      <c r="EBQ42" s="800"/>
      <c r="EBR42" s="800"/>
      <c r="EBS42" s="800"/>
      <c r="EBT42" s="800"/>
      <c r="EBU42" s="800"/>
      <c r="EBV42" s="800"/>
      <c r="EBW42" s="800"/>
      <c r="EBX42" s="516"/>
      <c r="EBY42" s="800"/>
      <c r="EBZ42" s="800"/>
      <c r="ECA42" s="800"/>
      <c r="ECB42" s="800"/>
      <c r="ECC42" s="800"/>
      <c r="ECD42" s="800"/>
      <c r="ECE42" s="800"/>
      <c r="ECF42" s="516"/>
      <c r="ECG42" s="800"/>
      <c r="ECH42" s="800"/>
      <c r="ECI42" s="800"/>
      <c r="ECJ42" s="800"/>
      <c r="ECK42" s="800"/>
      <c r="ECL42" s="800"/>
      <c r="ECM42" s="800"/>
      <c r="ECN42" s="516"/>
      <c r="ECO42" s="800"/>
      <c r="ECP42" s="800"/>
      <c r="ECQ42" s="800"/>
      <c r="ECR42" s="800"/>
      <c r="ECS42" s="800"/>
      <c r="ECT42" s="800"/>
      <c r="ECU42" s="800"/>
      <c r="ECV42" s="516"/>
      <c r="ECW42" s="800"/>
      <c r="ECX42" s="800"/>
      <c r="ECY42" s="800"/>
      <c r="ECZ42" s="800"/>
      <c r="EDA42" s="800"/>
      <c r="EDB42" s="800"/>
      <c r="EDC42" s="800"/>
      <c r="EDD42" s="516"/>
      <c r="EDE42" s="800"/>
      <c r="EDF42" s="800"/>
      <c r="EDG42" s="800"/>
      <c r="EDH42" s="800"/>
      <c r="EDI42" s="800"/>
      <c r="EDJ42" s="800"/>
      <c r="EDK42" s="800"/>
      <c r="EDL42" s="516"/>
      <c r="EDM42" s="800"/>
      <c r="EDN42" s="800"/>
      <c r="EDO42" s="800"/>
      <c r="EDP42" s="800"/>
      <c r="EDQ42" s="800"/>
      <c r="EDR42" s="800"/>
      <c r="EDS42" s="800"/>
      <c r="EDT42" s="516"/>
      <c r="EDU42" s="800"/>
      <c r="EDV42" s="800"/>
      <c r="EDW42" s="800"/>
      <c r="EDX42" s="800"/>
      <c r="EDY42" s="800"/>
      <c r="EDZ42" s="800"/>
      <c r="EEA42" s="800"/>
      <c r="EEB42" s="516"/>
      <c r="EEC42" s="800"/>
      <c r="EED42" s="800"/>
      <c r="EEE42" s="800"/>
      <c r="EEF42" s="800"/>
      <c r="EEG42" s="800"/>
      <c r="EEH42" s="800"/>
      <c r="EEI42" s="800"/>
      <c r="EEJ42" s="516"/>
      <c r="EEK42" s="800"/>
      <c r="EEL42" s="800"/>
      <c r="EEM42" s="800"/>
      <c r="EEN42" s="800"/>
      <c r="EEO42" s="800"/>
      <c r="EEP42" s="800"/>
      <c r="EEQ42" s="800"/>
      <c r="EER42" s="516"/>
      <c r="EES42" s="800"/>
      <c r="EET42" s="800"/>
      <c r="EEU42" s="800"/>
      <c r="EEV42" s="800"/>
      <c r="EEW42" s="800"/>
      <c r="EEX42" s="800"/>
      <c r="EEY42" s="800"/>
      <c r="EEZ42" s="516"/>
      <c r="EFA42" s="800"/>
      <c r="EFB42" s="800"/>
      <c r="EFC42" s="800"/>
      <c r="EFD42" s="800"/>
      <c r="EFE42" s="800"/>
      <c r="EFF42" s="800"/>
      <c r="EFG42" s="800"/>
      <c r="EFH42" s="516"/>
      <c r="EFI42" s="800"/>
      <c r="EFJ42" s="800"/>
      <c r="EFK42" s="800"/>
      <c r="EFL42" s="800"/>
      <c r="EFM42" s="800"/>
      <c r="EFN42" s="800"/>
      <c r="EFO42" s="800"/>
      <c r="EFP42" s="516"/>
      <c r="EFQ42" s="800"/>
      <c r="EFR42" s="800"/>
      <c r="EFS42" s="800"/>
      <c r="EFT42" s="800"/>
      <c r="EFU42" s="800"/>
      <c r="EFV42" s="800"/>
      <c r="EFW42" s="800"/>
      <c r="EFX42" s="516"/>
      <c r="EFY42" s="800"/>
      <c r="EFZ42" s="800"/>
      <c r="EGA42" s="800"/>
      <c r="EGB42" s="800"/>
      <c r="EGC42" s="800"/>
      <c r="EGD42" s="800"/>
      <c r="EGE42" s="800"/>
      <c r="EGF42" s="516"/>
      <c r="EGG42" s="800"/>
      <c r="EGH42" s="800"/>
      <c r="EGI42" s="800"/>
      <c r="EGJ42" s="800"/>
      <c r="EGK42" s="800"/>
      <c r="EGL42" s="800"/>
      <c r="EGM42" s="800"/>
      <c r="EGN42" s="516"/>
      <c r="EGO42" s="800"/>
      <c r="EGP42" s="800"/>
      <c r="EGQ42" s="800"/>
      <c r="EGR42" s="800"/>
      <c r="EGS42" s="800"/>
      <c r="EGT42" s="800"/>
      <c r="EGU42" s="800"/>
      <c r="EGV42" s="516"/>
      <c r="EGW42" s="800"/>
      <c r="EGX42" s="800"/>
      <c r="EGY42" s="800"/>
      <c r="EGZ42" s="800"/>
      <c r="EHA42" s="800"/>
      <c r="EHB42" s="800"/>
      <c r="EHC42" s="800"/>
      <c r="EHD42" s="516"/>
      <c r="EHE42" s="800"/>
      <c r="EHF42" s="800"/>
      <c r="EHG42" s="800"/>
      <c r="EHH42" s="800"/>
      <c r="EHI42" s="800"/>
      <c r="EHJ42" s="800"/>
      <c r="EHK42" s="800"/>
      <c r="EHL42" s="516"/>
      <c r="EHM42" s="800"/>
      <c r="EHN42" s="800"/>
      <c r="EHO42" s="800"/>
      <c r="EHP42" s="800"/>
      <c r="EHQ42" s="800"/>
      <c r="EHR42" s="800"/>
      <c r="EHS42" s="800"/>
      <c r="EHT42" s="516"/>
      <c r="EHU42" s="800"/>
      <c r="EHV42" s="800"/>
      <c r="EHW42" s="800"/>
      <c r="EHX42" s="800"/>
      <c r="EHY42" s="800"/>
      <c r="EHZ42" s="800"/>
      <c r="EIA42" s="800"/>
      <c r="EIB42" s="516"/>
      <c r="EIC42" s="800"/>
      <c r="EID42" s="800"/>
      <c r="EIE42" s="800"/>
      <c r="EIF42" s="800"/>
      <c r="EIG42" s="800"/>
      <c r="EIH42" s="800"/>
      <c r="EII42" s="800"/>
      <c r="EIJ42" s="516"/>
      <c r="EIK42" s="800"/>
      <c r="EIL42" s="800"/>
      <c r="EIM42" s="800"/>
      <c r="EIN42" s="800"/>
      <c r="EIO42" s="800"/>
      <c r="EIP42" s="800"/>
      <c r="EIQ42" s="800"/>
      <c r="EIR42" s="516"/>
      <c r="EIS42" s="800"/>
      <c r="EIT42" s="800"/>
      <c r="EIU42" s="800"/>
      <c r="EIV42" s="800"/>
      <c r="EIW42" s="800"/>
      <c r="EIX42" s="800"/>
      <c r="EIY42" s="800"/>
      <c r="EIZ42" s="516"/>
      <c r="EJA42" s="800"/>
      <c r="EJB42" s="800"/>
      <c r="EJC42" s="800"/>
      <c r="EJD42" s="800"/>
      <c r="EJE42" s="800"/>
      <c r="EJF42" s="800"/>
      <c r="EJG42" s="800"/>
      <c r="EJH42" s="516"/>
      <c r="EJI42" s="800"/>
      <c r="EJJ42" s="800"/>
      <c r="EJK42" s="800"/>
      <c r="EJL42" s="800"/>
      <c r="EJM42" s="800"/>
      <c r="EJN42" s="800"/>
      <c r="EJO42" s="800"/>
      <c r="EJP42" s="516"/>
      <c r="EJQ42" s="800"/>
      <c r="EJR42" s="800"/>
      <c r="EJS42" s="800"/>
      <c r="EJT42" s="800"/>
      <c r="EJU42" s="800"/>
      <c r="EJV42" s="800"/>
      <c r="EJW42" s="800"/>
      <c r="EJX42" s="516"/>
      <c r="EJY42" s="800"/>
      <c r="EJZ42" s="800"/>
      <c r="EKA42" s="800"/>
      <c r="EKB42" s="800"/>
      <c r="EKC42" s="800"/>
      <c r="EKD42" s="800"/>
      <c r="EKE42" s="800"/>
      <c r="EKF42" s="516"/>
      <c r="EKG42" s="800"/>
      <c r="EKH42" s="800"/>
      <c r="EKI42" s="800"/>
      <c r="EKJ42" s="800"/>
      <c r="EKK42" s="800"/>
      <c r="EKL42" s="800"/>
      <c r="EKM42" s="800"/>
      <c r="EKN42" s="516"/>
      <c r="EKO42" s="800"/>
      <c r="EKP42" s="800"/>
      <c r="EKQ42" s="800"/>
      <c r="EKR42" s="800"/>
      <c r="EKS42" s="800"/>
      <c r="EKT42" s="800"/>
      <c r="EKU42" s="800"/>
      <c r="EKV42" s="516"/>
      <c r="EKW42" s="800"/>
      <c r="EKX42" s="800"/>
      <c r="EKY42" s="800"/>
      <c r="EKZ42" s="800"/>
      <c r="ELA42" s="800"/>
      <c r="ELB42" s="800"/>
      <c r="ELC42" s="800"/>
      <c r="ELD42" s="516"/>
      <c r="ELE42" s="800"/>
      <c r="ELF42" s="800"/>
      <c r="ELG42" s="800"/>
      <c r="ELH42" s="800"/>
      <c r="ELI42" s="800"/>
      <c r="ELJ42" s="800"/>
      <c r="ELK42" s="800"/>
      <c r="ELL42" s="516"/>
      <c r="ELM42" s="800"/>
      <c r="ELN42" s="800"/>
      <c r="ELO42" s="800"/>
      <c r="ELP42" s="800"/>
      <c r="ELQ42" s="800"/>
      <c r="ELR42" s="800"/>
      <c r="ELS42" s="800"/>
      <c r="ELT42" s="516"/>
      <c r="ELU42" s="800"/>
      <c r="ELV42" s="800"/>
      <c r="ELW42" s="800"/>
      <c r="ELX42" s="800"/>
      <c r="ELY42" s="800"/>
      <c r="ELZ42" s="800"/>
      <c r="EMA42" s="800"/>
      <c r="EMB42" s="516"/>
      <c r="EMC42" s="800"/>
      <c r="EMD42" s="800"/>
      <c r="EME42" s="800"/>
      <c r="EMF42" s="800"/>
      <c r="EMG42" s="800"/>
      <c r="EMH42" s="800"/>
      <c r="EMI42" s="800"/>
      <c r="EMJ42" s="516"/>
      <c r="EMK42" s="800"/>
      <c r="EML42" s="800"/>
      <c r="EMM42" s="800"/>
      <c r="EMN42" s="800"/>
      <c r="EMO42" s="800"/>
      <c r="EMP42" s="800"/>
      <c r="EMQ42" s="800"/>
      <c r="EMR42" s="516"/>
      <c r="EMS42" s="800"/>
      <c r="EMT42" s="800"/>
      <c r="EMU42" s="800"/>
      <c r="EMV42" s="800"/>
      <c r="EMW42" s="800"/>
      <c r="EMX42" s="800"/>
      <c r="EMY42" s="800"/>
      <c r="EMZ42" s="516"/>
      <c r="ENA42" s="800"/>
      <c r="ENB42" s="800"/>
      <c r="ENC42" s="800"/>
      <c r="END42" s="800"/>
      <c r="ENE42" s="800"/>
      <c r="ENF42" s="800"/>
      <c r="ENG42" s="800"/>
      <c r="ENH42" s="516"/>
      <c r="ENI42" s="800"/>
      <c r="ENJ42" s="800"/>
      <c r="ENK42" s="800"/>
      <c r="ENL42" s="800"/>
      <c r="ENM42" s="800"/>
      <c r="ENN42" s="800"/>
      <c r="ENO42" s="800"/>
      <c r="ENP42" s="516"/>
      <c r="ENQ42" s="800"/>
      <c r="ENR42" s="800"/>
      <c r="ENS42" s="800"/>
      <c r="ENT42" s="800"/>
      <c r="ENU42" s="800"/>
      <c r="ENV42" s="800"/>
      <c r="ENW42" s="800"/>
      <c r="ENX42" s="516"/>
      <c r="ENY42" s="800"/>
      <c r="ENZ42" s="800"/>
      <c r="EOA42" s="800"/>
      <c r="EOB42" s="800"/>
      <c r="EOC42" s="800"/>
      <c r="EOD42" s="800"/>
      <c r="EOE42" s="800"/>
      <c r="EOF42" s="516"/>
      <c r="EOG42" s="800"/>
      <c r="EOH42" s="800"/>
      <c r="EOI42" s="800"/>
      <c r="EOJ42" s="800"/>
      <c r="EOK42" s="800"/>
      <c r="EOL42" s="800"/>
      <c r="EOM42" s="800"/>
      <c r="EON42" s="516"/>
      <c r="EOO42" s="800"/>
      <c r="EOP42" s="800"/>
      <c r="EOQ42" s="800"/>
      <c r="EOR42" s="800"/>
      <c r="EOS42" s="800"/>
      <c r="EOT42" s="800"/>
      <c r="EOU42" s="800"/>
      <c r="EOV42" s="516"/>
      <c r="EOW42" s="800"/>
      <c r="EOX42" s="800"/>
      <c r="EOY42" s="800"/>
      <c r="EOZ42" s="800"/>
      <c r="EPA42" s="800"/>
      <c r="EPB42" s="800"/>
      <c r="EPC42" s="800"/>
      <c r="EPD42" s="516"/>
      <c r="EPE42" s="800"/>
      <c r="EPF42" s="800"/>
      <c r="EPG42" s="800"/>
      <c r="EPH42" s="800"/>
      <c r="EPI42" s="800"/>
      <c r="EPJ42" s="800"/>
      <c r="EPK42" s="800"/>
      <c r="EPL42" s="516"/>
      <c r="EPM42" s="800"/>
      <c r="EPN42" s="800"/>
      <c r="EPO42" s="800"/>
      <c r="EPP42" s="800"/>
      <c r="EPQ42" s="800"/>
      <c r="EPR42" s="800"/>
      <c r="EPS42" s="800"/>
      <c r="EPT42" s="516"/>
      <c r="EPU42" s="800"/>
      <c r="EPV42" s="800"/>
      <c r="EPW42" s="800"/>
      <c r="EPX42" s="800"/>
      <c r="EPY42" s="800"/>
      <c r="EPZ42" s="800"/>
      <c r="EQA42" s="800"/>
      <c r="EQB42" s="516"/>
      <c r="EQC42" s="800"/>
      <c r="EQD42" s="800"/>
      <c r="EQE42" s="800"/>
      <c r="EQF42" s="800"/>
      <c r="EQG42" s="800"/>
      <c r="EQH42" s="800"/>
      <c r="EQI42" s="800"/>
      <c r="EQJ42" s="516"/>
      <c r="EQK42" s="800"/>
      <c r="EQL42" s="800"/>
      <c r="EQM42" s="800"/>
      <c r="EQN42" s="800"/>
      <c r="EQO42" s="800"/>
      <c r="EQP42" s="800"/>
      <c r="EQQ42" s="800"/>
      <c r="EQR42" s="516"/>
      <c r="EQS42" s="800"/>
      <c r="EQT42" s="800"/>
      <c r="EQU42" s="800"/>
      <c r="EQV42" s="800"/>
      <c r="EQW42" s="800"/>
      <c r="EQX42" s="800"/>
      <c r="EQY42" s="800"/>
      <c r="EQZ42" s="516"/>
      <c r="ERA42" s="800"/>
      <c r="ERB42" s="800"/>
      <c r="ERC42" s="800"/>
      <c r="ERD42" s="800"/>
      <c r="ERE42" s="800"/>
      <c r="ERF42" s="800"/>
      <c r="ERG42" s="800"/>
      <c r="ERH42" s="516"/>
      <c r="ERI42" s="800"/>
      <c r="ERJ42" s="800"/>
      <c r="ERK42" s="800"/>
      <c r="ERL42" s="800"/>
      <c r="ERM42" s="800"/>
      <c r="ERN42" s="800"/>
      <c r="ERO42" s="800"/>
      <c r="ERP42" s="516"/>
      <c r="ERQ42" s="800"/>
      <c r="ERR42" s="800"/>
      <c r="ERS42" s="800"/>
      <c r="ERT42" s="800"/>
      <c r="ERU42" s="800"/>
      <c r="ERV42" s="800"/>
      <c r="ERW42" s="800"/>
      <c r="ERX42" s="516"/>
      <c r="ERY42" s="800"/>
      <c r="ERZ42" s="800"/>
      <c r="ESA42" s="800"/>
      <c r="ESB42" s="800"/>
      <c r="ESC42" s="800"/>
      <c r="ESD42" s="800"/>
      <c r="ESE42" s="800"/>
      <c r="ESF42" s="516"/>
      <c r="ESG42" s="800"/>
      <c r="ESH42" s="800"/>
      <c r="ESI42" s="800"/>
      <c r="ESJ42" s="800"/>
      <c r="ESK42" s="800"/>
      <c r="ESL42" s="800"/>
      <c r="ESM42" s="800"/>
      <c r="ESN42" s="516"/>
      <c r="ESO42" s="800"/>
      <c r="ESP42" s="800"/>
      <c r="ESQ42" s="800"/>
      <c r="ESR42" s="800"/>
      <c r="ESS42" s="800"/>
      <c r="EST42" s="800"/>
      <c r="ESU42" s="800"/>
      <c r="ESV42" s="516"/>
      <c r="ESW42" s="800"/>
      <c r="ESX42" s="800"/>
      <c r="ESY42" s="800"/>
      <c r="ESZ42" s="800"/>
      <c r="ETA42" s="800"/>
      <c r="ETB42" s="800"/>
      <c r="ETC42" s="800"/>
      <c r="ETD42" s="516"/>
      <c r="ETE42" s="800"/>
      <c r="ETF42" s="800"/>
      <c r="ETG42" s="800"/>
      <c r="ETH42" s="800"/>
      <c r="ETI42" s="800"/>
      <c r="ETJ42" s="800"/>
      <c r="ETK42" s="800"/>
      <c r="ETL42" s="516"/>
      <c r="ETM42" s="800"/>
      <c r="ETN42" s="800"/>
      <c r="ETO42" s="800"/>
      <c r="ETP42" s="800"/>
      <c r="ETQ42" s="800"/>
      <c r="ETR42" s="800"/>
      <c r="ETS42" s="800"/>
      <c r="ETT42" s="516"/>
      <c r="ETU42" s="800"/>
      <c r="ETV42" s="800"/>
      <c r="ETW42" s="800"/>
      <c r="ETX42" s="800"/>
      <c r="ETY42" s="800"/>
      <c r="ETZ42" s="800"/>
      <c r="EUA42" s="800"/>
      <c r="EUB42" s="516"/>
      <c r="EUC42" s="800"/>
      <c r="EUD42" s="800"/>
      <c r="EUE42" s="800"/>
      <c r="EUF42" s="800"/>
      <c r="EUG42" s="800"/>
      <c r="EUH42" s="800"/>
      <c r="EUI42" s="800"/>
      <c r="EUJ42" s="516"/>
      <c r="EUK42" s="800"/>
      <c r="EUL42" s="800"/>
      <c r="EUM42" s="800"/>
      <c r="EUN42" s="800"/>
      <c r="EUO42" s="800"/>
      <c r="EUP42" s="800"/>
      <c r="EUQ42" s="800"/>
      <c r="EUR42" s="516"/>
      <c r="EUS42" s="800"/>
      <c r="EUT42" s="800"/>
      <c r="EUU42" s="800"/>
      <c r="EUV42" s="800"/>
      <c r="EUW42" s="800"/>
      <c r="EUX42" s="800"/>
      <c r="EUY42" s="800"/>
      <c r="EUZ42" s="516"/>
      <c r="EVA42" s="800"/>
      <c r="EVB42" s="800"/>
      <c r="EVC42" s="800"/>
      <c r="EVD42" s="800"/>
      <c r="EVE42" s="800"/>
      <c r="EVF42" s="800"/>
      <c r="EVG42" s="800"/>
      <c r="EVH42" s="516"/>
      <c r="EVI42" s="800"/>
      <c r="EVJ42" s="800"/>
      <c r="EVK42" s="800"/>
      <c r="EVL42" s="800"/>
      <c r="EVM42" s="800"/>
      <c r="EVN42" s="800"/>
      <c r="EVO42" s="800"/>
      <c r="EVP42" s="516"/>
      <c r="EVQ42" s="800"/>
      <c r="EVR42" s="800"/>
      <c r="EVS42" s="800"/>
      <c r="EVT42" s="800"/>
      <c r="EVU42" s="800"/>
      <c r="EVV42" s="800"/>
      <c r="EVW42" s="800"/>
      <c r="EVX42" s="516"/>
      <c r="EVY42" s="800"/>
      <c r="EVZ42" s="800"/>
      <c r="EWA42" s="800"/>
      <c r="EWB42" s="800"/>
      <c r="EWC42" s="800"/>
      <c r="EWD42" s="800"/>
      <c r="EWE42" s="800"/>
      <c r="EWF42" s="516"/>
      <c r="EWG42" s="800"/>
      <c r="EWH42" s="800"/>
      <c r="EWI42" s="800"/>
      <c r="EWJ42" s="800"/>
      <c r="EWK42" s="800"/>
      <c r="EWL42" s="800"/>
      <c r="EWM42" s="800"/>
      <c r="EWN42" s="516"/>
      <c r="EWO42" s="800"/>
      <c r="EWP42" s="800"/>
      <c r="EWQ42" s="800"/>
      <c r="EWR42" s="800"/>
      <c r="EWS42" s="800"/>
      <c r="EWT42" s="800"/>
      <c r="EWU42" s="800"/>
      <c r="EWV42" s="516"/>
      <c r="EWW42" s="800"/>
      <c r="EWX42" s="800"/>
      <c r="EWY42" s="800"/>
      <c r="EWZ42" s="800"/>
      <c r="EXA42" s="800"/>
      <c r="EXB42" s="800"/>
      <c r="EXC42" s="800"/>
      <c r="EXD42" s="516"/>
      <c r="EXE42" s="800"/>
      <c r="EXF42" s="800"/>
      <c r="EXG42" s="800"/>
      <c r="EXH42" s="800"/>
      <c r="EXI42" s="800"/>
      <c r="EXJ42" s="800"/>
      <c r="EXK42" s="800"/>
      <c r="EXL42" s="516"/>
      <c r="EXM42" s="800"/>
      <c r="EXN42" s="800"/>
      <c r="EXO42" s="800"/>
      <c r="EXP42" s="800"/>
      <c r="EXQ42" s="800"/>
      <c r="EXR42" s="800"/>
      <c r="EXS42" s="800"/>
      <c r="EXT42" s="516"/>
      <c r="EXU42" s="800"/>
      <c r="EXV42" s="800"/>
      <c r="EXW42" s="800"/>
      <c r="EXX42" s="800"/>
      <c r="EXY42" s="800"/>
      <c r="EXZ42" s="800"/>
      <c r="EYA42" s="800"/>
      <c r="EYB42" s="516"/>
      <c r="EYC42" s="800"/>
      <c r="EYD42" s="800"/>
      <c r="EYE42" s="800"/>
      <c r="EYF42" s="800"/>
      <c r="EYG42" s="800"/>
      <c r="EYH42" s="800"/>
      <c r="EYI42" s="800"/>
      <c r="EYJ42" s="516"/>
      <c r="EYK42" s="800"/>
      <c r="EYL42" s="800"/>
      <c r="EYM42" s="800"/>
      <c r="EYN42" s="800"/>
      <c r="EYO42" s="800"/>
      <c r="EYP42" s="800"/>
      <c r="EYQ42" s="800"/>
      <c r="EYR42" s="516"/>
      <c r="EYS42" s="800"/>
      <c r="EYT42" s="800"/>
      <c r="EYU42" s="800"/>
      <c r="EYV42" s="800"/>
      <c r="EYW42" s="800"/>
      <c r="EYX42" s="800"/>
      <c r="EYY42" s="800"/>
      <c r="EYZ42" s="516"/>
      <c r="EZA42" s="800"/>
      <c r="EZB42" s="800"/>
      <c r="EZC42" s="800"/>
      <c r="EZD42" s="800"/>
      <c r="EZE42" s="800"/>
      <c r="EZF42" s="800"/>
      <c r="EZG42" s="800"/>
      <c r="EZH42" s="516"/>
      <c r="EZI42" s="800"/>
      <c r="EZJ42" s="800"/>
      <c r="EZK42" s="800"/>
      <c r="EZL42" s="800"/>
      <c r="EZM42" s="800"/>
      <c r="EZN42" s="800"/>
      <c r="EZO42" s="800"/>
      <c r="EZP42" s="516"/>
      <c r="EZQ42" s="800"/>
      <c r="EZR42" s="800"/>
      <c r="EZS42" s="800"/>
      <c r="EZT42" s="800"/>
      <c r="EZU42" s="800"/>
      <c r="EZV42" s="800"/>
      <c r="EZW42" s="800"/>
      <c r="EZX42" s="516"/>
      <c r="EZY42" s="800"/>
      <c r="EZZ42" s="800"/>
      <c r="FAA42" s="800"/>
      <c r="FAB42" s="800"/>
      <c r="FAC42" s="800"/>
      <c r="FAD42" s="800"/>
      <c r="FAE42" s="800"/>
      <c r="FAF42" s="516"/>
      <c r="FAG42" s="800"/>
      <c r="FAH42" s="800"/>
      <c r="FAI42" s="800"/>
      <c r="FAJ42" s="800"/>
      <c r="FAK42" s="800"/>
      <c r="FAL42" s="800"/>
      <c r="FAM42" s="800"/>
      <c r="FAN42" s="516"/>
      <c r="FAO42" s="800"/>
      <c r="FAP42" s="800"/>
      <c r="FAQ42" s="800"/>
      <c r="FAR42" s="800"/>
      <c r="FAS42" s="800"/>
      <c r="FAT42" s="800"/>
      <c r="FAU42" s="800"/>
      <c r="FAV42" s="516"/>
      <c r="FAW42" s="800"/>
      <c r="FAX42" s="800"/>
      <c r="FAY42" s="800"/>
      <c r="FAZ42" s="800"/>
      <c r="FBA42" s="800"/>
      <c r="FBB42" s="800"/>
      <c r="FBC42" s="800"/>
      <c r="FBD42" s="516"/>
      <c r="FBE42" s="800"/>
      <c r="FBF42" s="800"/>
      <c r="FBG42" s="800"/>
      <c r="FBH42" s="800"/>
      <c r="FBI42" s="800"/>
      <c r="FBJ42" s="800"/>
      <c r="FBK42" s="800"/>
      <c r="FBL42" s="516"/>
      <c r="FBM42" s="800"/>
      <c r="FBN42" s="800"/>
      <c r="FBO42" s="800"/>
      <c r="FBP42" s="800"/>
      <c r="FBQ42" s="800"/>
      <c r="FBR42" s="800"/>
      <c r="FBS42" s="800"/>
      <c r="FBT42" s="516"/>
      <c r="FBU42" s="800"/>
      <c r="FBV42" s="800"/>
      <c r="FBW42" s="800"/>
      <c r="FBX42" s="800"/>
      <c r="FBY42" s="800"/>
      <c r="FBZ42" s="800"/>
      <c r="FCA42" s="800"/>
      <c r="FCB42" s="516"/>
      <c r="FCC42" s="800"/>
      <c r="FCD42" s="800"/>
      <c r="FCE42" s="800"/>
      <c r="FCF42" s="800"/>
      <c r="FCG42" s="800"/>
      <c r="FCH42" s="800"/>
      <c r="FCI42" s="800"/>
      <c r="FCJ42" s="516"/>
      <c r="FCK42" s="800"/>
      <c r="FCL42" s="800"/>
      <c r="FCM42" s="800"/>
      <c r="FCN42" s="800"/>
      <c r="FCO42" s="800"/>
      <c r="FCP42" s="800"/>
      <c r="FCQ42" s="800"/>
      <c r="FCR42" s="516"/>
      <c r="FCS42" s="800"/>
      <c r="FCT42" s="800"/>
      <c r="FCU42" s="800"/>
      <c r="FCV42" s="800"/>
      <c r="FCW42" s="800"/>
      <c r="FCX42" s="800"/>
      <c r="FCY42" s="800"/>
      <c r="FCZ42" s="516"/>
      <c r="FDA42" s="800"/>
      <c r="FDB42" s="800"/>
      <c r="FDC42" s="800"/>
      <c r="FDD42" s="800"/>
      <c r="FDE42" s="800"/>
      <c r="FDF42" s="800"/>
      <c r="FDG42" s="800"/>
      <c r="FDH42" s="516"/>
      <c r="FDI42" s="800"/>
      <c r="FDJ42" s="800"/>
      <c r="FDK42" s="800"/>
      <c r="FDL42" s="800"/>
      <c r="FDM42" s="800"/>
      <c r="FDN42" s="800"/>
      <c r="FDO42" s="800"/>
      <c r="FDP42" s="516"/>
      <c r="FDQ42" s="800"/>
      <c r="FDR42" s="800"/>
      <c r="FDS42" s="800"/>
      <c r="FDT42" s="800"/>
      <c r="FDU42" s="800"/>
      <c r="FDV42" s="800"/>
      <c r="FDW42" s="800"/>
      <c r="FDX42" s="516"/>
      <c r="FDY42" s="800"/>
      <c r="FDZ42" s="800"/>
      <c r="FEA42" s="800"/>
      <c r="FEB42" s="800"/>
      <c r="FEC42" s="800"/>
      <c r="FED42" s="800"/>
      <c r="FEE42" s="800"/>
      <c r="FEF42" s="516"/>
      <c r="FEG42" s="800"/>
      <c r="FEH42" s="800"/>
      <c r="FEI42" s="800"/>
      <c r="FEJ42" s="800"/>
      <c r="FEK42" s="800"/>
      <c r="FEL42" s="800"/>
      <c r="FEM42" s="800"/>
      <c r="FEN42" s="516"/>
      <c r="FEO42" s="800"/>
      <c r="FEP42" s="800"/>
      <c r="FEQ42" s="800"/>
      <c r="FER42" s="800"/>
      <c r="FES42" s="800"/>
      <c r="FET42" s="800"/>
      <c r="FEU42" s="800"/>
      <c r="FEV42" s="516"/>
      <c r="FEW42" s="800"/>
      <c r="FEX42" s="800"/>
      <c r="FEY42" s="800"/>
      <c r="FEZ42" s="800"/>
      <c r="FFA42" s="800"/>
      <c r="FFB42" s="800"/>
      <c r="FFC42" s="800"/>
      <c r="FFD42" s="516"/>
      <c r="FFE42" s="800"/>
      <c r="FFF42" s="800"/>
      <c r="FFG42" s="800"/>
      <c r="FFH42" s="800"/>
      <c r="FFI42" s="800"/>
      <c r="FFJ42" s="800"/>
      <c r="FFK42" s="800"/>
      <c r="FFL42" s="516"/>
      <c r="FFM42" s="800"/>
      <c r="FFN42" s="800"/>
      <c r="FFO42" s="800"/>
      <c r="FFP42" s="800"/>
      <c r="FFQ42" s="800"/>
      <c r="FFR42" s="800"/>
      <c r="FFS42" s="800"/>
      <c r="FFT42" s="516"/>
      <c r="FFU42" s="800"/>
      <c r="FFV42" s="800"/>
      <c r="FFW42" s="800"/>
      <c r="FFX42" s="800"/>
      <c r="FFY42" s="800"/>
      <c r="FFZ42" s="800"/>
      <c r="FGA42" s="800"/>
      <c r="FGB42" s="516"/>
      <c r="FGC42" s="800"/>
      <c r="FGD42" s="800"/>
      <c r="FGE42" s="800"/>
      <c r="FGF42" s="800"/>
      <c r="FGG42" s="800"/>
      <c r="FGH42" s="800"/>
      <c r="FGI42" s="800"/>
      <c r="FGJ42" s="516"/>
      <c r="FGK42" s="800"/>
      <c r="FGL42" s="800"/>
      <c r="FGM42" s="800"/>
      <c r="FGN42" s="800"/>
      <c r="FGO42" s="800"/>
      <c r="FGP42" s="800"/>
      <c r="FGQ42" s="800"/>
      <c r="FGR42" s="516"/>
      <c r="FGS42" s="800"/>
      <c r="FGT42" s="800"/>
      <c r="FGU42" s="800"/>
      <c r="FGV42" s="800"/>
      <c r="FGW42" s="800"/>
      <c r="FGX42" s="800"/>
      <c r="FGY42" s="800"/>
      <c r="FGZ42" s="516"/>
      <c r="FHA42" s="800"/>
      <c r="FHB42" s="800"/>
      <c r="FHC42" s="800"/>
      <c r="FHD42" s="800"/>
      <c r="FHE42" s="800"/>
      <c r="FHF42" s="800"/>
      <c r="FHG42" s="800"/>
      <c r="FHH42" s="516"/>
      <c r="FHI42" s="800"/>
      <c r="FHJ42" s="800"/>
      <c r="FHK42" s="800"/>
      <c r="FHL42" s="800"/>
      <c r="FHM42" s="800"/>
      <c r="FHN42" s="800"/>
      <c r="FHO42" s="800"/>
      <c r="FHP42" s="516"/>
      <c r="FHQ42" s="800"/>
      <c r="FHR42" s="800"/>
      <c r="FHS42" s="800"/>
      <c r="FHT42" s="800"/>
      <c r="FHU42" s="800"/>
      <c r="FHV42" s="800"/>
      <c r="FHW42" s="800"/>
      <c r="FHX42" s="516"/>
      <c r="FHY42" s="800"/>
      <c r="FHZ42" s="800"/>
      <c r="FIA42" s="800"/>
      <c r="FIB42" s="800"/>
      <c r="FIC42" s="800"/>
      <c r="FID42" s="800"/>
      <c r="FIE42" s="800"/>
      <c r="FIF42" s="516"/>
      <c r="FIG42" s="800"/>
      <c r="FIH42" s="800"/>
      <c r="FII42" s="800"/>
      <c r="FIJ42" s="800"/>
      <c r="FIK42" s="800"/>
      <c r="FIL42" s="800"/>
      <c r="FIM42" s="800"/>
      <c r="FIN42" s="516"/>
      <c r="FIO42" s="800"/>
      <c r="FIP42" s="800"/>
      <c r="FIQ42" s="800"/>
      <c r="FIR42" s="800"/>
      <c r="FIS42" s="800"/>
      <c r="FIT42" s="800"/>
      <c r="FIU42" s="800"/>
      <c r="FIV42" s="516"/>
      <c r="FIW42" s="800"/>
      <c r="FIX42" s="800"/>
      <c r="FIY42" s="800"/>
      <c r="FIZ42" s="800"/>
      <c r="FJA42" s="800"/>
      <c r="FJB42" s="800"/>
      <c r="FJC42" s="800"/>
      <c r="FJD42" s="516"/>
      <c r="FJE42" s="800"/>
      <c r="FJF42" s="800"/>
      <c r="FJG42" s="800"/>
      <c r="FJH42" s="800"/>
      <c r="FJI42" s="800"/>
      <c r="FJJ42" s="800"/>
      <c r="FJK42" s="800"/>
      <c r="FJL42" s="516"/>
      <c r="FJM42" s="800"/>
      <c r="FJN42" s="800"/>
      <c r="FJO42" s="800"/>
      <c r="FJP42" s="800"/>
      <c r="FJQ42" s="800"/>
      <c r="FJR42" s="800"/>
      <c r="FJS42" s="800"/>
      <c r="FJT42" s="516"/>
      <c r="FJU42" s="800"/>
      <c r="FJV42" s="800"/>
      <c r="FJW42" s="800"/>
      <c r="FJX42" s="800"/>
      <c r="FJY42" s="800"/>
      <c r="FJZ42" s="800"/>
      <c r="FKA42" s="800"/>
      <c r="FKB42" s="516"/>
      <c r="FKC42" s="800"/>
      <c r="FKD42" s="800"/>
      <c r="FKE42" s="800"/>
      <c r="FKF42" s="800"/>
      <c r="FKG42" s="800"/>
      <c r="FKH42" s="800"/>
      <c r="FKI42" s="800"/>
      <c r="FKJ42" s="516"/>
      <c r="FKK42" s="800"/>
      <c r="FKL42" s="800"/>
      <c r="FKM42" s="800"/>
      <c r="FKN42" s="800"/>
      <c r="FKO42" s="800"/>
      <c r="FKP42" s="800"/>
      <c r="FKQ42" s="800"/>
      <c r="FKR42" s="516"/>
      <c r="FKS42" s="800"/>
      <c r="FKT42" s="800"/>
      <c r="FKU42" s="800"/>
      <c r="FKV42" s="800"/>
      <c r="FKW42" s="800"/>
      <c r="FKX42" s="800"/>
      <c r="FKY42" s="800"/>
      <c r="FKZ42" s="516"/>
      <c r="FLA42" s="800"/>
      <c r="FLB42" s="800"/>
      <c r="FLC42" s="800"/>
      <c r="FLD42" s="800"/>
      <c r="FLE42" s="800"/>
      <c r="FLF42" s="800"/>
      <c r="FLG42" s="800"/>
      <c r="FLH42" s="516"/>
      <c r="FLI42" s="800"/>
      <c r="FLJ42" s="800"/>
      <c r="FLK42" s="800"/>
      <c r="FLL42" s="800"/>
      <c r="FLM42" s="800"/>
      <c r="FLN42" s="800"/>
      <c r="FLO42" s="800"/>
      <c r="FLP42" s="516"/>
      <c r="FLQ42" s="800"/>
      <c r="FLR42" s="800"/>
      <c r="FLS42" s="800"/>
      <c r="FLT42" s="800"/>
      <c r="FLU42" s="800"/>
      <c r="FLV42" s="800"/>
      <c r="FLW42" s="800"/>
      <c r="FLX42" s="516"/>
      <c r="FLY42" s="800"/>
      <c r="FLZ42" s="800"/>
      <c r="FMA42" s="800"/>
      <c r="FMB42" s="800"/>
      <c r="FMC42" s="800"/>
      <c r="FMD42" s="800"/>
      <c r="FME42" s="800"/>
      <c r="FMF42" s="516"/>
      <c r="FMG42" s="800"/>
      <c r="FMH42" s="800"/>
      <c r="FMI42" s="800"/>
      <c r="FMJ42" s="800"/>
      <c r="FMK42" s="800"/>
      <c r="FML42" s="800"/>
      <c r="FMM42" s="800"/>
      <c r="FMN42" s="516"/>
      <c r="FMO42" s="800"/>
      <c r="FMP42" s="800"/>
      <c r="FMQ42" s="800"/>
      <c r="FMR42" s="800"/>
      <c r="FMS42" s="800"/>
      <c r="FMT42" s="800"/>
      <c r="FMU42" s="800"/>
      <c r="FMV42" s="516"/>
      <c r="FMW42" s="800"/>
      <c r="FMX42" s="800"/>
      <c r="FMY42" s="800"/>
      <c r="FMZ42" s="800"/>
      <c r="FNA42" s="800"/>
      <c r="FNB42" s="800"/>
      <c r="FNC42" s="800"/>
      <c r="FND42" s="516"/>
      <c r="FNE42" s="800"/>
      <c r="FNF42" s="800"/>
      <c r="FNG42" s="800"/>
      <c r="FNH42" s="800"/>
      <c r="FNI42" s="800"/>
      <c r="FNJ42" s="800"/>
      <c r="FNK42" s="800"/>
      <c r="FNL42" s="516"/>
      <c r="FNM42" s="800"/>
      <c r="FNN42" s="800"/>
      <c r="FNO42" s="800"/>
      <c r="FNP42" s="800"/>
      <c r="FNQ42" s="800"/>
      <c r="FNR42" s="800"/>
      <c r="FNS42" s="800"/>
      <c r="FNT42" s="516"/>
      <c r="FNU42" s="800"/>
      <c r="FNV42" s="800"/>
      <c r="FNW42" s="800"/>
      <c r="FNX42" s="800"/>
      <c r="FNY42" s="800"/>
      <c r="FNZ42" s="800"/>
      <c r="FOA42" s="800"/>
      <c r="FOB42" s="516"/>
      <c r="FOC42" s="800"/>
      <c r="FOD42" s="800"/>
      <c r="FOE42" s="800"/>
      <c r="FOF42" s="800"/>
      <c r="FOG42" s="800"/>
      <c r="FOH42" s="800"/>
      <c r="FOI42" s="800"/>
      <c r="FOJ42" s="516"/>
      <c r="FOK42" s="800"/>
      <c r="FOL42" s="800"/>
      <c r="FOM42" s="800"/>
      <c r="FON42" s="800"/>
      <c r="FOO42" s="800"/>
      <c r="FOP42" s="800"/>
      <c r="FOQ42" s="800"/>
      <c r="FOR42" s="516"/>
      <c r="FOS42" s="800"/>
      <c r="FOT42" s="800"/>
      <c r="FOU42" s="800"/>
      <c r="FOV42" s="800"/>
      <c r="FOW42" s="800"/>
      <c r="FOX42" s="800"/>
      <c r="FOY42" s="800"/>
      <c r="FOZ42" s="516"/>
      <c r="FPA42" s="800"/>
      <c r="FPB42" s="800"/>
      <c r="FPC42" s="800"/>
      <c r="FPD42" s="800"/>
      <c r="FPE42" s="800"/>
      <c r="FPF42" s="800"/>
      <c r="FPG42" s="800"/>
      <c r="FPH42" s="516"/>
      <c r="FPI42" s="800"/>
      <c r="FPJ42" s="800"/>
      <c r="FPK42" s="800"/>
      <c r="FPL42" s="800"/>
      <c r="FPM42" s="800"/>
      <c r="FPN42" s="800"/>
      <c r="FPO42" s="800"/>
      <c r="FPP42" s="516"/>
      <c r="FPQ42" s="800"/>
      <c r="FPR42" s="800"/>
      <c r="FPS42" s="800"/>
      <c r="FPT42" s="800"/>
      <c r="FPU42" s="800"/>
      <c r="FPV42" s="800"/>
      <c r="FPW42" s="800"/>
      <c r="FPX42" s="516"/>
      <c r="FPY42" s="800"/>
      <c r="FPZ42" s="800"/>
      <c r="FQA42" s="800"/>
      <c r="FQB42" s="800"/>
      <c r="FQC42" s="800"/>
      <c r="FQD42" s="800"/>
      <c r="FQE42" s="800"/>
      <c r="FQF42" s="516"/>
      <c r="FQG42" s="800"/>
      <c r="FQH42" s="800"/>
      <c r="FQI42" s="800"/>
      <c r="FQJ42" s="800"/>
      <c r="FQK42" s="800"/>
      <c r="FQL42" s="800"/>
      <c r="FQM42" s="800"/>
      <c r="FQN42" s="516"/>
      <c r="FQO42" s="800"/>
      <c r="FQP42" s="800"/>
      <c r="FQQ42" s="800"/>
      <c r="FQR42" s="800"/>
      <c r="FQS42" s="800"/>
      <c r="FQT42" s="800"/>
      <c r="FQU42" s="800"/>
      <c r="FQV42" s="516"/>
      <c r="FQW42" s="800"/>
      <c r="FQX42" s="800"/>
      <c r="FQY42" s="800"/>
      <c r="FQZ42" s="800"/>
      <c r="FRA42" s="800"/>
      <c r="FRB42" s="800"/>
      <c r="FRC42" s="800"/>
      <c r="FRD42" s="516"/>
      <c r="FRE42" s="800"/>
      <c r="FRF42" s="800"/>
      <c r="FRG42" s="800"/>
      <c r="FRH42" s="800"/>
      <c r="FRI42" s="800"/>
      <c r="FRJ42" s="800"/>
      <c r="FRK42" s="800"/>
      <c r="FRL42" s="516"/>
      <c r="FRM42" s="800"/>
      <c r="FRN42" s="800"/>
      <c r="FRO42" s="800"/>
      <c r="FRP42" s="800"/>
      <c r="FRQ42" s="800"/>
      <c r="FRR42" s="800"/>
      <c r="FRS42" s="800"/>
      <c r="FRT42" s="516"/>
      <c r="FRU42" s="800"/>
      <c r="FRV42" s="800"/>
      <c r="FRW42" s="800"/>
      <c r="FRX42" s="800"/>
      <c r="FRY42" s="800"/>
      <c r="FRZ42" s="800"/>
      <c r="FSA42" s="800"/>
      <c r="FSB42" s="516"/>
      <c r="FSC42" s="800"/>
      <c r="FSD42" s="800"/>
      <c r="FSE42" s="800"/>
      <c r="FSF42" s="800"/>
      <c r="FSG42" s="800"/>
      <c r="FSH42" s="800"/>
      <c r="FSI42" s="800"/>
      <c r="FSJ42" s="516"/>
      <c r="FSK42" s="800"/>
      <c r="FSL42" s="800"/>
      <c r="FSM42" s="800"/>
      <c r="FSN42" s="800"/>
      <c r="FSO42" s="800"/>
      <c r="FSP42" s="800"/>
      <c r="FSQ42" s="800"/>
      <c r="FSR42" s="516"/>
      <c r="FSS42" s="800"/>
      <c r="FST42" s="800"/>
      <c r="FSU42" s="800"/>
      <c r="FSV42" s="800"/>
      <c r="FSW42" s="800"/>
      <c r="FSX42" s="800"/>
      <c r="FSY42" s="800"/>
      <c r="FSZ42" s="516"/>
      <c r="FTA42" s="800"/>
      <c r="FTB42" s="800"/>
      <c r="FTC42" s="800"/>
      <c r="FTD42" s="800"/>
      <c r="FTE42" s="800"/>
      <c r="FTF42" s="800"/>
      <c r="FTG42" s="800"/>
      <c r="FTH42" s="516"/>
      <c r="FTI42" s="800"/>
      <c r="FTJ42" s="800"/>
      <c r="FTK42" s="800"/>
      <c r="FTL42" s="800"/>
      <c r="FTM42" s="800"/>
      <c r="FTN42" s="800"/>
      <c r="FTO42" s="800"/>
      <c r="FTP42" s="516"/>
      <c r="FTQ42" s="800"/>
      <c r="FTR42" s="800"/>
      <c r="FTS42" s="800"/>
      <c r="FTT42" s="800"/>
      <c r="FTU42" s="800"/>
      <c r="FTV42" s="800"/>
      <c r="FTW42" s="800"/>
      <c r="FTX42" s="516"/>
      <c r="FTY42" s="800"/>
      <c r="FTZ42" s="800"/>
      <c r="FUA42" s="800"/>
      <c r="FUB42" s="800"/>
      <c r="FUC42" s="800"/>
      <c r="FUD42" s="800"/>
      <c r="FUE42" s="800"/>
      <c r="FUF42" s="516"/>
      <c r="FUG42" s="800"/>
      <c r="FUH42" s="800"/>
      <c r="FUI42" s="800"/>
      <c r="FUJ42" s="800"/>
      <c r="FUK42" s="800"/>
      <c r="FUL42" s="800"/>
      <c r="FUM42" s="800"/>
      <c r="FUN42" s="516"/>
      <c r="FUO42" s="800"/>
      <c r="FUP42" s="800"/>
      <c r="FUQ42" s="800"/>
      <c r="FUR42" s="800"/>
      <c r="FUS42" s="800"/>
      <c r="FUT42" s="800"/>
      <c r="FUU42" s="800"/>
      <c r="FUV42" s="516"/>
      <c r="FUW42" s="800"/>
      <c r="FUX42" s="800"/>
      <c r="FUY42" s="800"/>
      <c r="FUZ42" s="800"/>
      <c r="FVA42" s="800"/>
      <c r="FVB42" s="800"/>
      <c r="FVC42" s="800"/>
      <c r="FVD42" s="516"/>
      <c r="FVE42" s="800"/>
      <c r="FVF42" s="800"/>
      <c r="FVG42" s="800"/>
      <c r="FVH42" s="800"/>
      <c r="FVI42" s="800"/>
      <c r="FVJ42" s="800"/>
      <c r="FVK42" s="800"/>
      <c r="FVL42" s="516"/>
      <c r="FVM42" s="800"/>
      <c r="FVN42" s="800"/>
      <c r="FVO42" s="800"/>
      <c r="FVP42" s="800"/>
      <c r="FVQ42" s="800"/>
      <c r="FVR42" s="800"/>
      <c r="FVS42" s="800"/>
      <c r="FVT42" s="516"/>
      <c r="FVU42" s="800"/>
      <c r="FVV42" s="800"/>
      <c r="FVW42" s="800"/>
      <c r="FVX42" s="800"/>
      <c r="FVY42" s="800"/>
      <c r="FVZ42" s="800"/>
      <c r="FWA42" s="800"/>
      <c r="FWB42" s="516"/>
      <c r="FWC42" s="800"/>
      <c r="FWD42" s="800"/>
      <c r="FWE42" s="800"/>
      <c r="FWF42" s="800"/>
      <c r="FWG42" s="800"/>
      <c r="FWH42" s="800"/>
      <c r="FWI42" s="800"/>
      <c r="FWJ42" s="516"/>
      <c r="FWK42" s="800"/>
      <c r="FWL42" s="800"/>
      <c r="FWM42" s="800"/>
      <c r="FWN42" s="800"/>
      <c r="FWO42" s="800"/>
      <c r="FWP42" s="800"/>
      <c r="FWQ42" s="800"/>
      <c r="FWR42" s="516"/>
      <c r="FWS42" s="800"/>
      <c r="FWT42" s="800"/>
      <c r="FWU42" s="800"/>
      <c r="FWV42" s="800"/>
      <c r="FWW42" s="800"/>
      <c r="FWX42" s="800"/>
      <c r="FWY42" s="800"/>
      <c r="FWZ42" s="516"/>
      <c r="FXA42" s="800"/>
      <c r="FXB42" s="800"/>
      <c r="FXC42" s="800"/>
      <c r="FXD42" s="800"/>
      <c r="FXE42" s="800"/>
      <c r="FXF42" s="800"/>
      <c r="FXG42" s="800"/>
      <c r="FXH42" s="516"/>
      <c r="FXI42" s="800"/>
      <c r="FXJ42" s="800"/>
      <c r="FXK42" s="800"/>
      <c r="FXL42" s="800"/>
      <c r="FXM42" s="800"/>
      <c r="FXN42" s="800"/>
      <c r="FXO42" s="800"/>
      <c r="FXP42" s="516"/>
      <c r="FXQ42" s="800"/>
      <c r="FXR42" s="800"/>
      <c r="FXS42" s="800"/>
      <c r="FXT42" s="800"/>
      <c r="FXU42" s="800"/>
      <c r="FXV42" s="800"/>
      <c r="FXW42" s="800"/>
      <c r="FXX42" s="516"/>
      <c r="FXY42" s="800"/>
      <c r="FXZ42" s="800"/>
      <c r="FYA42" s="800"/>
      <c r="FYB42" s="800"/>
      <c r="FYC42" s="800"/>
      <c r="FYD42" s="800"/>
      <c r="FYE42" s="800"/>
      <c r="FYF42" s="516"/>
      <c r="FYG42" s="800"/>
      <c r="FYH42" s="800"/>
      <c r="FYI42" s="800"/>
      <c r="FYJ42" s="800"/>
      <c r="FYK42" s="800"/>
      <c r="FYL42" s="800"/>
      <c r="FYM42" s="800"/>
      <c r="FYN42" s="516"/>
      <c r="FYO42" s="800"/>
      <c r="FYP42" s="800"/>
      <c r="FYQ42" s="800"/>
      <c r="FYR42" s="800"/>
      <c r="FYS42" s="800"/>
      <c r="FYT42" s="800"/>
      <c r="FYU42" s="800"/>
      <c r="FYV42" s="516"/>
      <c r="FYW42" s="800"/>
      <c r="FYX42" s="800"/>
      <c r="FYY42" s="800"/>
      <c r="FYZ42" s="800"/>
      <c r="FZA42" s="800"/>
      <c r="FZB42" s="800"/>
      <c r="FZC42" s="800"/>
      <c r="FZD42" s="516"/>
      <c r="FZE42" s="800"/>
      <c r="FZF42" s="800"/>
      <c r="FZG42" s="800"/>
      <c r="FZH42" s="800"/>
      <c r="FZI42" s="800"/>
      <c r="FZJ42" s="800"/>
      <c r="FZK42" s="800"/>
      <c r="FZL42" s="516"/>
      <c r="FZM42" s="800"/>
      <c r="FZN42" s="800"/>
      <c r="FZO42" s="800"/>
      <c r="FZP42" s="800"/>
      <c r="FZQ42" s="800"/>
      <c r="FZR42" s="800"/>
      <c r="FZS42" s="800"/>
      <c r="FZT42" s="516"/>
      <c r="FZU42" s="800"/>
      <c r="FZV42" s="800"/>
      <c r="FZW42" s="800"/>
      <c r="FZX42" s="800"/>
      <c r="FZY42" s="800"/>
      <c r="FZZ42" s="800"/>
      <c r="GAA42" s="800"/>
      <c r="GAB42" s="516"/>
      <c r="GAC42" s="800"/>
      <c r="GAD42" s="800"/>
      <c r="GAE42" s="800"/>
      <c r="GAF42" s="800"/>
      <c r="GAG42" s="800"/>
      <c r="GAH42" s="800"/>
      <c r="GAI42" s="800"/>
      <c r="GAJ42" s="516"/>
      <c r="GAK42" s="800"/>
      <c r="GAL42" s="800"/>
      <c r="GAM42" s="800"/>
      <c r="GAN42" s="800"/>
      <c r="GAO42" s="800"/>
      <c r="GAP42" s="800"/>
      <c r="GAQ42" s="800"/>
      <c r="GAR42" s="516"/>
      <c r="GAS42" s="800"/>
      <c r="GAT42" s="800"/>
      <c r="GAU42" s="800"/>
      <c r="GAV42" s="800"/>
      <c r="GAW42" s="800"/>
      <c r="GAX42" s="800"/>
      <c r="GAY42" s="800"/>
      <c r="GAZ42" s="516"/>
      <c r="GBA42" s="800"/>
      <c r="GBB42" s="800"/>
      <c r="GBC42" s="800"/>
      <c r="GBD42" s="800"/>
      <c r="GBE42" s="800"/>
      <c r="GBF42" s="800"/>
      <c r="GBG42" s="800"/>
      <c r="GBH42" s="516"/>
      <c r="GBI42" s="800"/>
      <c r="GBJ42" s="800"/>
      <c r="GBK42" s="800"/>
      <c r="GBL42" s="800"/>
      <c r="GBM42" s="800"/>
      <c r="GBN42" s="800"/>
      <c r="GBO42" s="800"/>
      <c r="GBP42" s="516"/>
      <c r="GBQ42" s="800"/>
      <c r="GBR42" s="800"/>
      <c r="GBS42" s="800"/>
      <c r="GBT42" s="800"/>
      <c r="GBU42" s="800"/>
      <c r="GBV42" s="800"/>
      <c r="GBW42" s="800"/>
      <c r="GBX42" s="516"/>
      <c r="GBY42" s="800"/>
      <c r="GBZ42" s="800"/>
      <c r="GCA42" s="800"/>
      <c r="GCB42" s="800"/>
      <c r="GCC42" s="800"/>
      <c r="GCD42" s="800"/>
      <c r="GCE42" s="800"/>
      <c r="GCF42" s="516"/>
      <c r="GCG42" s="800"/>
      <c r="GCH42" s="800"/>
      <c r="GCI42" s="800"/>
      <c r="GCJ42" s="800"/>
      <c r="GCK42" s="800"/>
      <c r="GCL42" s="800"/>
      <c r="GCM42" s="800"/>
      <c r="GCN42" s="516"/>
      <c r="GCO42" s="800"/>
      <c r="GCP42" s="800"/>
      <c r="GCQ42" s="800"/>
      <c r="GCR42" s="800"/>
      <c r="GCS42" s="800"/>
      <c r="GCT42" s="800"/>
      <c r="GCU42" s="800"/>
      <c r="GCV42" s="516"/>
      <c r="GCW42" s="800"/>
      <c r="GCX42" s="800"/>
      <c r="GCY42" s="800"/>
      <c r="GCZ42" s="800"/>
      <c r="GDA42" s="800"/>
      <c r="GDB42" s="800"/>
      <c r="GDC42" s="800"/>
      <c r="GDD42" s="516"/>
      <c r="GDE42" s="800"/>
      <c r="GDF42" s="800"/>
      <c r="GDG42" s="800"/>
      <c r="GDH42" s="800"/>
      <c r="GDI42" s="800"/>
      <c r="GDJ42" s="800"/>
      <c r="GDK42" s="800"/>
      <c r="GDL42" s="516"/>
      <c r="GDM42" s="800"/>
      <c r="GDN42" s="800"/>
      <c r="GDO42" s="800"/>
      <c r="GDP42" s="800"/>
      <c r="GDQ42" s="800"/>
      <c r="GDR42" s="800"/>
      <c r="GDS42" s="800"/>
      <c r="GDT42" s="516"/>
      <c r="GDU42" s="800"/>
      <c r="GDV42" s="800"/>
      <c r="GDW42" s="800"/>
      <c r="GDX42" s="800"/>
      <c r="GDY42" s="800"/>
      <c r="GDZ42" s="800"/>
      <c r="GEA42" s="800"/>
      <c r="GEB42" s="516"/>
      <c r="GEC42" s="800"/>
      <c r="GED42" s="800"/>
      <c r="GEE42" s="800"/>
      <c r="GEF42" s="800"/>
      <c r="GEG42" s="800"/>
      <c r="GEH42" s="800"/>
      <c r="GEI42" s="800"/>
      <c r="GEJ42" s="516"/>
      <c r="GEK42" s="800"/>
      <c r="GEL42" s="800"/>
      <c r="GEM42" s="800"/>
      <c r="GEN42" s="800"/>
      <c r="GEO42" s="800"/>
      <c r="GEP42" s="800"/>
      <c r="GEQ42" s="800"/>
      <c r="GER42" s="516"/>
      <c r="GES42" s="800"/>
      <c r="GET42" s="800"/>
      <c r="GEU42" s="800"/>
      <c r="GEV42" s="800"/>
      <c r="GEW42" s="800"/>
      <c r="GEX42" s="800"/>
      <c r="GEY42" s="800"/>
      <c r="GEZ42" s="516"/>
      <c r="GFA42" s="800"/>
      <c r="GFB42" s="800"/>
      <c r="GFC42" s="800"/>
      <c r="GFD42" s="800"/>
      <c r="GFE42" s="800"/>
      <c r="GFF42" s="800"/>
      <c r="GFG42" s="800"/>
      <c r="GFH42" s="516"/>
      <c r="GFI42" s="800"/>
      <c r="GFJ42" s="800"/>
      <c r="GFK42" s="800"/>
      <c r="GFL42" s="800"/>
      <c r="GFM42" s="800"/>
      <c r="GFN42" s="800"/>
      <c r="GFO42" s="800"/>
      <c r="GFP42" s="516"/>
      <c r="GFQ42" s="800"/>
      <c r="GFR42" s="800"/>
      <c r="GFS42" s="800"/>
      <c r="GFT42" s="800"/>
      <c r="GFU42" s="800"/>
      <c r="GFV42" s="800"/>
      <c r="GFW42" s="800"/>
      <c r="GFX42" s="516"/>
      <c r="GFY42" s="800"/>
      <c r="GFZ42" s="800"/>
      <c r="GGA42" s="800"/>
      <c r="GGB42" s="800"/>
      <c r="GGC42" s="800"/>
      <c r="GGD42" s="800"/>
      <c r="GGE42" s="800"/>
      <c r="GGF42" s="516"/>
      <c r="GGG42" s="800"/>
      <c r="GGH42" s="800"/>
      <c r="GGI42" s="800"/>
      <c r="GGJ42" s="800"/>
      <c r="GGK42" s="800"/>
      <c r="GGL42" s="800"/>
      <c r="GGM42" s="800"/>
      <c r="GGN42" s="516"/>
      <c r="GGO42" s="800"/>
      <c r="GGP42" s="800"/>
      <c r="GGQ42" s="800"/>
      <c r="GGR42" s="800"/>
      <c r="GGS42" s="800"/>
      <c r="GGT42" s="800"/>
      <c r="GGU42" s="800"/>
      <c r="GGV42" s="516"/>
      <c r="GGW42" s="800"/>
      <c r="GGX42" s="800"/>
      <c r="GGY42" s="800"/>
      <c r="GGZ42" s="800"/>
      <c r="GHA42" s="800"/>
      <c r="GHB42" s="800"/>
      <c r="GHC42" s="800"/>
      <c r="GHD42" s="516"/>
      <c r="GHE42" s="800"/>
      <c r="GHF42" s="800"/>
      <c r="GHG42" s="800"/>
      <c r="GHH42" s="800"/>
      <c r="GHI42" s="800"/>
      <c r="GHJ42" s="800"/>
      <c r="GHK42" s="800"/>
      <c r="GHL42" s="516"/>
      <c r="GHM42" s="800"/>
      <c r="GHN42" s="800"/>
      <c r="GHO42" s="800"/>
      <c r="GHP42" s="800"/>
      <c r="GHQ42" s="800"/>
      <c r="GHR42" s="800"/>
      <c r="GHS42" s="800"/>
      <c r="GHT42" s="516"/>
      <c r="GHU42" s="800"/>
      <c r="GHV42" s="800"/>
      <c r="GHW42" s="800"/>
      <c r="GHX42" s="800"/>
      <c r="GHY42" s="800"/>
      <c r="GHZ42" s="800"/>
      <c r="GIA42" s="800"/>
      <c r="GIB42" s="516"/>
      <c r="GIC42" s="800"/>
      <c r="GID42" s="800"/>
      <c r="GIE42" s="800"/>
      <c r="GIF42" s="800"/>
      <c r="GIG42" s="800"/>
      <c r="GIH42" s="800"/>
      <c r="GII42" s="800"/>
      <c r="GIJ42" s="516"/>
      <c r="GIK42" s="800"/>
      <c r="GIL42" s="800"/>
      <c r="GIM42" s="800"/>
      <c r="GIN42" s="800"/>
      <c r="GIO42" s="800"/>
      <c r="GIP42" s="800"/>
      <c r="GIQ42" s="800"/>
      <c r="GIR42" s="516"/>
      <c r="GIS42" s="800"/>
      <c r="GIT42" s="800"/>
      <c r="GIU42" s="800"/>
      <c r="GIV42" s="800"/>
      <c r="GIW42" s="800"/>
      <c r="GIX42" s="800"/>
      <c r="GIY42" s="800"/>
      <c r="GIZ42" s="516"/>
      <c r="GJA42" s="800"/>
      <c r="GJB42" s="800"/>
      <c r="GJC42" s="800"/>
      <c r="GJD42" s="800"/>
      <c r="GJE42" s="800"/>
      <c r="GJF42" s="800"/>
      <c r="GJG42" s="800"/>
      <c r="GJH42" s="516"/>
      <c r="GJI42" s="800"/>
      <c r="GJJ42" s="800"/>
      <c r="GJK42" s="800"/>
      <c r="GJL42" s="800"/>
      <c r="GJM42" s="800"/>
      <c r="GJN42" s="800"/>
      <c r="GJO42" s="800"/>
      <c r="GJP42" s="516"/>
      <c r="GJQ42" s="800"/>
      <c r="GJR42" s="800"/>
      <c r="GJS42" s="800"/>
      <c r="GJT42" s="800"/>
      <c r="GJU42" s="800"/>
      <c r="GJV42" s="800"/>
      <c r="GJW42" s="800"/>
      <c r="GJX42" s="516"/>
      <c r="GJY42" s="800"/>
      <c r="GJZ42" s="800"/>
      <c r="GKA42" s="800"/>
      <c r="GKB42" s="800"/>
      <c r="GKC42" s="800"/>
      <c r="GKD42" s="800"/>
      <c r="GKE42" s="800"/>
      <c r="GKF42" s="516"/>
      <c r="GKG42" s="800"/>
      <c r="GKH42" s="800"/>
      <c r="GKI42" s="800"/>
      <c r="GKJ42" s="800"/>
      <c r="GKK42" s="800"/>
      <c r="GKL42" s="800"/>
      <c r="GKM42" s="800"/>
      <c r="GKN42" s="516"/>
      <c r="GKO42" s="800"/>
      <c r="GKP42" s="800"/>
      <c r="GKQ42" s="800"/>
      <c r="GKR42" s="800"/>
      <c r="GKS42" s="800"/>
      <c r="GKT42" s="800"/>
      <c r="GKU42" s="800"/>
      <c r="GKV42" s="516"/>
      <c r="GKW42" s="800"/>
      <c r="GKX42" s="800"/>
      <c r="GKY42" s="800"/>
      <c r="GKZ42" s="800"/>
      <c r="GLA42" s="800"/>
      <c r="GLB42" s="800"/>
      <c r="GLC42" s="800"/>
      <c r="GLD42" s="516"/>
      <c r="GLE42" s="800"/>
      <c r="GLF42" s="800"/>
      <c r="GLG42" s="800"/>
      <c r="GLH42" s="800"/>
      <c r="GLI42" s="800"/>
      <c r="GLJ42" s="800"/>
      <c r="GLK42" s="800"/>
      <c r="GLL42" s="516"/>
      <c r="GLM42" s="800"/>
      <c r="GLN42" s="800"/>
      <c r="GLO42" s="800"/>
      <c r="GLP42" s="800"/>
      <c r="GLQ42" s="800"/>
      <c r="GLR42" s="800"/>
      <c r="GLS42" s="800"/>
      <c r="GLT42" s="516"/>
      <c r="GLU42" s="800"/>
      <c r="GLV42" s="800"/>
      <c r="GLW42" s="800"/>
      <c r="GLX42" s="800"/>
      <c r="GLY42" s="800"/>
      <c r="GLZ42" s="800"/>
      <c r="GMA42" s="800"/>
      <c r="GMB42" s="516"/>
      <c r="GMC42" s="800"/>
      <c r="GMD42" s="800"/>
      <c r="GME42" s="800"/>
      <c r="GMF42" s="800"/>
      <c r="GMG42" s="800"/>
      <c r="GMH42" s="800"/>
      <c r="GMI42" s="800"/>
      <c r="GMJ42" s="516"/>
      <c r="GMK42" s="800"/>
      <c r="GML42" s="800"/>
      <c r="GMM42" s="800"/>
      <c r="GMN42" s="800"/>
      <c r="GMO42" s="800"/>
      <c r="GMP42" s="800"/>
      <c r="GMQ42" s="800"/>
      <c r="GMR42" s="516"/>
      <c r="GMS42" s="800"/>
      <c r="GMT42" s="800"/>
      <c r="GMU42" s="800"/>
      <c r="GMV42" s="800"/>
      <c r="GMW42" s="800"/>
      <c r="GMX42" s="800"/>
      <c r="GMY42" s="800"/>
      <c r="GMZ42" s="516"/>
      <c r="GNA42" s="800"/>
      <c r="GNB42" s="800"/>
      <c r="GNC42" s="800"/>
      <c r="GND42" s="800"/>
      <c r="GNE42" s="800"/>
      <c r="GNF42" s="800"/>
      <c r="GNG42" s="800"/>
      <c r="GNH42" s="516"/>
      <c r="GNI42" s="800"/>
      <c r="GNJ42" s="800"/>
      <c r="GNK42" s="800"/>
      <c r="GNL42" s="800"/>
      <c r="GNM42" s="800"/>
      <c r="GNN42" s="800"/>
      <c r="GNO42" s="800"/>
      <c r="GNP42" s="516"/>
      <c r="GNQ42" s="800"/>
      <c r="GNR42" s="800"/>
      <c r="GNS42" s="800"/>
      <c r="GNT42" s="800"/>
      <c r="GNU42" s="800"/>
      <c r="GNV42" s="800"/>
      <c r="GNW42" s="800"/>
      <c r="GNX42" s="516"/>
      <c r="GNY42" s="800"/>
      <c r="GNZ42" s="800"/>
      <c r="GOA42" s="800"/>
      <c r="GOB42" s="800"/>
      <c r="GOC42" s="800"/>
      <c r="GOD42" s="800"/>
      <c r="GOE42" s="800"/>
      <c r="GOF42" s="516"/>
      <c r="GOG42" s="800"/>
      <c r="GOH42" s="800"/>
      <c r="GOI42" s="800"/>
      <c r="GOJ42" s="800"/>
      <c r="GOK42" s="800"/>
      <c r="GOL42" s="800"/>
      <c r="GOM42" s="800"/>
      <c r="GON42" s="516"/>
      <c r="GOO42" s="800"/>
      <c r="GOP42" s="800"/>
      <c r="GOQ42" s="800"/>
      <c r="GOR42" s="800"/>
      <c r="GOS42" s="800"/>
      <c r="GOT42" s="800"/>
      <c r="GOU42" s="800"/>
      <c r="GOV42" s="516"/>
      <c r="GOW42" s="800"/>
      <c r="GOX42" s="800"/>
      <c r="GOY42" s="800"/>
      <c r="GOZ42" s="800"/>
      <c r="GPA42" s="800"/>
      <c r="GPB42" s="800"/>
      <c r="GPC42" s="800"/>
      <c r="GPD42" s="516"/>
      <c r="GPE42" s="800"/>
      <c r="GPF42" s="800"/>
      <c r="GPG42" s="800"/>
      <c r="GPH42" s="800"/>
      <c r="GPI42" s="800"/>
      <c r="GPJ42" s="800"/>
      <c r="GPK42" s="800"/>
      <c r="GPL42" s="516"/>
      <c r="GPM42" s="800"/>
      <c r="GPN42" s="800"/>
      <c r="GPO42" s="800"/>
      <c r="GPP42" s="800"/>
      <c r="GPQ42" s="800"/>
      <c r="GPR42" s="800"/>
      <c r="GPS42" s="800"/>
      <c r="GPT42" s="516"/>
      <c r="GPU42" s="800"/>
      <c r="GPV42" s="800"/>
      <c r="GPW42" s="800"/>
      <c r="GPX42" s="800"/>
      <c r="GPY42" s="800"/>
      <c r="GPZ42" s="800"/>
      <c r="GQA42" s="800"/>
      <c r="GQB42" s="516"/>
      <c r="GQC42" s="800"/>
      <c r="GQD42" s="800"/>
      <c r="GQE42" s="800"/>
      <c r="GQF42" s="800"/>
      <c r="GQG42" s="800"/>
      <c r="GQH42" s="800"/>
      <c r="GQI42" s="800"/>
      <c r="GQJ42" s="516"/>
      <c r="GQK42" s="800"/>
      <c r="GQL42" s="800"/>
      <c r="GQM42" s="800"/>
      <c r="GQN42" s="800"/>
      <c r="GQO42" s="800"/>
      <c r="GQP42" s="800"/>
      <c r="GQQ42" s="800"/>
      <c r="GQR42" s="516"/>
      <c r="GQS42" s="800"/>
      <c r="GQT42" s="800"/>
      <c r="GQU42" s="800"/>
      <c r="GQV42" s="800"/>
      <c r="GQW42" s="800"/>
      <c r="GQX42" s="800"/>
      <c r="GQY42" s="800"/>
      <c r="GQZ42" s="516"/>
      <c r="GRA42" s="800"/>
      <c r="GRB42" s="800"/>
      <c r="GRC42" s="800"/>
      <c r="GRD42" s="800"/>
      <c r="GRE42" s="800"/>
      <c r="GRF42" s="800"/>
      <c r="GRG42" s="800"/>
      <c r="GRH42" s="516"/>
      <c r="GRI42" s="800"/>
      <c r="GRJ42" s="800"/>
      <c r="GRK42" s="800"/>
      <c r="GRL42" s="800"/>
      <c r="GRM42" s="800"/>
      <c r="GRN42" s="800"/>
      <c r="GRO42" s="800"/>
      <c r="GRP42" s="516"/>
      <c r="GRQ42" s="800"/>
      <c r="GRR42" s="800"/>
      <c r="GRS42" s="800"/>
      <c r="GRT42" s="800"/>
      <c r="GRU42" s="800"/>
      <c r="GRV42" s="800"/>
      <c r="GRW42" s="800"/>
      <c r="GRX42" s="516"/>
      <c r="GRY42" s="800"/>
      <c r="GRZ42" s="800"/>
      <c r="GSA42" s="800"/>
      <c r="GSB42" s="800"/>
      <c r="GSC42" s="800"/>
      <c r="GSD42" s="800"/>
      <c r="GSE42" s="800"/>
      <c r="GSF42" s="516"/>
      <c r="GSG42" s="800"/>
      <c r="GSH42" s="800"/>
      <c r="GSI42" s="800"/>
      <c r="GSJ42" s="800"/>
      <c r="GSK42" s="800"/>
      <c r="GSL42" s="800"/>
      <c r="GSM42" s="800"/>
      <c r="GSN42" s="516"/>
      <c r="GSO42" s="800"/>
      <c r="GSP42" s="800"/>
      <c r="GSQ42" s="800"/>
      <c r="GSR42" s="800"/>
      <c r="GSS42" s="800"/>
      <c r="GST42" s="800"/>
      <c r="GSU42" s="800"/>
      <c r="GSV42" s="516"/>
      <c r="GSW42" s="800"/>
      <c r="GSX42" s="800"/>
      <c r="GSY42" s="800"/>
      <c r="GSZ42" s="800"/>
      <c r="GTA42" s="800"/>
      <c r="GTB42" s="800"/>
      <c r="GTC42" s="800"/>
      <c r="GTD42" s="516"/>
      <c r="GTE42" s="800"/>
      <c r="GTF42" s="800"/>
      <c r="GTG42" s="800"/>
      <c r="GTH42" s="800"/>
      <c r="GTI42" s="800"/>
      <c r="GTJ42" s="800"/>
      <c r="GTK42" s="800"/>
      <c r="GTL42" s="516"/>
      <c r="GTM42" s="800"/>
      <c r="GTN42" s="800"/>
      <c r="GTO42" s="800"/>
      <c r="GTP42" s="800"/>
      <c r="GTQ42" s="800"/>
      <c r="GTR42" s="800"/>
      <c r="GTS42" s="800"/>
      <c r="GTT42" s="516"/>
      <c r="GTU42" s="800"/>
      <c r="GTV42" s="800"/>
      <c r="GTW42" s="800"/>
      <c r="GTX42" s="800"/>
      <c r="GTY42" s="800"/>
      <c r="GTZ42" s="800"/>
      <c r="GUA42" s="800"/>
      <c r="GUB42" s="516"/>
      <c r="GUC42" s="800"/>
      <c r="GUD42" s="800"/>
      <c r="GUE42" s="800"/>
      <c r="GUF42" s="800"/>
      <c r="GUG42" s="800"/>
      <c r="GUH42" s="800"/>
      <c r="GUI42" s="800"/>
      <c r="GUJ42" s="516"/>
      <c r="GUK42" s="800"/>
      <c r="GUL42" s="800"/>
      <c r="GUM42" s="800"/>
      <c r="GUN42" s="800"/>
      <c r="GUO42" s="800"/>
      <c r="GUP42" s="800"/>
      <c r="GUQ42" s="800"/>
      <c r="GUR42" s="516"/>
      <c r="GUS42" s="800"/>
      <c r="GUT42" s="800"/>
      <c r="GUU42" s="800"/>
      <c r="GUV42" s="800"/>
      <c r="GUW42" s="800"/>
      <c r="GUX42" s="800"/>
      <c r="GUY42" s="800"/>
      <c r="GUZ42" s="516"/>
      <c r="GVA42" s="800"/>
      <c r="GVB42" s="800"/>
      <c r="GVC42" s="800"/>
      <c r="GVD42" s="800"/>
      <c r="GVE42" s="800"/>
      <c r="GVF42" s="800"/>
      <c r="GVG42" s="800"/>
      <c r="GVH42" s="516"/>
      <c r="GVI42" s="800"/>
      <c r="GVJ42" s="800"/>
      <c r="GVK42" s="800"/>
      <c r="GVL42" s="800"/>
      <c r="GVM42" s="800"/>
      <c r="GVN42" s="800"/>
      <c r="GVO42" s="800"/>
      <c r="GVP42" s="516"/>
      <c r="GVQ42" s="800"/>
      <c r="GVR42" s="800"/>
      <c r="GVS42" s="800"/>
      <c r="GVT42" s="800"/>
      <c r="GVU42" s="800"/>
      <c r="GVV42" s="800"/>
      <c r="GVW42" s="800"/>
      <c r="GVX42" s="516"/>
      <c r="GVY42" s="800"/>
      <c r="GVZ42" s="800"/>
      <c r="GWA42" s="800"/>
      <c r="GWB42" s="800"/>
      <c r="GWC42" s="800"/>
      <c r="GWD42" s="800"/>
      <c r="GWE42" s="800"/>
      <c r="GWF42" s="516"/>
      <c r="GWG42" s="800"/>
      <c r="GWH42" s="800"/>
      <c r="GWI42" s="800"/>
      <c r="GWJ42" s="800"/>
      <c r="GWK42" s="800"/>
      <c r="GWL42" s="800"/>
      <c r="GWM42" s="800"/>
      <c r="GWN42" s="516"/>
      <c r="GWO42" s="800"/>
      <c r="GWP42" s="800"/>
      <c r="GWQ42" s="800"/>
      <c r="GWR42" s="800"/>
      <c r="GWS42" s="800"/>
      <c r="GWT42" s="800"/>
      <c r="GWU42" s="800"/>
      <c r="GWV42" s="516"/>
      <c r="GWW42" s="800"/>
      <c r="GWX42" s="800"/>
      <c r="GWY42" s="800"/>
      <c r="GWZ42" s="800"/>
      <c r="GXA42" s="800"/>
      <c r="GXB42" s="800"/>
      <c r="GXC42" s="800"/>
      <c r="GXD42" s="516"/>
      <c r="GXE42" s="800"/>
      <c r="GXF42" s="800"/>
      <c r="GXG42" s="800"/>
      <c r="GXH42" s="800"/>
      <c r="GXI42" s="800"/>
      <c r="GXJ42" s="800"/>
      <c r="GXK42" s="800"/>
      <c r="GXL42" s="516"/>
      <c r="GXM42" s="800"/>
      <c r="GXN42" s="800"/>
      <c r="GXO42" s="800"/>
      <c r="GXP42" s="800"/>
      <c r="GXQ42" s="800"/>
      <c r="GXR42" s="800"/>
      <c r="GXS42" s="800"/>
      <c r="GXT42" s="516"/>
      <c r="GXU42" s="800"/>
      <c r="GXV42" s="800"/>
      <c r="GXW42" s="800"/>
      <c r="GXX42" s="800"/>
      <c r="GXY42" s="800"/>
      <c r="GXZ42" s="800"/>
      <c r="GYA42" s="800"/>
      <c r="GYB42" s="516"/>
      <c r="GYC42" s="800"/>
      <c r="GYD42" s="800"/>
      <c r="GYE42" s="800"/>
      <c r="GYF42" s="800"/>
      <c r="GYG42" s="800"/>
      <c r="GYH42" s="800"/>
      <c r="GYI42" s="800"/>
      <c r="GYJ42" s="516"/>
      <c r="GYK42" s="800"/>
      <c r="GYL42" s="800"/>
      <c r="GYM42" s="800"/>
      <c r="GYN42" s="800"/>
      <c r="GYO42" s="800"/>
      <c r="GYP42" s="800"/>
      <c r="GYQ42" s="800"/>
      <c r="GYR42" s="516"/>
      <c r="GYS42" s="800"/>
      <c r="GYT42" s="800"/>
      <c r="GYU42" s="800"/>
      <c r="GYV42" s="800"/>
      <c r="GYW42" s="800"/>
      <c r="GYX42" s="800"/>
      <c r="GYY42" s="800"/>
      <c r="GYZ42" s="516"/>
      <c r="GZA42" s="800"/>
      <c r="GZB42" s="800"/>
      <c r="GZC42" s="800"/>
      <c r="GZD42" s="800"/>
      <c r="GZE42" s="800"/>
      <c r="GZF42" s="800"/>
      <c r="GZG42" s="800"/>
      <c r="GZH42" s="516"/>
      <c r="GZI42" s="800"/>
      <c r="GZJ42" s="800"/>
      <c r="GZK42" s="800"/>
      <c r="GZL42" s="800"/>
      <c r="GZM42" s="800"/>
      <c r="GZN42" s="800"/>
      <c r="GZO42" s="800"/>
      <c r="GZP42" s="516"/>
      <c r="GZQ42" s="800"/>
      <c r="GZR42" s="800"/>
      <c r="GZS42" s="800"/>
      <c r="GZT42" s="800"/>
      <c r="GZU42" s="800"/>
      <c r="GZV42" s="800"/>
      <c r="GZW42" s="800"/>
      <c r="GZX42" s="516"/>
      <c r="GZY42" s="800"/>
      <c r="GZZ42" s="800"/>
      <c r="HAA42" s="800"/>
      <c r="HAB42" s="800"/>
      <c r="HAC42" s="800"/>
      <c r="HAD42" s="800"/>
      <c r="HAE42" s="800"/>
      <c r="HAF42" s="516"/>
      <c r="HAG42" s="800"/>
      <c r="HAH42" s="800"/>
      <c r="HAI42" s="800"/>
      <c r="HAJ42" s="800"/>
      <c r="HAK42" s="800"/>
      <c r="HAL42" s="800"/>
      <c r="HAM42" s="800"/>
      <c r="HAN42" s="516"/>
      <c r="HAO42" s="800"/>
      <c r="HAP42" s="800"/>
      <c r="HAQ42" s="800"/>
      <c r="HAR42" s="800"/>
      <c r="HAS42" s="800"/>
      <c r="HAT42" s="800"/>
      <c r="HAU42" s="800"/>
      <c r="HAV42" s="516"/>
      <c r="HAW42" s="800"/>
      <c r="HAX42" s="800"/>
      <c r="HAY42" s="800"/>
      <c r="HAZ42" s="800"/>
      <c r="HBA42" s="800"/>
      <c r="HBB42" s="800"/>
      <c r="HBC42" s="800"/>
      <c r="HBD42" s="516"/>
      <c r="HBE42" s="800"/>
      <c r="HBF42" s="800"/>
      <c r="HBG42" s="800"/>
      <c r="HBH42" s="800"/>
      <c r="HBI42" s="800"/>
      <c r="HBJ42" s="800"/>
      <c r="HBK42" s="800"/>
      <c r="HBL42" s="516"/>
      <c r="HBM42" s="800"/>
      <c r="HBN42" s="800"/>
      <c r="HBO42" s="800"/>
      <c r="HBP42" s="800"/>
      <c r="HBQ42" s="800"/>
      <c r="HBR42" s="800"/>
      <c r="HBS42" s="800"/>
      <c r="HBT42" s="516"/>
      <c r="HBU42" s="800"/>
      <c r="HBV42" s="800"/>
      <c r="HBW42" s="800"/>
      <c r="HBX42" s="800"/>
      <c r="HBY42" s="800"/>
      <c r="HBZ42" s="800"/>
      <c r="HCA42" s="800"/>
      <c r="HCB42" s="516"/>
      <c r="HCC42" s="800"/>
      <c r="HCD42" s="800"/>
      <c r="HCE42" s="800"/>
      <c r="HCF42" s="800"/>
      <c r="HCG42" s="800"/>
      <c r="HCH42" s="800"/>
      <c r="HCI42" s="800"/>
      <c r="HCJ42" s="516"/>
      <c r="HCK42" s="800"/>
      <c r="HCL42" s="800"/>
      <c r="HCM42" s="800"/>
      <c r="HCN42" s="800"/>
      <c r="HCO42" s="800"/>
      <c r="HCP42" s="800"/>
      <c r="HCQ42" s="800"/>
      <c r="HCR42" s="516"/>
      <c r="HCS42" s="800"/>
      <c r="HCT42" s="800"/>
      <c r="HCU42" s="800"/>
      <c r="HCV42" s="800"/>
      <c r="HCW42" s="800"/>
      <c r="HCX42" s="800"/>
      <c r="HCY42" s="800"/>
      <c r="HCZ42" s="516"/>
      <c r="HDA42" s="800"/>
      <c r="HDB42" s="800"/>
      <c r="HDC42" s="800"/>
      <c r="HDD42" s="800"/>
      <c r="HDE42" s="800"/>
      <c r="HDF42" s="800"/>
      <c r="HDG42" s="800"/>
      <c r="HDH42" s="516"/>
      <c r="HDI42" s="800"/>
      <c r="HDJ42" s="800"/>
      <c r="HDK42" s="800"/>
      <c r="HDL42" s="800"/>
      <c r="HDM42" s="800"/>
      <c r="HDN42" s="800"/>
      <c r="HDO42" s="800"/>
      <c r="HDP42" s="516"/>
      <c r="HDQ42" s="800"/>
      <c r="HDR42" s="800"/>
      <c r="HDS42" s="800"/>
      <c r="HDT42" s="800"/>
      <c r="HDU42" s="800"/>
      <c r="HDV42" s="800"/>
      <c r="HDW42" s="800"/>
      <c r="HDX42" s="516"/>
      <c r="HDY42" s="800"/>
      <c r="HDZ42" s="800"/>
      <c r="HEA42" s="800"/>
      <c r="HEB42" s="800"/>
      <c r="HEC42" s="800"/>
      <c r="HED42" s="800"/>
      <c r="HEE42" s="800"/>
      <c r="HEF42" s="516"/>
      <c r="HEG42" s="800"/>
      <c r="HEH42" s="800"/>
      <c r="HEI42" s="800"/>
      <c r="HEJ42" s="800"/>
      <c r="HEK42" s="800"/>
      <c r="HEL42" s="800"/>
      <c r="HEM42" s="800"/>
      <c r="HEN42" s="516"/>
      <c r="HEO42" s="800"/>
      <c r="HEP42" s="800"/>
      <c r="HEQ42" s="800"/>
      <c r="HER42" s="800"/>
      <c r="HES42" s="800"/>
      <c r="HET42" s="800"/>
      <c r="HEU42" s="800"/>
      <c r="HEV42" s="516"/>
      <c r="HEW42" s="800"/>
      <c r="HEX42" s="800"/>
      <c r="HEY42" s="800"/>
      <c r="HEZ42" s="800"/>
      <c r="HFA42" s="800"/>
      <c r="HFB42" s="800"/>
      <c r="HFC42" s="800"/>
      <c r="HFD42" s="516"/>
      <c r="HFE42" s="800"/>
      <c r="HFF42" s="800"/>
      <c r="HFG42" s="800"/>
      <c r="HFH42" s="800"/>
      <c r="HFI42" s="800"/>
      <c r="HFJ42" s="800"/>
      <c r="HFK42" s="800"/>
      <c r="HFL42" s="516"/>
      <c r="HFM42" s="800"/>
      <c r="HFN42" s="800"/>
      <c r="HFO42" s="800"/>
      <c r="HFP42" s="800"/>
      <c r="HFQ42" s="800"/>
      <c r="HFR42" s="800"/>
      <c r="HFS42" s="800"/>
      <c r="HFT42" s="516"/>
      <c r="HFU42" s="800"/>
      <c r="HFV42" s="800"/>
      <c r="HFW42" s="800"/>
      <c r="HFX42" s="800"/>
      <c r="HFY42" s="800"/>
      <c r="HFZ42" s="800"/>
      <c r="HGA42" s="800"/>
      <c r="HGB42" s="516"/>
      <c r="HGC42" s="800"/>
      <c r="HGD42" s="800"/>
      <c r="HGE42" s="800"/>
      <c r="HGF42" s="800"/>
      <c r="HGG42" s="800"/>
      <c r="HGH42" s="800"/>
      <c r="HGI42" s="800"/>
      <c r="HGJ42" s="516"/>
      <c r="HGK42" s="800"/>
      <c r="HGL42" s="800"/>
      <c r="HGM42" s="800"/>
      <c r="HGN42" s="800"/>
      <c r="HGO42" s="800"/>
      <c r="HGP42" s="800"/>
      <c r="HGQ42" s="800"/>
      <c r="HGR42" s="516"/>
      <c r="HGS42" s="800"/>
      <c r="HGT42" s="800"/>
      <c r="HGU42" s="800"/>
      <c r="HGV42" s="800"/>
      <c r="HGW42" s="800"/>
      <c r="HGX42" s="800"/>
      <c r="HGY42" s="800"/>
      <c r="HGZ42" s="516"/>
      <c r="HHA42" s="800"/>
      <c r="HHB42" s="800"/>
      <c r="HHC42" s="800"/>
      <c r="HHD42" s="800"/>
      <c r="HHE42" s="800"/>
      <c r="HHF42" s="800"/>
      <c r="HHG42" s="800"/>
      <c r="HHH42" s="516"/>
      <c r="HHI42" s="800"/>
      <c r="HHJ42" s="800"/>
      <c r="HHK42" s="800"/>
      <c r="HHL42" s="800"/>
      <c r="HHM42" s="800"/>
      <c r="HHN42" s="800"/>
      <c r="HHO42" s="800"/>
      <c r="HHP42" s="516"/>
      <c r="HHQ42" s="800"/>
      <c r="HHR42" s="800"/>
      <c r="HHS42" s="800"/>
      <c r="HHT42" s="800"/>
      <c r="HHU42" s="800"/>
      <c r="HHV42" s="800"/>
      <c r="HHW42" s="800"/>
      <c r="HHX42" s="516"/>
      <c r="HHY42" s="800"/>
      <c r="HHZ42" s="800"/>
      <c r="HIA42" s="800"/>
      <c r="HIB42" s="800"/>
      <c r="HIC42" s="800"/>
      <c r="HID42" s="800"/>
      <c r="HIE42" s="800"/>
      <c r="HIF42" s="516"/>
      <c r="HIG42" s="800"/>
      <c r="HIH42" s="800"/>
      <c r="HII42" s="800"/>
      <c r="HIJ42" s="800"/>
      <c r="HIK42" s="800"/>
      <c r="HIL42" s="800"/>
      <c r="HIM42" s="800"/>
      <c r="HIN42" s="516"/>
      <c r="HIO42" s="800"/>
      <c r="HIP42" s="800"/>
      <c r="HIQ42" s="800"/>
      <c r="HIR42" s="800"/>
      <c r="HIS42" s="800"/>
      <c r="HIT42" s="800"/>
      <c r="HIU42" s="800"/>
      <c r="HIV42" s="516"/>
      <c r="HIW42" s="800"/>
      <c r="HIX42" s="800"/>
      <c r="HIY42" s="800"/>
      <c r="HIZ42" s="800"/>
      <c r="HJA42" s="800"/>
      <c r="HJB42" s="800"/>
      <c r="HJC42" s="800"/>
      <c r="HJD42" s="516"/>
      <c r="HJE42" s="800"/>
      <c r="HJF42" s="800"/>
      <c r="HJG42" s="800"/>
      <c r="HJH42" s="800"/>
      <c r="HJI42" s="800"/>
      <c r="HJJ42" s="800"/>
      <c r="HJK42" s="800"/>
      <c r="HJL42" s="516"/>
      <c r="HJM42" s="800"/>
      <c r="HJN42" s="800"/>
      <c r="HJO42" s="800"/>
      <c r="HJP42" s="800"/>
      <c r="HJQ42" s="800"/>
      <c r="HJR42" s="800"/>
      <c r="HJS42" s="800"/>
      <c r="HJT42" s="516"/>
      <c r="HJU42" s="800"/>
      <c r="HJV42" s="800"/>
      <c r="HJW42" s="800"/>
      <c r="HJX42" s="800"/>
      <c r="HJY42" s="800"/>
      <c r="HJZ42" s="800"/>
      <c r="HKA42" s="800"/>
      <c r="HKB42" s="516"/>
      <c r="HKC42" s="800"/>
      <c r="HKD42" s="800"/>
      <c r="HKE42" s="800"/>
      <c r="HKF42" s="800"/>
      <c r="HKG42" s="800"/>
      <c r="HKH42" s="800"/>
      <c r="HKI42" s="800"/>
      <c r="HKJ42" s="516"/>
      <c r="HKK42" s="800"/>
      <c r="HKL42" s="800"/>
      <c r="HKM42" s="800"/>
      <c r="HKN42" s="800"/>
      <c r="HKO42" s="800"/>
      <c r="HKP42" s="800"/>
      <c r="HKQ42" s="800"/>
      <c r="HKR42" s="516"/>
      <c r="HKS42" s="800"/>
      <c r="HKT42" s="800"/>
      <c r="HKU42" s="800"/>
      <c r="HKV42" s="800"/>
      <c r="HKW42" s="800"/>
      <c r="HKX42" s="800"/>
      <c r="HKY42" s="800"/>
      <c r="HKZ42" s="516"/>
      <c r="HLA42" s="800"/>
      <c r="HLB42" s="800"/>
      <c r="HLC42" s="800"/>
      <c r="HLD42" s="800"/>
      <c r="HLE42" s="800"/>
      <c r="HLF42" s="800"/>
      <c r="HLG42" s="800"/>
      <c r="HLH42" s="516"/>
      <c r="HLI42" s="800"/>
      <c r="HLJ42" s="800"/>
      <c r="HLK42" s="800"/>
      <c r="HLL42" s="800"/>
      <c r="HLM42" s="800"/>
      <c r="HLN42" s="800"/>
      <c r="HLO42" s="800"/>
      <c r="HLP42" s="516"/>
      <c r="HLQ42" s="800"/>
      <c r="HLR42" s="800"/>
      <c r="HLS42" s="800"/>
      <c r="HLT42" s="800"/>
      <c r="HLU42" s="800"/>
      <c r="HLV42" s="800"/>
      <c r="HLW42" s="800"/>
      <c r="HLX42" s="516"/>
      <c r="HLY42" s="800"/>
      <c r="HLZ42" s="800"/>
      <c r="HMA42" s="800"/>
      <c r="HMB42" s="800"/>
      <c r="HMC42" s="800"/>
      <c r="HMD42" s="800"/>
      <c r="HME42" s="800"/>
      <c r="HMF42" s="516"/>
      <c r="HMG42" s="800"/>
      <c r="HMH42" s="800"/>
      <c r="HMI42" s="800"/>
      <c r="HMJ42" s="800"/>
      <c r="HMK42" s="800"/>
      <c r="HML42" s="800"/>
      <c r="HMM42" s="800"/>
      <c r="HMN42" s="516"/>
      <c r="HMO42" s="800"/>
      <c r="HMP42" s="800"/>
      <c r="HMQ42" s="800"/>
      <c r="HMR42" s="800"/>
      <c r="HMS42" s="800"/>
      <c r="HMT42" s="800"/>
      <c r="HMU42" s="800"/>
      <c r="HMV42" s="516"/>
      <c r="HMW42" s="800"/>
      <c r="HMX42" s="800"/>
      <c r="HMY42" s="800"/>
      <c r="HMZ42" s="800"/>
      <c r="HNA42" s="800"/>
      <c r="HNB42" s="800"/>
      <c r="HNC42" s="800"/>
      <c r="HND42" s="516"/>
      <c r="HNE42" s="800"/>
      <c r="HNF42" s="800"/>
      <c r="HNG42" s="800"/>
      <c r="HNH42" s="800"/>
      <c r="HNI42" s="800"/>
      <c r="HNJ42" s="800"/>
      <c r="HNK42" s="800"/>
      <c r="HNL42" s="516"/>
      <c r="HNM42" s="800"/>
      <c r="HNN42" s="800"/>
      <c r="HNO42" s="800"/>
      <c r="HNP42" s="800"/>
      <c r="HNQ42" s="800"/>
      <c r="HNR42" s="800"/>
      <c r="HNS42" s="800"/>
      <c r="HNT42" s="516"/>
      <c r="HNU42" s="800"/>
      <c r="HNV42" s="800"/>
      <c r="HNW42" s="800"/>
      <c r="HNX42" s="800"/>
      <c r="HNY42" s="800"/>
      <c r="HNZ42" s="800"/>
      <c r="HOA42" s="800"/>
      <c r="HOB42" s="516"/>
      <c r="HOC42" s="800"/>
      <c r="HOD42" s="800"/>
      <c r="HOE42" s="800"/>
      <c r="HOF42" s="800"/>
      <c r="HOG42" s="800"/>
      <c r="HOH42" s="800"/>
      <c r="HOI42" s="800"/>
      <c r="HOJ42" s="516"/>
      <c r="HOK42" s="800"/>
      <c r="HOL42" s="800"/>
      <c r="HOM42" s="800"/>
      <c r="HON42" s="800"/>
      <c r="HOO42" s="800"/>
      <c r="HOP42" s="800"/>
      <c r="HOQ42" s="800"/>
      <c r="HOR42" s="516"/>
      <c r="HOS42" s="800"/>
      <c r="HOT42" s="800"/>
      <c r="HOU42" s="800"/>
      <c r="HOV42" s="800"/>
      <c r="HOW42" s="800"/>
      <c r="HOX42" s="800"/>
      <c r="HOY42" s="800"/>
      <c r="HOZ42" s="516"/>
      <c r="HPA42" s="800"/>
      <c r="HPB42" s="800"/>
      <c r="HPC42" s="800"/>
      <c r="HPD42" s="800"/>
      <c r="HPE42" s="800"/>
      <c r="HPF42" s="800"/>
      <c r="HPG42" s="800"/>
      <c r="HPH42" s="516"/>
      <c r="HPI42" s="800"/>
      <c r="HPJ42" s="800"/>
      <c r="HPK42" s="800"/>
      <c r="HPL42" s="800"/>
      <c r="HPM42" s="800"/>
      <c r="HPN42" s="800"/>
      <c r="HPO42" s="800"/>
      <c r="HPP42" s="516"/>
      <c r="HPQ42" s="800"/>
      <c r="HPR42" s="800"/>
      <c r="HPS42" s="800"/>
      <c r="HPT42" s="800"/>
      <c r="HPU42" s="800"/>
      <c r="HPV42" s="800"/>
      <c r="HPW42" s="800"/>
      <c r="HPX42" s="516"/>
      <c r="HPY42" s="800"/>
      <c r="HPZ42" s="800"/>
      <c r="HQA42" s="800"/>
      <c r="HQB42" s="800"/>
      <c r="HQC42" s="800"/>
      <c r="HQD42" s="800"/>
      <c r="HQE42" s="800"/>
      <c r="HQF42" s="516"/>
      <c r="HQG42" s="800"/>
      <c r="HQH42" s="800"/>
      <c r="HQI42" s="800"/>
      <c r="HQJ42" s="800"/>
      <c r="HQK42" s="800"/>
      <c r="HQL42" s="800"/>
      <c r="HQM42" s="800"/>
      <c r="HQN42" s="516"/>
      <c r="HQO42" s="800"/>
      <c r="HQP42" s="800"/>
      <c r="HQQ42" s="800"/>
      <c r="HQR42" s="800"/>
      <c r="HQS42" s="800"/>
      <c r="HQT42" s="800"/>
      <c r="HQU42" s="800"/>
      <c r="HQV42" s="516"/>
      <c r="HQW42" s="800"/>
      <c r="HQX42" s="800"/>
      <c r="HQY42" s="800"/>
      <c r="HQZ42" s="800"/>
      <c r="HRA42" s="800"/>
      <c r="HRB42" s="800"/>
      <c r="HRC42" s="800"/>
      <c r="HRD42" s="516"/>
      <c r="HRE42" s="800"/>
      <c r="HRF42" s="800"/>
      <c r="HRG42" s="800"/>
      <c r="HRH42" s="800"/>
      <c r="HRI42" s="800"/>
      <c r="HRJ42" s="800"/>
      <c r="HRK42" s="800"/>
      <c r="HRL42" s="516"/>
      <c r="HRM42" s="800"/>
      <c r="HRN42" s="800"/>
      <c r="HRO42" s="800"/>
      <c r="HRP42" s="800"/>
      <c r="HRQ42" s="800"/>
      <c r="HRR42" s="800"/>
      <c r="HRS42" s="800"/>
      <c r="HRT42" s="516"/>
      <c r="HRU42" s="800"/>
      <c r="HRV42" s="800"/>
      <c r="HRW42" s="800"/>
      <c r="HRX42" s="800"/>
      <c r="HRY42" s="800"/>
      <c r="HRZ42" s="800"/>
      <c r="HSA42" s="800"/>
      <c r="HSB42" s="516"/>
      <c r="HSC42" s="800"/>
      <c r="HSD42" s="800"/>
      <c r="HSE42" s="800"/>
      <c r="HSF42" s="800"/>
      <c r="HSG42" s="800"/>
      <c r="HSH42" s="800"/>
      <c r="HSI42" s="800"/>
      <c r="HSJ42" s="516"/>
      <c r="HSK42" s="800"/>
      <c r="HSL42" s="800"/>
      <c r="HSM42" s="800"/>
      <c r="HSN42" s="800"/>
      <c r="HSO42" s="800"/>
      <c r="HSP42" s="800"/>
      <c r="HSQ42" s="800"/>
      <c r="HSR42" s="516"/>
      <c r="HSS42" s="800"/>
      <c r="HST42" s="800"/>
      <c r="HSU42" s="800"/>
      <c r="HSV42" s="800"/>
      <c r="HSW42" s="800"/>
      <c r="HSX42" s="800"/>
      <c r="HSY42" s="800"/>
      <c r="HSZ42" s="516"/>
      <c r="HTA42" s="800"/>
      <c r="HTB42" s="800"/>
      <c r="HTC42" s="800"/>
      <c r="HTD42" s="800"/>
      <c r="HTE42" s="800"/>
      <c r="HTF42" s="800"/>
      <c r="HTG42" s="800"/>
      <c r="HTH42" s="516"/>
      <c r="HTI42" s="800"/>
      <c r="HTJ42" s="800"/>
      <c r="HTK42" s="800"/>
      <c r="HTL42" s="800"/>
      <c r="HTM42" s="800"/>
      <c r="HTN42" s="800"/>
      <c r="HTO42" s="800"/>
      <c r="HTP42" s="516"/>
      <c r="HTQ42" s="800"/>
      <c r="HTR42" s="800"/>
      <c r="HTS42" s="800"/>
      <c r="HTT42" s="800"/>
      <c r="HTU42" s="800"/>
      <c r="HTV42" s="800"/>
      <c r="HTW42" s="800"/>
      <c r="HTX42" s="516"/>
      <c r="HTY42" s="800"/>
      <c r="HTZ42" s="800"/>
      <c r="HUA42" s="800"/>
      <c r="HUB42" s="800"/>
      <c r="HUC42" s="800"/>
      <c r="HUD42" s="800"/>
      <c r="HUE42" s="800"/>
      <c r="HUF42" s="516"/>
      <c r="HUG42" s="800"/>
      <c r="HUH42" s="800"/>
      <c r="HUI42" s="800"/>
      <c r="HUJ42" s="800"/>
      <c r="HUK42" s="800"/>
      <c r="HUL42" s="800"/>
      <c r="HUM42" s="800"/>
      <c r="HUN42" s="516"/>
      <c r="HUO42" s="800"/>
      <c r="HUP42" s="800"/>
      <c r="HUQ42" s="800"/>
      <c r="HUR42" s="800"/>
      <c r="HUS42" s="800"/>
      <c r="HUT42" s="800"/>
      <c r="HUU42" s="800"/>
      <c r="HUV42" s="516"/>
      <c r="HUW42" s="800"/>
      <c r="HUX42" s="800"/>
      <c r="HUY42" s="800"/>
      <c r="HUZ42" s="800"/>
      <c r="HVA42" s="800"/>
      <c r="HVB42" s="800"/>
      <c r="HVC42" s="800"/>
      <c r="HVD42" s="516"/>
      <c r="HVE42" s="800"/>
      <c r="HVF42" s="800"/>
      <c r="HVG42" s="800"/>
      <c r="HVH42" s="800"/>
      <c r="HVI42" s="800"/>
      <c r="HVJ42" s="800"/>
      <c r="HVK42" s="800"/>
      <c r="HVL42" s="516"/>
      <c r="HVM42" s="800"/>
      <c r="HVN42" s="800"/>
      <c r="HVO42" s="800"/>
      <c r="HVP42" s="800"/>
      <c r="HVQ42" s="800"/>
      <c r="HVR42" s="800"/>
      <c r="HVS42" s="800"/>
      <c r="HVT42" s="516"/>
      <c r="HVU42" s="800"/>
      <c r="HVV42" s="800"/>
      <c r="HVW42" s="800"/>
      <c r="HVX42" s="800"/>
      <c r="HVY42" s="800"/>
      <c r="HVZ42" s="800"/>
      <c r="HWA42" s="800"/>
      <c r="HWB42" s="516"/>
      <c r="HWC42" s="800"/>
      <c r="HWD42" s="800"/>
      <c r="HWE42" s="800"/>
      <c r="HWF42" s="800"/>
      <c r="HWG42" s="800"/>
      <c r="HWH42" s="800"/>
      <c r="HWI42" s="800"/>
      <c r="HWJ42" s="516"/>
      <c r="HWK42" s="800"/>
      <c r="HWL42" s="800"/>
      <c r="HWM42" s="800"/>
      <c r="HWN42" s="800"/>
      <c r="HWO42" s="800"/>
      <c r="HWP42" s="800"/>
      <c r="HWQ42" s="800"/>
      <c r="HWR42" s="516"/>
      <c r="HWS42" s="800"/>
      <c r="HWT42" s="800"/>
      <c r="HWU42" s="800"/>
      <c r="HWV42" s="800"/>
      <c r="HWW42" s="800"/>
      <c r="HWX42" s="800"/>
      <c r="HWY42" s="800"/>
      <c r="HWZ42" s="516"/>
      <c r="HXA42" s="800"/>
      <c r="HXB42" s="800"/>
      <c r="HXC42" s="800"/>
      <c r="HXD42" s="800"/>
      <c r="HXE42" s="800"/>
      <c r="HXF42" s="800"/>
      <c r="HXG42" s="800"/>
      <c r="HXH42" s="516"/>
      <c r="HXI42" s="800"/>
      <c r="HXJ42" s="800"/>
      <c r="HXK42" s="800"/>
      <c r="HXL42" s="800"/>
      <c r="HXM42" s="800"/>
      <c r="HXN42" s="800"/>
      <c r="HXO42" s="800"/>
      <c r="HXP42" s="516"/>
      <c r="HXQ42" s="800"/>
      <c r="HXR42" s="800"/>
      <c r="HXS42" s="800"/>
      <c r="HXT42" s="800"/>
      <c r="HXU42" s="800"/>
      <c r="HXV42" s="800"/>
      <c r="HXW42" s="800"/>
      <c r="HXX42" s="516"/>
      <c r="HXY42" s="800"/>
      <c r="HXZ42" s="800"/>
      <c r="HYA42" s="800"/>
      <c r="HYB42" s="800"/>
      <c r="HYC42" s="800"/>
      <c r="HYD42" s="800"/>
      <c r="HYE42" s="800"/>
      <c r="HYF42" s="516"/>
      <c r="HYG42" s="800"/>
      <c r="HYH42" s="800"/>
      <c r="HYI42" s="800"/>
      <c r="HYJ42" s="800"/>
      <c r="HYK42" s="800"/>
      <c r="HYL42" s="800"/>
      <c r="HYM42" s="800"/>
      <c r="HYN42" s="516"/>
      <c r="HYO42" s="800"/>
      <c r="HYP42" s="800"/>
      <c r="HYQ42" s="800"/>
      <c r="HYR42" s="800"/>
      <c r="HYS42" s="800"/>
      <c r="HYT42" s="800"/>
      <c r="HYU42" s="800"/>
      <c r="HYV42" s="516"/>
      <c r="HYW42" s="800"/>
      <c r="HYX42" s="800"/>
      <c r="HYY42" s="800"/>
      <c r="HYZ42" s="800"/>
      <c r="HZA42" s="800"/>
      <c r="HZB42" s="800"/>
      <c r="HZC42" s="800"/>
      <c r="HZD42" s="516"/>
      <c r="HZE42" s="800"/>
      <c r="HZF42" s="800"/>
      <c r="HZG42" s="800"/>
      <c r="HZH42" s="800"/>
      <c r="HZI42" s="800"/>
      <c r="HZJ42" s="800"/>
      <c r="HZK42" s="800"/>
      <c r="HZL42" s="516"/>
      <c r="HZM42" s="800"/>
      <c r="HZN42" s="800"/>
      <c r="HZO42" s="800"/>
      <c r="HZP42" s="800"/>
      <c r="HZQ42" s="800"/>
      <c r="HZR42" s="800"/>
      <c r="HZS42" s="800"/>
      <c r="HZT42" s="516"/>
      <c r="HZU42" s="800"/>
      <c r="HZV42" s="800"/>
      <c r="HZW42" s="800"/>
      <c r="HZX42" s="800"/>
      <c r="HZY42" s="800"/>
      <c r="HZZ42" s="800"/>
      <c r="IAA42" s="800"/>
      <c r="IAB42" s="516"/>
      <c r="IAC42" s="800"/>
      <c r="IAD42" s="800"/>
      <c r="IAE42" s="800"/>
      <c r="IAF42" s="800"/>
      <c r="IAG42" s="800"/>
      <c r="IAH42" s="800"/>
      <c r="IAI42" s="800"/>
      <c r="IAJ42" s="516"/>
      <c r="IAK42" s="800"/>
      <c r="IAL42" s="800"/>
      <c r="IAM42" s="800"/>
      <c r="IAN42" s="800"/>
      <c r="IAO42" s="800"/>
      <c r="IAP42" s="800"/>
      <c r="IAQ42" s="800"/>
      <c r="IAR42" s="516"/>
      <c r="IAS42" s="800"/>
      <c r="IAT42" s="800"/>
      <c r="IAU42" s="800"/>
      <c r="IAV42" s="800"/>
      <c r="IAW42" s="800"/>
      <c r="IAX42" s="800"/>
      <c r="IAY42" s="800"/>
      <c r="IAZ42" s="516"/>
      <c r="IBA42" s="800"/>
      <c r="IBB42" s="800"/>
      <c r="IBC42" s="800"/>
      <c r="IBD42" s="800"/>
      <c r="IBE42" s="800"/>
      <c r="IBF42" s="800"/>
      <c r="IBG42" s="800"/>
      <c r="IBH42" s="516"/>
      <c r="IBI42" s="800"/>
      <c r="IBJ42" s="800"/>
      <c r="IBK42" s="800"/>
      <c r="IBL42" s="800"/>
      <c r="IBM42" s="800"/>
      <c r="IBN42" s="800"/>
      <c r="IBO42" s="800"/>
      <c r="IBP42" s="516"/>
      <c r="IBQ42" s="800"/>
      <c r="IBR42" s="800"/>
      <c r="IBS42" s="800"/>
      <c r="IBT42" s="800"/>
      <c r="IBU42" s="800"/>
      <c r="IBV42" s="800"/>
      <c r="IBW42" s="800"/>
      <c r="IBX42" s="516"/>
      <c r="IBY42" s="800"/>
      <c r="IBZ42" s="800"/>
      <c r="ICA42" s="800"/>
      <c r="ICB42" s="800"/>
      <c r="ICC42" s="800"/>
      <c r="ICD42" s="800"/>
      <c r="ICE42" s="800"/>
      <c r="ICF42" s="516"/>
      <c r="ICG42" s="800"/>
      <c r="ICH42" s="800"/>
      <c r="ICI42" s="800"/>
      <c r="ICJ42" s="800"/>
      <c r="ICK42" s="800"/>
      <c r="ICL42" s="800"/>
      <c r="ICM42" s="800"/>
      <c r="ICN42" s="516"/>
      <c r="ICO42" s="800"/>
      <c r="ICP42" s="800"/>
      <c r="ICQ42" s="800"/>
      <c r="ICR42" s="800"/>
      <c r="ICS42" s="800"/>
      <c r="ICT42" s="800"/>
      <c r="ICU42" s="800"/>
      <c r="ICV42" s="516"/>
      <c r="ICW42" s="800"/>
      <c r="ICX42" s="800"/>
      <c r="ICY42" s="800"/>
      <c r="ICZ42" s="800"/>
      <c r="IDA42" s="800"/>
      <c r="IDB42" s="800"/>
      <c r="IDC42" s="800"/>
      <c r="IDD42" s="516"/>
      <c r="IDE42" s="800"/>
      <c r="IDF42" s="800"/>
      <c r="IDG42" s="800"/>
      <c r="IDH42" s="800"/>
      <c r="IDI42" s="800"/>
      <c r="IDJ42" s="800"/>
      <c r="IDK42" s="800"/>
      <c r="IDL42" s="516"/>
      <c r="IDM42" s="800"/>
      <c r="IDN42" s="800"/>
      <c r="IDO42" s="800"/>
      <c r="IDP42" s="800"/>
      <c r="IDQ42" s="800"/>
      <c r="IDR42" s="800"/>
      <c r="IDS42" s="800"/>
      <c r="IDT42" s="516"/>
      <c r="IDU42" s="800"/>
      <c r="IDV42" s="800"/>
      <c r="IDW42" s="800"/>
      <c r="IDX42" s="800"/>
      <c r="IDY42" s="800"/>
      <c r="IDZ42" s="800"/>
      <c r="IEA42" s="800"/>
      <c r="IEB42" s="516"/>
      <c r="IEC42" s="800"/>
      <c r="IED42" s="800"/>
      <c r="IEE42" s="800"/>
      <c r="IEF42" s="800"/>
      <c r="IEG42" s="800"/>
      <c r="IEH42" s="800"/>
      <c r="IEI42" s="800"/>
      <c r="IEJ42" s="516"/>
      <c r="IEK42" s="800"/>
      <c r="IEL42" s="800"/>
      <c r="IEM42" s="800"/>
      <c r="IEN42" s="800"/>
      <c r="IEO42" s="800"/>
      <c r="IEP42" s="800"/>
      <c r="IEQ42" s="800"/>
      <c r="IER42" s="516"/>
      <c r="IES42" s="800"/>
      <c r="IET42" s="800"/>
      <c r="IEU42" s="800"/>
      <c r="IEV42" s="800"/>
      <c r="IEW42" s="800"/>
      <c r="IEX42" s="800"/>
      <c r="IEY42" s="800"/>
      <c r="IEZ42" s="516"/>
      <c r="IFA42" s="800"/>
      <c r="IFB42" s="800"/>
      <c r="IFC42" s="800"/>
      <c r="IFD42" s="800"/>
      <c r="IFE42" s="800"/>
      <c r="IFF42" s="800"/>
      <c r="IFG42" s="800"/>
      <c r="IFH42" s="516"/>
      <c r="IFI42" s="800"/>
      <c r="IFJ42" s="800"/>
      <c r="IFK42" s="800"/>
      <c r="IFL42" s="800"/>
      <c r="IFM42" s="800"/>
      <c r="IFN42" s="800"/>
      <c r="IFO42" s="800"/>
      <c r="IFP42" s="516"/>
      <c r="IFQ42" s="800"/>
      <c r="IFR42" s="800"/>
      <c r="IFS42" s="800"/>
      <c r="IFT42" s="800"/>
      <c r="IFU42" s="800"/>
      <c r="IFV42" s="800"/>
      <c r="IFW42" s="800"/>
      <c r="IFX42" s="516"/>
      <c r="IFY42" s="800"/>
      <c r="IFZ42" s="800"/>
      <c r="IGA42" s="800"/>
      <c r="IGB42" s="800"/>
      <c r="IGC42" s="800"/>
      <c r="IGD42" s="800"/>
      <c r="IGE42" s="800"/>
      <c r="IGF42" s="516"/>
      <c r="IGG42" s="800"/>
      <c r="IGH42" s="800"/>
      <c r="IGI42" s="800"/>
      <c r="IGJ42" s="800"/>
      <c r="IGK42" s="800"/>
      <c r="IGL42" s="800"/>
      <c r="IGM42" s="800"/>
      <c r="IGN42" s="516"/>
      <c r="IGO42" s="800"/>
      <c r="IGP42" s="800"/>
      <c r="IGQ42" s="800"/>
      <c r="IGR42" s="800"/>
      <c r="IGS42" s="800"/>
      <c r="IGT42" s="800"/>
      <c r="IGU42" s="800"/>
      <c r="IGV42" s="516"/>
      <c r="IGW42" s="800"/>
      <c r="IGX42" s="800"/>
      <c r="IGY42" s="800"/>
      <c r="IGZ42" s="800"/>
      <c r="IHA42" s="800"/>
      <c r="IHB42" s="800"/>
      <c r="IHC42" s="800"/>
      <c r="IHD42" s="516"/>
      <c r="IHE42" s="800"/>
      <c r="IHF42" s="800"/>
      <c r="IHG42" s="800"/>
      <c r="IHH42" s="800"/>
      <c r="IHI42" s="800"/>
      <c r="IHJ42" s="800"/>
      <c r="IHK42" s="800"/>
      <c r="IHL42" s="516"/>
      <c r="IHM42" s="800"/>
      <c r="IHN42" s="800"/>
      <c r="IHO42" s="800"/>
      <c r="IHP42" s="800"/>
      <c r="IHQ42" s="800"/>
      <c r="IHR42" s="800"/>
      <c r="IHS42" s="800"/>
      <c r="IHT42" s="516"/>
      <c r="IHU42" s="800"/>
      <c r="IHV42" s="800"/>
      <c r="IHW42" s="800"/>
      <c r="IHX42" s="800"/>
      <c r="IHY42" s="800"/>
      <c r="IHZ42" s="800"/>
      <c r="IIA42" s="800"/>
      <c r="IIB42" s="516"/>
      <c r="IIC42" s="800"/>
      <c r="IID42" s="800"/>
      <c r="IIE42" s="800"/>
      <c r="IIF42" s="800"/>
      <c r="IIG42" s="800"/>
      <c r="IIH42" s="800"/>
      <c r="III42" s="800"/>
      <c r="IIJ42" s="516"/>
      <c r="IIK42" s="800"/>
      <c r="IIL42" s="800"/>
      <c r="IIM42" s="800"/>
      <c r="IIN42" s="800"/>
      <c r="IIO42" s="800"/>
      <c r="IIP42" s="800"/>
      <c r="IIQ42" s="800"/>
      <c r="IIR42" s="516"/>
      <c r="IIS42" s="800"/>
      <c r="IIT42" s="800"/>
      <c r="IIU42" s="800"/>
      <c r="IIV42" s="800"/>
      <c r="IIW42" s="800"/>
      <c r="IIX42" s="800"/>
      <c r="IIY42" s="800"/>
      <c r="IIZ42" s="516"/>
      <c r="IJA42" s="800"/>
      <c r="IJB42" s="800"/>
      <c r="IJC42" s="800"/>
      <c r="IJD42" s="800"/>
      <c r="IJE42" s="800"/>
      <c r="IJF42" s="800"/>
      <c r="IJG42" s="800"/>
      <c r="IJH42" s="516"/>
      <c r="IJI42" s="800"/>
      <c r="IJJ42" s="800"/>
      <c r="IJK42" s="800"/>
      <c r="IJL42" s="800"/>
      <c r="IJM42" s="800"/>
      <c r="IJN42" s="800"/>
      <c r="IJO42" s="800"/>
      <c r="IJP42" s="516"/>
      <c r="IJQ42" s="800"/>
      <c r="IJR42" s="800"/>
      <c r="IJS42" s="800"/>
      <c r="IJT42" s="800"/>
      <c r="IJU42" s="800"/>
      <c r="IJV42" s="800"/>
      <c r="IJW42" s="800"/>
      <c r="IJX42" s="516"/>
      <c r="IJY42" s="800"/>
      <c r="IJZ42" s="800"/>
      <c r="IKA42" s="800"/>
      <c r="IKB42" s="800"/>
      <c r="IKC42" s="800"/>
      <c r="IKD42" s="800"/>
      <c r="IKE42" s="800"/>
      <c r="IKF42" s="516"/>
      <c r="IKG42" s="800"/>
      <c r="IKH42" s="800"/>
      <c r="IKI42" s="800"/>
      <c r="IKJ42" s="800"/>
      <c r="IKK42" s="800"/>
      <c r="IKL42" s="800"/>
      <c r="IKM42" s="800"/>
      <c r="IKN42" s="516"/>
      <c r="IKO42" s="800"/>
      <c r="IKP42" s="800"/>
      <c r="IKQ42" s="800"/>
      <c r="IKR42" s="800"/>
      <c r="IKS42" s="800"/>
      <c r="IKT42" s="800"/>
      <c r="IKU42" s="800"/>
      <c r="IKV42" s="516"/>
      <c r="IKW42" s="800"/>
      <c r="IKX42" s="800"/>
      <c r="IKY42" s="800"/>
      <c r="IKZ42" s="800"/>
      <c r="ILA42" s="800"/>
      <c r="ILB42" s="800"/>
      <c r="ILC42" s="800"/>
      <c r="ILD42" s="516"/>
      <c r="ILE42" s="800"/>
      <c r="ILF42" s="800"/>
      <c r="ILG42" s="800"/>
      <c r="ILH42" s="800"/>
      <c r="ILI42" s="800"/>
      <c r="ILJ42" s="800"/>
      <c r="ILK42" s="800"/>
      <c r="ILL42" s="516"/>
      <c r="ILM42" s="800"/>
      <c r="ILN42" s="800"/>
      <c r="ILO42" s="800"/>
      <c r="ILP42" s="800"/>
      <c r="ILQ42" s="800"/>
      <c r="ILR42" s="800"/>
      <c r="ILS42" s="800"/>
      <c r="ILT42" s="516"/>
      <c r="ILU42" s="800"/>
      <c r="ILV42" s="800"/>
      <c r="ILW42" s="800"/>
      <c r="ILX42" s="800"/>
      <c r="ILY42" s="800"/>
      <c r="ILZ42" s="800"/>
      <c r="IMA42" s="800"/>
      <c r="IMB42" s="516"/>
      <c r="IMC42" s="800"/>
      <c r="IMD42" s="800"/>
      <c r="IME42" s="800"/>
      <c r="IMF42" s="800"/>
      <c r="IMG42" s="800"/>
      <c r="IMH42" s="800"/>
      <c r="IMI42" s="800"/>
      <c r="IMJ42" s="516"/>
      <c r="IMK42" s="800"/>
      <c r="IML42" s="800"/>
      <c r="IMM42" s="800"/>
      <c r="IMN42" s="800"/>
      <c r="IMO42" s="800"/>
      <c r="IMP42" s="800"/>
      <c r="IMQ42" s="800"/>
      <c r="IMR42" s="516"/>
      <c r="IMS42" s="800"/>
      <c r="IMT42" s="800"/>
      <c r="IMU42" s="800"/>
      <c r="IMV42" s="800"/>
      <c r="IMW42" s="800"/>
      <c r="IMX42" s="800"/>
      <c r="IMY42" s="800"/>
      <c r="IMZ42" s="516"/>
      <c r="INA42" s="800"/>
      <c r="INB42" s="800"/>
      <c r="INC42" s="800"/>
      <c r="IND42" s="800"/>
      <c r="INE42" s="800"/>
      <c r="INF42" s="800"/>
      <c r="ING42" s="800"/>
      <c r="INH42" s="516"/>
      <c r="INI42" s="800"/>
      <c r="INJ42" s="800"/>
      <c r="INK42" s="800"/>
      <c r="INL42" s="800"/>
      <c r="INM42" s="800"/>
      <c r="INN42" s="800"/>
      <c r="INO42" s="800"/>
      <c r="INP42" s="516"/>
      <c r="INQ42" s="800"/>
      <c r="INR42" s="800"/>
      <c r="INS42" s="800"/>
      <c r="INT42" s="800"/>
      <c r="INU42" s="800"/>
      <c r="INV42" s="800"/>
      <c r="INW42" s="800"/>
      <c r="INX42" s="516"/>
      <c r="INY42" s="800"/>
      <c r="INZ42" s="800"/>
      <c r="IOA42" s="800"/>
      <c r="IOB42" s="800"/>
      <c r="IOC42" s="800"/>
      <c r="IOD42" s="800"/>
      <c r="IOE42" s="800"/>
      <c r="IOF42" s="516"/>
      <c r="IOG42" s="800"/>
      <c r="IOH42" s="800"/>
      <c r="IOI42" s="800"/>
      <c r="IOJ42" s="800"/>
      <c r="IOK42" s="800"/>
      <c r="IOL42" s="800"/>
      <c r="IOM42" s="800"/>
      <c r="ION42" s="516"/>
      <c r="IOO42" s="800"/>
      <c r="IOP42" s="800"/>
      <c r="IOQ42" s="800"/>
      <c r="IOR42" s="800"/>
      <c r="IOS42" s="800"/>
      <c r="IOT42" s="800"/>
      <c r="IOU42" s="800"/>
      <c r="IOV42" s="516"/>
      <c r="IOW42" s="800"/>
      <c r="IOX42" s="800"/>
      <c r="IOY42" s="800"/>
      <c r="IOZ42" s="800"/>
      <c r="IPA42" s="800"/>
      <c r="IPB42" s="800"/>
      <c r="IPC42" s="800"/>
      <c r="IPD42" s="516"/>
      <c r="IPE42" s="800"/>
      <c r="IPF42" s="800"/>
      <c r="IPG42" s="800"/>
      <c r="IPH42" s="800"/>
      <c r="IPI42" s="800"/>
      <c r="IPJ42" s="800"/>
      <c r="IPK42" s="800"/>
      <c r="IPL42" s="516"/>
      <c r="IPM42" s="800"/>
      <c r="IPN42" s="800"/>
      <c r="IPO42" s="800"/>
      <c r="IPP42" s="800"/>
      <c r="IPQ42" s="800"/>
      <c r="IPR42" s="800"/>
      <c r="IPS42" s="800"/>
      <c r="IPT42" s="516"/>
      <c r="IPU42" s="800"/>
      <c r="IPV42" s="800"/>
      <c r="IPW42" s="800"/>
      <c r="IPX42" s="800"/>
      <c r="IPY42" s="800"/>
      <c r="IPZ42" s="800"/>
      <c r="IQA42" s="800"/>
      <c r="IQB42" s="516"/>
      <c r="IQC42" s="800"/>
      <c r="IQD42" s="800"/>
      <c r="IQE42" s="800"/>
      <c r="IQF42" s="800"/>
      <c r="IQG42" s="800"/>
      <c r="IQH42" s="800"/>
      <c r="IQI42" s="800"/>
      <c r="IQJ42" s="516"/>
      <c r="IQK42" s="800"/>
      <c r="IQL42" s="800"/>
      <c r="IQM42" s="800"/>
      <c r="IQN42" s="800"/>
      <c r="IQO42" s="800"/>
      <c r="IQP42" s="800"/>
      <c r="IQQ42" s="800"/>
      <c r="IQR42" s="516"/>
      <c r="IQS42" s="800"/>
      <c r="IQT42" s="800"/>
      <c r="IQU42" s="800"/>
      <c r="IQV42" s="800"/>
      <c r="IQW42" s="800"/>
      <c r="IQX42" s="800"/>
      <c r="IQY42" s="800"/>
      <c r="IQZ42" s="516"/>
      <c r="IRA42" s="800"/>
      <c r="IRB42" s="800"/>
      <c r="IRC42" s="800"/>
      <c r="IRD42" s="800"/>
      <c r="IRE42" s="800"/>
      <c r="IRF42" s="800"/>
      <c r="IRG42" s="800"/>
      <c r="IRH42" s="516"/>
      <c r="IRI42" s="800"/>
      <c r="IRJ42" s="800"/>
      <c r="IRK42" s="800"/>
      <c r="IRL42" s="800"/>
      <c r="IRM42" s="800"/>
      <c r="IRN42" s="800"/>
      <c r="IRO42" s="800"/>
      <c r="IRP42" s="516"/>
      <c r="IRQ42" s="800"/>
      <c r="IRR42" s="800"/>
      <c r="IRS42" s="800"/>
      <c r="IRT42" s="800"/>
      <c r="IRU42" s="800"/>
      <c r="IRV42" s="800"/>
      <c r="IRW42" s="800"/>
      <c r="IRX42" s="516"/>
      <c r="IRY42" s="800"/>
      <c r="IRZ42" s="800"/>
      <c r="ISA42" s="800"/>
      <c r="ISB42" s="800"/>
      <c r="ISC42" s="800"/>
      <c r="ISD42" s="800"/>
      <c r="ISE42" s="800"/>
      <c r="ISF42" s="516"/>
      <c r="ISG42" s="800"/>
      <c r="ISH42" s="800"/>
      <c r="ISI42" s="800"/>
      <c r="ISJ42" s="800"/>
      <c r="ISK42" s="800"/>
      <c r="ISL42" s="800"/>
      <c r="ISM42" s="800"/>
      <c r="ISN42" s="516"/>
      <c r="ISO42" s="800"/>
      <c r="ISP42" s="800"/>
      <c r="ISQ42" s="800"/>
      <c r="ISR42" s="800"/>
      <c r="ISS42" s="800"/>
      <c r="IST42" s="800"/>
      <c r="ISU42" s="800"/>
      <c r="ISV42" s="516"/>
      <c r="ISW42" s="800"/>
      <c r="ISX42" s="800"/>
      <c r="ISY42" s="800"/>
      <c r="ISZ42" s="800"/>
      <c r="ITA42" s="800"/>
      <c r="ITB42" s="800"/>
      <c r="ITC42" s="800"/>
      <c r="ITD42" s="516"/>
      <c r="ITE42" s="800"/>
      <c r="ITF42" s="800"/>
      <c r="ITG42" s="800"/>
      <c r="ITH42" s="800"/>
      <c r="ITI42" s="800"/>
      <c r="ITJ42" s="800"/>
      <c r="ITK42" s="800"/>
      <c r="ITL42" s="516"/>
      <c r="ITM42" s="800"/>
      <c r="ITN42" s="800"/>
      <c r="ITO42" s="800"/>
      <c r="ITP42" s="800"/>
      <c r="ITQ42" s="800"/>
      <c r="ITR42" s="800"/>
      <c r="ITS42" s="800"/>
      <c r="ITT42" s="516"/>
      <c r="ITU42" s="800"/>
      <c r="ITV42" s="800"/>
      <c r="ITW42" s="800"/>
      <c r="ITX42" s="800"/>
      <c r="ITY42" s="800"/>
      <c r="ITZ42" s="800"/>
      <c r="IUA42" s="800"/>
      <c r="IUB42" s="516"/>
      <c r="IUC42" s="800"/>
      <c r="IUD42" s="800"/>
      <c r="IUE42" s="800"/>
      <c r="IUF42" s="800"/>
      <c r="IUG42" s="800"/>
      <c r="IUH42" s="800"/>
      <c r="IUI42" s="800"/>
      <c r="IUJ42" s="516"/>
      <c r="IUK42" s="800"/>
      <c r="IUL42" s="800"/>
      <c r="IUM42" s="800"/>
      <c r="IUN42" s="800"/>
      <c r="IUO42" s="800"/>
      <c r="IUP42" s="800"/>
      <c r="IUQ42" s="800"/>
      <c r="IUR42" s="516"/>
      <c r="IUS42" s="800"/>
      <c r="IUT42" s="800"/>
      <c r="IUU42" s="800"/>
      <c r="IUV42" s="800"/>
      <c r="IUW42" s="800"/>
      <c r="IUX42" s="800"/>
      <c r="IUY42" s="800"/>
      <c r="IUZ42" s="516"/>
      <c r="IVA42" s="800"/>
      <c r="IVB42" s="800"/>
      <c r="IVC42" s="800"/>
      <c r="IVD42" s="800"/>
      <c r="IVE42" s="800"/>
      <c r="IVF42" s="800"/>
      <c r="IVG42" s="800"/>
      <c r="IVH42" s="516"/>
      <c r="IVI42" s="800"/>
      <c r="IVJ42" s="800"/>
      <c r="IVK42" s="800"/>
      <c r="IVL42" s="800"/>
      <c r="IVM42" s="800"/>
      <c r="IVN42" s="800"/>
      <c r="IVO42" s="800"/>
      <c r="IVP42" s="516"/>
      <c r="IVQ42" s="800"/>
      <c r="IVR42" s="800"/>
      <c r="IVS42" s="800"/>
      <c r="IVT42" s="800"/>
      <c r="IVU42" s="800"/>
      <c r="IVV42" s="800"/>
      <c r="IVW42" s="800"/>
      <c r="IVX42" s="516"/>
      <c r="IVY42" s="800"/>
      <c r="IVZ42" s="800"/>
      <c r="IWA42" s="800"/>
      <c r="IWB42" s="800"/>
      <c r="IWC42" s="800"/>
      <c r="IWD42" s="800"/>
      <c r="IWE42" s="800"/>
      <c r="IWF42" s="516"/>
      <c r="IWG42" s="800"/>
      <c r="IWH42" s="800"/>
      <c r="IWI42" s="800"/>
      <c r="IWJ42" s="800"/>
      <c r="IWK42" s="800"/>
      <c r="IWL42" s="800"/>
      <c r="IWM42" s="800"/>
      <c r="IWN42" s="516"/>
      <c r="IWO42" s="800"/>
      <c r="IWP42" s="800"/>
      <c r="IWQ42" s="800"/>
      <c r="IWR42" s="800"/>
      <c r="IWS42" s="800"/>
      <c r="IWT42" s="800"/>
      <c r="IWU42" s="800"/>
      <c r="IWV42" s="516"/>
      <c r="IWW42" s="800"/>
      <c r="IWX42" s="800"/>
      <c r="IWY42" s="800"/>
      <c r="IWZ42" s="800"/>
      <c r="IXA42" s="800"/>
      <c r="IXB42" s="800"/>
      <c r="IXC42" s="800"/>
      <c r="IXD42" s="516"/>
      <c r="IXE42" s="800"/>
      <c r="IXF42" s="800"/>
      <c r="IXG42" s="800"/>
      <c r="IXH42" s="800"/>
      <c r="IXI42" s="800"/>
      <c r="IXJ42" s="800"/>
      <c r="IXK42" s="800"/>
      <c r="IXL42" s="516"/>
      <c r="IXM42" s="800"/>
      <c r="IXN42" s="800"/>
      <c r="IXO42" s="800"/>
      <c r="IXP42" s="800"/>
      <c r="IXQ42" s="800"/>
      <c r="IXR42" s="800"/>
      <c r="IXS42" s="800"/>
      <c r="IXT42" s="516"/>
      <c r="IXU42" s="800"/>
      <c r="IXV42" s="800"/>
      <c r="IXW42" s="800"/>
      <c r="IXX42" s="800"/>
      <c r="IXY42" s="800"/>
      <c r="IXZ42" s="800"/>
      <c r="IYA42" s="800"/>
      <c r="IYB42" s="516"/>
      <c r="IYC42" s="800"/>
      <c r="IYD42" s="800"/>
      <c r="IYE42" s="800"/>
      <c r="IYF42" s="800"/>
      <c r="IYG42" s="800"/>
      <c r="IYH42" s="800"/>
      <c r="IYI42" s="800"/>
      <c r="IYJ42" s="516"/>
      <c r="IYK42" s="800"/>
      <c r="IYL42" s="800"/>
      <c r="IYM42" s="800"/>
      <c r="IYN42" s="800"/>
      <c r="IYO42" s="800"/>
      <c r="IYP42" s="800"/>
      <c r="IYQ42" s="800"/>
      <c r="IYR42" s="516"/>
      <c r="IYS42" s="800"/>
      <c r="IYT42" s="800"/>
      <c r="IYU42" s="800"/>
      <c r="IYV42" s="800"/>
      <c r="IYW42" s="800"/>
      <c r="IYX42" s="800"/>
      <c r="IYY42" s="800"/>
      <c r="IYZ42" s="516"/>
      <c r="IZA42" s="800"/>
      <c r="IZB42" s="800"/>
      <c r="IZC42" s="800"/>
      <c r="IZD42" s="800"/>
      <c r="IZE42" s="800"/>
      <c r="IZF42" s="800"/>
      <c r="IZG42" s="800"/>
      <c r="IZH42" s="516"/>
      <c r="IZI42" s="800"/>
      <c r="IZJ42" s="800"/>
      <c r="IZK42" s="800"/>
      <c r="IZL42" s="800"/>
      <c r="IZM42" s="800"/>
      <c r="IZN42" s="800"/>
      <c r="IZO42" s="800"/>
      <c r="IZP42" s="516"/>
      <c r="IZQ42" s="800"/>
      <c r="IZR42" s="800"/>
      <c r="IZS42" s="800"/>
      <c r="IZT42" s="800"/>
      <c r="IZU42" s="800"/>
      <c r="IZV42" s="800"/>
      <c r="IZW42" s="800"/>
      <c r="IZX42" s="516"/>
      <c r="IZY42" s="800"/>
      <c r="IZZ42" s="800"/>
      <c r="JAA42" s="800"/>
      <c r="JAB42" s="800"/>
      <c r="JAC42" s="800"/>
      <c r="JAD42" s="800"/>
      <c r="JAE42" s="800"/>
      <c r="JAF42" s="516"/>
      <c r="JAG42" s="800"/>
      <c r="JAH42" s="800"/>
      <c r="JAI42" s="800"/>
      <c r="JAJ42" s="800"/>
      <c r="JAK42" s="800"/>
      <c r="JAL42" s="800"/>
      <c r="JAM42" s="800"/>
      <c r="JAN42" s="516"/>
      <c r="JAO42" s="800"/>
      <c r="JAP42" s="800"/>
      <c r="JAQ42" s="800"/>
      <c r="JAR42" s="800"/>
      <c r="JAS42" s="800"/>
      <c r="JAT42" s="800"/>
      <c r="JAU42" s="800"/>
      <c r="JAV42" s="516"/>
      <c r="JAW42" s="800"/>
      <c r="JAX42" s="800"/>
      <c r="JAY42" s="800"/>
      <c r="JAZ42" s="800"/>
      <c r="JBA42" s="800"/>
      <c r="JBB42" s="800"/>
      <c r="JBC42" s="800"/>
      <c r="JBD42" s="516"/>
      <c r="JBE42" s="800"/>
      <c r="JBF42" s="800"/>
      <c r="JBG42" s="800"/>
      <c r="JBH42" s="800"/>
      <c r="JBI42" s="800"/>
      <c r="JBJ42" s="800"/>
      <c r="JBK42" s="800"/>
      <c r="JBL42" s="516"/>
      <c r="JBM42" s="800"/>
      <c r="JBN42" s="800"/>
      <c r="JBO42" s="800"/>
      <c r="JBP42" s="800"/>
      <c r="JBQ42" s="800"/>
      <c r="JBR42" s="800"/>
      <c r="JBS42" s="800"/>
      <c r="JBT42" s="516"/>
      <c r="JBU42" s="800"/>
      <c r="JBV42" s="800"/>
      <c r="JBW42" s="800"/>
      <c r="JBX42" s="800"/>
      <c r="JBY42" s="800"/>
      <c r="JBZ42" s="800"/>
      <c r="JCA42" s="800"/>
      <c r="JCB42" s="516"/>
      <c r="JCC42" s="800"/>
      <c r="JCD42" s="800"/>
      <c r="JCE42" s="800"/>
      <c r="JCF42" s="800"/>
      <c r="JCG42" s="800"/>
      <c r="JCH42" s="800"/>
      <c r="JCI42" s="800"/>
      <c r="JCJ42" s="516"/>
      <c r="JCK42" s="800"/>
      <c r="JCL42" s="800"/>
      <c r="JCM42" s="800"/>
      <c r="JCN42" s="800"/>
      <c r="JCO42" s="800"/>
      <c r="JCP42" s="800"/>
      <c r="JCQ42" s="800"/>
      <c r="JCR42" s="516"/>
      <c r="JCS42" s="800"/>
      <c r="JCT42" s="800"/>
      <c r="JCU42" s="800"/>
      <c r="JCV42" s="800"/>
      <c r="JCW42" s="800"/>
      <c r="JCX42" s="800"/>
      <c r="JCY42" s="800"/>
      <c r="JCZ42" s="516"/>
      <c r="JDA42" s="800"/>
      <c r="JDB42" s="800"/>
      <c r="JDC42" s="800"/>
      <c r="JDD42" s="800"/>
      <c r="JDE42" s="800"/>
      <c r="JDF42" s="800"/>
      <c r="JDG42" s="800"/>
      <c r="JDH42" s="516"/>
      <c r="JDI42" s="800"/>
      <c r="JDJ42" s="800"/>
      <c r="JDK42" s="800"/>
      <c r="JDL42" s="800"/>
      <c r="JDM42" s="800"/>
      <c r="JDN42" s="800"/>
      <c r="JDO42" s="800"/>
      <c r="JDP42" s="516"/>
      <c r="JDQ42" s="800"/>
      <c r="JDR42" s="800"/>
      <c r="JDS42" s="800"/>
      <c r="JDT42" s="800"/>
      <c r="JDU42" s="800"/>
      <c r="JDV42" s="800"/>
      <c r="JDW42" s="800"/>
      <c r="JDX42" s="516"/>
      <c r="JDY42" s="800"/>
      <c r="JDZ42" s="800"/>
      <c r="JEA42" s="800"/>
      <c r="JEB42" s="800"/>
      <c r="JEC42" s="800"/>
      <c r="JED42" s="800"/>
      <c r="JEE42" s="800"/>
      <c r="JEF42" s="516"/>
      <c r="JEG42" s="800"/>
      <c r="JEH42" s="800"/>
      <c r="JEI42" s="800"/>
      <c r="JEJ42" s="800"/>
      <c r="JEK42" s="800"/>
      <c r="JEL42" s="800"/>
      <c r="JEM42" s="800"/>
      <c r="JEN42" s="516"/>
      <c r="JEO42" s="800"/>
      <c r="JEP42" s="800"/>
      <c r="JEQ42" s="800"/>
      <c r="JER42" s="800"/>
      <c r="JES42" s="800"/>
      <c r="JET42" s="800"/>
      <c r="JEU42" s="800"/>
      <c r="JEV42" s="516"/>
      <c r="JEW42" s="800"/>
      <c r="JEX42" s="800"/>
      <c r="JEY42" s="800"/>
      <c r="JEZ42" s="800"/>
      <c r="JFA42" s="800"/>
      <c r="JFB42" s="800"/>
      <c r="JFC42" s="800"/>
      <c r="JFD42" s="516"/>
      <c r="JFE42" s="800"/>
      <c r="JFF42" s="800"/>
      <c r="JFG42" s="800"/>
      <c r="JFH42" s="800"/>
      <c r="JFI42" s="800"/>
      <c r="JFJ42" s="800"/>
      <c r="JFK42" s="800"/>
      <c r="JFL42" s="516"/>
      <c r="JFM42" s="800"/>
      <c r="JFN42" s="800"/>
      <c r="JFO42" s="800"/>
      <c r="JFP42" s="800"/>
      <c r="JFQ42" s="800"/>
      <c r="JFR42" s="800"/>
      <c r="JFS42" s="800"/>
      <c r="JFT42" s="516"/>
      <c r="JFU42" s="800"/>
      <c r="JFV42" s="800"/>
      <c r="JFW42" s="800"/>
      <c r="JFX42" s="800"/>
      <c r="JFY42" s="800"/>
      <c r="JFZ42" s="800"/>
      <c r="JGA42" s="800"/>
      <c r="JGB42" s="516"/>
      <c r="JGC42" s="800"/>
      <c r="JGD42" s="800"/>
      <c r="JGE42" s="800"/>
      <c r="JGF42" s="800"/>
      <c r="JGG42" s="800"/>
      <c r="JGH42" s="800"/>
      <c r="JGI42" s="800"/>
      <c r="JGJ42" s="516"/>
      <c r="JGK42" s="800"/>
      <c r="JGL42" s="800"/>
      <c r="JGM42" s="800"/>
      <c r="JGN42" s="800"/>
      <c r="JGO42" s="800"/>
      <c r="JGP42" s="800"/>
      <c r="JGQ42" s="800"/>
      <c r="JGR42" s="516"/>
      <c r="JGS42" s="800"/>
      <c r="JGT42" s="800"/>
      <c r="JGU42" s="800"/>
      <c r="JGV42" s="800"/>
      <c r="JGW42" s="800"/>
      <c r="JGX42" s="800"/>
      <c r="JGY42" s="800"/>
      <c r="JGZ42" s="516"/>
      <c r="JHA42" s="800"/>
      <c r="JHB42" s="800"/>
      <c r="JHC42" s="800"/>
      <c r="JHD42" s="800"/>
      <c r="JHE42" s="800"/>
      <c r="JHF42" s="800"/>
      <c r="JHG42" s="800"/>
      <c r="JHH42" s="516"/>
      <c r="JHI42" s="800"/>
      <c r="JHJ42" s="800"/>
      <c r="JHK42" s="800"/>
      <c r="JHL42" s="800"/>
      <c r="JHM42" s="800"/>
      <c r="JHN42" s="800"/>
      <c r="JHO42" s="800"/>
      <c r="JHP42" s="516"/>
      <c r="JHQ42" s="800"/>
      <c r="JHR42" s="800"/>
      <c r="JHS42" s="800"/>
      <c r="JHT42" s="800"/>
      <c r="JHU42" s="800"/>
      <c r="JHV42" s="800"/>
      <c r="JHW42" s="800"/>
      <c r="JHX42" s="516"/>
      <c r="JHY42" s="800"/>
      <c r="JHZ42" s="800"/>
      <c r="JIA42" s="800"/>
      <c r="JIB42" s="800"/>
      <c r="JIC42" s="800"/>
      <c r="JID42" s="800"/>
      <c r="JIE42" s="800"/>
      <c r="JIF42" s="516"/>
      <c r="JIG42" s="800"/>
      <c r="JIH42" s="800"/>
      <c r="JII42" s="800"/>
      <c r="JIJ42" s="800"/>
      <c r="JIK42" s="800"/>
      <c r="JIL42" s="800"/>
      <c r="JIM42" s="800"/>
      <c r="JIN42" s="516"/>
      <c r="JIO42" s="800"/>
      <c r="JIP42" s="800"/>
      <c r="JIQ42" s="800"/>
      <c r="JIR42" s="800"/>
      <c r="JIS42" s="800"/>
      <c r="JIT42" s="800"/>
      <c r="JIU42" s="800"/>
      <c r="JIV42" s="516"/>
      <c r="JIW42" s="800"/>
      <c r="JIX42" s="800"/>
      <c r="JIY42" s="800"/>
      <c r="JIZ42" s="800"/>
      <c r="JJA42" s="800"/>
      <c r="JJB42" s="800"/>
      <c r="JJC42" s="800"/>
      <c r="JJD42" s="516"/>
      <c r="JJE42" s="800"/>
      <c r="JJF42" s="800"/>
      <c r="JJG42" s="800"/>
      <c r="JJH42" s="800"/>
      <c r="JJI42" s="800"/>
      <c r="JJJ42" s="800"/>
      <c r="JJK42" s="800"/>
      <c r="JJL42" s="516"/>
      <c r="JJM42" s="800"/>
      <c r="JJN42" s="800"/>
      <c r="JJO42" s="800"/>
      <c r="JJP42" s="800"/>
      <c r="JJQ42" s="800"/>
      <c r="JJR42" s="800"/>
      <c r="JJS42" s="800"/>
      <c r="JJT42" s="516"/>
      <c r="JJU42" s="800"/>
      <c r="JJV42" s="800"/>
      <c r="JJW42" s="800"/>
      <c r="JJX42" s="800"/>
      <c r="JJY42" s="800"/>
      <c r="JJZ42" s="800"/>
      <c r="JKA42" s="800"/>
      <c r="JKB42" s="516"/>
      <c r="JKC42" s="800"/>
      <c r="JKD42" s="800"/>
      <c r="JKE42" s="800"/>
      <c r="JKF42" s="800"/>
      <c r="JKG42" s="800"/>
      <c r="JKH42" s="800"/>
      <c r="JKI42" s="800"/>
      <c r="JKJ42" s="516"/>
      <c r="JKK42" s="800"/>
      <c r="JKL42" s="800"/>
      <c r="JKM42" s="800"/>
      <c r="JKN42" s="800"/>
      <c r="JKO42" s="800"/>
      <c r="JKP42" s="800"/>
      <c r="JKQ42" s="800"/>
      <c r="JKR42" s="516"/>
      <c r="JKS42" s="800"/>
      <c r="JKT42" s="800"/>
      <c r="JKU42" s="800"/>
      <c r="JKV42" s="800"/>
      <c r="JKW42" s="800"/>
      <c r="JKX42" s="800"/>
      <c r="JKY42" s="800"/>
      <c r="JKZ42" s="516"/>
      <c r="JLA42" s="800"/>
      <c r="JLB42" s="800"/>
      <c r="JLC42" s="800"/>
      <c r="JLD42" s="800"/>
      <c r="JLE42" s="800"/>
      <c r="JLF42" s="800"/>
      <c r="JLG42" s="800"/>
      <c r="JLH42" s="516"/>
      <c r="JLI42" s="800"/>
      <c r="JLJ42" s="800"/>
      <c r="JLK42" s="800"/>
      <c r="JLL42" s="800"/>
      <c r="JLM42" s="800"/>
      <c r="JLN42" s="800"/>
      <c r="JLO42" s="800"/>
      <c r="JLP42" s="516"/>
      <c r="JLQ42" s="800"/>
      <c r="JLR42" s="800"/>
      <c r="JLS42" s="800"/>
      <c r="JLT42" s="800"/>
      <c r="JLU42" s="800"/>
      <c r="JLV42" s="800"/>
      <c r="JLW42" s="800"/>
      <c r="JLX42" s="516"/>
      <c r="JLY42" s="800"/>
      <c r="JLZ42" s="800"/>
      <c r="JMA42" s="800"/>
      <c r="JMB42" s="800"/>
      <c r="JMC42" s="800"/>
      <c r="JMD42" s="800"/>
      <c r="JME42" s="800"/>
      <c r="JMF42" s="516"/>
      <c r="JMG42" s="800"/>
      <c r="JMH42" s="800"/>
      <c r="JMI42" s="800"/>
      <c r="JMJ42" s="800"/>
      <c r="JMK42" s="800"/>
      <c r="JML42" s="800"/>
      <c r="JMM42" s="800"/>
      <c r="JMN42" s="516"/>
      <c r="JMO42" s="800"/>
      <c r="JMP42" s="800"/>
      <c r="JMQ42" s="800"/>
      <c r="JMR42" s="800"/>
      <c r="JMS42" s="800"/>
      <c r="JMT42" s="800"/>
      <c r="JMU42" s="800"/>
      <c r="JMV42" s="516"/>
      <c r="JMW42" s="800"/>
      <c r="JMX42" s="800"/>
      <c r="JMY42" s="800"/>
      <c r="JMZ42" s="800"/>
      <c r="JNA42" s="800"/>
      <c r="JNB42" s="800"/>
      <c r="JNC42" s="800"/>
      <c r="JND42" s="516"/>
      <c r="JNE42" s="800"/>
      <c r="JNF42" s="800"/>
      <c r="JNG42" s="800"/>
      <c r="JNH42" s="800"/>
      <c r="JNI42" s="800"/>
      <c r="JNJ42" s="800"/>
      <c r="JNK42" s="800"/>
      <c r="JNL42" s="516"/>
      <c r="JNM42" s="800"/>
      <c r="JNN42" s="800"/>
      <c r="JNO42" s="800"/>
      <c r="JNP42" s="800"/>
      <c r="JNQ42" s="800"/>
      <c r="JNR42" s="800"/>
      <c r="JNS42" s="800"/>
      <c r="JNT42" s="516"/>
      <c r="JNU42" s="800"/>
      <c r="JNV42" s="800"/>
      <c r="JNW42" s="800"/>
      <c r="JNX42" s="800"/>
      <c r="JNY42" s="800"/>
      <c r="JNZ42" s="800"/>
      <c r="JOA42" s="800"/>
      <c r="JOB42" s="516"/>
      <c r="JOC42" s="800"/>
      <c r="JOD42" s="800"/>
      <c r="JOE42" s="800"/>
      <c r="JOF42" s="800"/>
      <c r="JOG42" s="800"/>
      <c r="JOH42" s="800"/>
      <c r="JOI42" s="800"/>
      <c r="JOJ42" s="516"/>
      <c r="JOK42" s="800"/>
      <c r="JOL42" s="800"/>
      <c r="JOM42" s="800"/>
      <c r="JON42" s="800"/>
      <c r="JOO42" s="800"/>
      <c r="JOP42" s="800"/>
      <c r="JOQ42" s="800"/>
      <c r="JOR42" s="516"/>
      <c r="JOS42" s="800"/>
      <c r="JOT42" s="800"/>
      <c r="JOU42" s="800"/>
      <c r="JOV42" s="800"/>
      <c r="JOW42" s="800"/>
      <c r="JOX42" s="800"/>
      <c r="JOY42" s="800"/>
      <c r="JOZ42" s="516"/>
      <c r="JPA42" s="800"/>
      <c r="JPB42" s="800"/>
      <c r="JPC42" s="800"/>
      <c r="JPD42" s="800"/>
      <c r="JPE42" s="800"/>
      <c r="JPF42" s="800"/>
      <c r="JPG42" s="800"/>
      <c r="JPH42" s="516"/>
      <c r="JPI42" s="800"/>
      <c r="JPJ42" s="800"/>
      <c r="JPK42" s="800"/>
      <c r="JPL42" s="800"/>
      <c r="JPM42" s="800"/>
      <c r="JPN42" s="800"/>
      <c r="JPO42" s="800"/>
      <c r="JPP42" s="516"/>
      <c r="JPQ42" s="800"/>
      <c r="JPR42" s="800"/>
      <c r="JPS42" s="800"/>
      <c r="JPT42" s="800"/>
      <c r="JPU42" s="800"/>
      <c r="JPV42" s="800"/>
      <c r="JPW42" s="800"/>
      <c r="JPX42" s="516"/>
      <c r="JPY42" s="800"/>
      <c r="JPZ42" s="800"/>
      <c r="JQA42" s="800"/>
      <c r="JQB42" s="800"/>
      <c r="JQC42" s="800"/>
      <c r="JQD42" s="800"/>
      <c r="JQE42" s="800"/>
      <c r="JQF42" s="516"/>
      <c r="JQG42" s="800"/>
      <c r="JQH42" s="800"/>
      <c r="JQI42" s="800"/>
      <c r="JQJ42" s="800"/>
      <c r="JQK42" s="800"/>
      <c r="JQL42" s="800"/>
      <c r="JQM42" s="800"/>
      <c r="JQN42" s="516"/>
      <c r="JQO42" s="800"/>
      <c r="JQP42" s="800"/>
      <c r="JQQ42" s="800"/>
      <c r="JQR42" s="800"/>
      <c r="JQS42" s="800"/>
      <c r="JQT42" s="800"/>
      <c r="JQU42" s="800"/>
      <c r="JQV42" s="516"/>
      <c r="JQW42" s="800"/>
      <c r="JQX42" s="800"/>
      <c r="JQY42" s="800"/>
      <c r="JQZ42" s="800"/>
      <c r="JRA42" s="800"/>
      <c r="JRB42" s="800"/>
      <c r="JRC42" s="800"/>
      <c r="JRD42" s="516"/>
      <c r="JRE42" s="800"/>
      <c r="JRF42" s="800"/>
      <c r="JRG42" s="800"/>
      <c r="JRH42" s="800"/>
      <c r="JRI42" s="800"/>
      <c r="JRJ42" s="800"/>
      <c r="JRK42" s="800"/>
      <c r="JRL42" s="516"/>
      <c r="JRM42" s="800"/>
      <c r="JRN42" s="800"/>
      <c r="JRO42" s="800"/>
      <c r="JRP42" s="800"/>
      <c r="JRQ42" s="800"/>
      <c r="JRR42" s="800"/>
      <c r="JRS42" s="800"/>
      <c r="JRT42" s="516"/>
      <c r="JRU42" s="800"/>
      <c r="JRV42" s="800"/>
      <c r="JRW42" s="800"/>
      <c r="JRX42" s="800"/>
      <c r="JRY42" s="800"/>
      <c r="JRZ42" s="800"/>
      <c r="JSA42" s="800"/>
      <c r="JSB42" s="516"/>
      <c r="JSC42" s="800"/>
      <c r="JSD42" s="800"/>
      <c r="JSE42" s="800"/>
      <c r="JSF42" s="800"/>
      <c r="JSG42" s="800"/>
      <c r="JSH42" s="800"/>
      <c r="JSI42" s="800"/>
      <c r="JSJ42" s="516"/>
      <c r="JSK42" s="800"/>
      <c r="JSL42" s="800"/>
      <c r="JSM42" s="800"/>
      <c r="JSN42" s="800"/>
      <c r="JSO42" s="800"/>
      <c r="JSP42" s="800"/>
      <c r="JSQ42" s="800"/>
      <c r="JSR42" s="516"/>
      <c r="JSS42" s="800"/>
      <c r="JST42" s="800"/>
      <c r="JSU42" s="800"/>
      <c r="JSV42" s="800"/>
      <c r="JSW42" s="800"/>
      <c r="JSX42" s="800"/>
      <c r="JSY42" s="800"/>
      <c r="JSZ42" s="516"/>
      <c r="JTA42" s="800"/>
      <c r="JTB42" s="800"/>
      <c r="JTC42" s="800"/>
      <c r="JTD42" s="800"/>
      <c r="JTE42" s="800"/>
      <c r="JTF42" s="800"/>
      <c r="JTG42" s="800"/>
      <c r="JTH42" s="516"/>
      <c r="JTI42" s="800"/>
      <c r="JTJ42" s="800"/>
      <c r="JTK42" s="800"/>
      <c r="JTL42" s="800"/>
      <c r="JTM42" s="800"/>
      <c r="JTN42" s="800"/>
      <c r="JTO42" s="800"/>
      <c r="JTP42" s="516"/>
      <c r="JTQ42" s="800"/>
      <c r="JTR42" s="800"/>
      <c r="JTS42" s="800"/>
      <c r="JTT42" s="800"/>
      <c r="JTU42" s="800"/>
      <c r="JTV42" s="800"/>
      <c r="JTW42" s="800"/>
      <c r="JTX42" s="516"/>
      <c r="JTY42" s="800"/>
      <c r="JTZ42" s="800"/>
      <c r="JUA42" s="800"/>
      <c r="JUB42" s="800"/>
      <c r="JUC42" s="800"/>
      <c r="JUD42" s="800"/>
      <c r="JUE42" s="800"/>
      <c r="JUF42" s="516"/>
      <c r="JUG42" s="800"/>
      <c r="JUH42" s="800"/>
      <c r="JUI42" s="800"/>
      <c r="JUJ42" s="800"/>
      <c r="JUK42" s="800"/>
      <c r="JUL42" s="800"/>
      <c r="JUM42" s="800"/>
      <c r="JUN42" s="516"/>
      <c r="JUO42" s="800"/>
      <c r="JUP42" s="800"/>
      <c r="JUQ42" s="800"/>
      <c r="JUR42" s="800"/>
      <c r="JUS42" s="800"/>
      <c r="JUT42" s="800"/>
      <c r="JUU42" s="800"/>
      <c r="JUV42" s="516"/>
      <c r="JUW42" s="800"/>
      <c r="JUX42" s="800"/>
      <c r="JUY42" s="800"/>
      <c r="JUZ42" s="800"/>
      <c r="JVA42" s="800"/>
      <c r="JVB42" s="800"/>
      <c r="JVC42" s="800"/>
      <c r="JVD42" s="516"/>
      <c r="JVE42" s="800"/>
      <c r="JVF42" s="800"/>
      <c r="JVG42" s="800"/>
      <c r="JVH42" s="800"/>
      <c r="JVI42" s="800"/>
      <c r="JVJ42" s="800"/>
      <c r="JVK42" s="800"/>
      <c r="JVL42" s="516"/>
      <c r="JVM42" s="800"/>
      <c r="JVN42" s="800"/>
      <c r="JVO42" s="800"/>
      <c r="JVP42" s="800"/>
      <c r="JVQ42" s="800"/>
      <c r="JVR42" s="800"/>
      <c r="JVS42" s="800"/>
      <c r="JVT42" s="516"/>
      <c r="JVU42" s="800"/>
      <c r="JVV42" s="800"/>
      <c r="JVW42" s="800"/>
      <c r="JVX42" s="800"/>
      <c r="JVY42" s="800"/>
      <c r="JVZ42" s="800"/>
      <c r="JWA42" s="800"/>
      <c r="JWB42" s="516"/>
      <c r="JWC42" s="800"/>
      <c r="JWD42" s="800"/>
      <c r="JWE42" s="800"/>
      <c r="JWF42" s="800"/>
      <c r="JWG42" s="800"/>
      <c r="JWH42" s="800"/>
      <c r="JWI42" s="800"/>
      <c r="JWJ42" s="516"/>
      <c r="JWK42" s="800"/>
      <c r="JWL42" s="800"/>
      <c r="JWM42" s="800"/>
      <c r="JWN42" s="800"/>
      <c r="JWO42" s="800"/>
      <c r="JWP42" s="800"/>
      <c r="JWQ42" s="800"/>
      <c r="JWR42" s="516"/>
      <c r="JWS42" s="800"/>
      <c r="JWT42" s="800"/>
      <c r="JWU42" s="800"/>
      <c r="JWV42" s="800"/>
      <c r="JWW42" s="800"/>
      <c r="JWX42" s="800"/>
      <c r="JWY42" s="800"/>
      <c r="JWZ42" s="516"/>
      <c r="JXA42" s="800"/>
      <c r="JXB42" s="800"/>
      <c r="JXC42" s="800"/>
      <c r="JXD42" s="800"/>
      <c r="JXE42" s="800"/>
      <c r="JXF42" s="800"/>
      <c r="JXG42" s="800"/>
      <c r="JXH42" s="516"/>
      <c r="JXI42" s="800"/>
      <c r="JXJ42" s="800"/>
      <c r="JXK42" s="800"/>
      <c r="JXL42" s="800"/>
      <c r="JXM42" s="800"/>
      <c r="JXN42" s="800"/>
      <c r="JXO42" s="800"/>
      <c r="JXP42" s="516"/>
      <c r="JXQ42" s="800"/>
      <c r="JXR42" s="800"/>
      <c r="JXS42" s="800"/>
      <c r="JXT42" s="800"/>
      <c r="JXU42" s="800"/>
      <c r="JXV42" s="800"/>
      <c r="JXW42" s="800"/>
      <c r="JXX42" s="516"/>
      <c r="JXY42" s="800"/>
      <c r="JXZ42" s="800"/>
      <c r="JYA42" s="800"/>
      <c r="JYB42" s="800"/>
      <c r="JYC42" s="800"/>
      <c r="JYD42" s="800"/>
      <c r="JYE42" s="800"/>
      <c r="JYF42" s="516"/>
      <c r="JYG42" s="800"/>
      <c r="JYH42" s="800"/>
      <c r="JYI42" s="800"/>
      <c r="JYJ42" s="800"/>
      <c r="JYK42" s="800"/>
      <c r="JYL42" s="800"/>
      <c r="JYM42" s="800"/>
      <c r="JYN42" s="516"/>
      <c r="JYO42" s="800"/>
      <c r="JYP42" s="800"/>
      <c r="JYQ42" s="800"/>
      <c r="JYR42" s="800"/>
      <c r="JYS42" s="800"/>
      <c r="JYT42" s="800"/>
      <c r="JYU42" s="800"/>
      <c r="JYV42" s="516"/>
      <c r="JYW42" s="800"/>
      <c r="JYX42" s="800"/>
      <c r="JYY42" s="800"/>
      <c r="JYZ42" s="800"/>
      <c r="JZA42" s="800"/>
      <c r="JZB42" s="800"/>
      <c r="JZC42" s="800"/>
      <c r="JZD42" s="516"/>
      <c r="JZE42" s="800"/>
      <c r="JZF42" s="800"/>
      <c r="JZG42" s="800"/>
      <c r="JZH42" s="800"/>
      <c r="JZI42" s="800"/>
      <c r="JZJ42" s="800"/>
      <c r="JZK42" s="800"/>
      <c r="JZL42" s="516"/>
      <c r="JZM42" s="800"/>
      <c r="JZN42" s="800"/>
      <c r="JZO42" s="800"/>
      <c r="JZP42" s="800"/>
      <c r="JZQ42" s="800"/>
      <c r="JZR42" s="800"/>
      <c r="JZS42" s="800"/>
      <c r="JZT42" s="516"/>
      <c r="JZU42" s="800"/>
      <c r="JZV42" s="800"/>
      <c r="JZW42" s="800"/>
      <c r="JZX42" s="800"/>
      <c r="JZY42" s="800"/>
      <c r="JZZ42" s="800"/>
      <c r="KAA42" s="800"/>
      <c r="KAB42" s="516"/>
      <c r="KAC42" s="800"/>
      <c r="KAD42" s="800"/>
      <c r="KAE42" s="800"/>
      <c r="KAF42" s="800"/>
      <c r="KAG42" s="800"/>
      <c r="KAH42" s="800"/>
      <c r="KAI42" s="800"/>
      <c r="KAJ42" s="516"/>
      <c r="KAK42" s="800"/>
      <c r="KAL42" s="800"/>
      <c r="KAM42" s="800"/>
      <c r="KAN42" s="800"/>
      <c r="KAO42" s="800"/>
      <c r="KAP42" s="800"/>
      <c r="KAQ42" s="800"/>
      <c r="KAR42" s="516"/>
      <c r="KAS42" s="800"/>
      <c r="KAT42" s="800"/>
      <c r="KAU42" s="800"/>
      <c r="KAV42" s="800"/>
      <c r="KAW42" s="800"/>
      <c r="KAX42" s="800"/>
      <c r="KAY42" s="800"/>
      <c r="KAZ42" s="516"/>
      <c r="KBA42" s="800"/>
      <c r="KBB42" s="800"/>
      <c r="KBC42" s="800"/>
      <c r="KBD42" s="800"/>
      <c r="KBE42" s="800"/>
      <c r="KBF42" s="800"/>
      <c r="KBG42" s="800"/>
      <c r="KBH42" s="516"/>
      <c r="KBI42" s="800"/>
      <c r="KBJ42" s="800"/>
      <c r="KBK42" s="800"/>
      <c r="KBL42" s="800"/>
      <c r="KBM42" s="800"/>
      <c r="KBN42" s="800"/>
      <c r="KBO42" s="800"/>
      <c r="KBP42" s="516"/>
      <c r="KBQ42" s="800"/>
      <c r="KBR42" s="800"/>
      <c r="KBS42" s="800"/>
      <c r="KBT42" s="800"/>
      <c r="KBU42" s="800"/>
      <c r="KBV42" s="800"/>
      <c r="KBW42" s="800"/>
      <c r="KBX42" s="516"/>
      <c r="KBY42" s="800"/>
      <c r="KBZ42" s="800"/>
      <c r="KCA42" s="800"/>
      <c r="KCB42" s="800"/>
      <c r="KCC42" s="800"/>
      <c r="KCD42" s="800"/>
      <c r="KCE42" s="800"/>
      <c r="KCF42" s="516"/>
      <c r="KCG42" s="800"/>
      <c r="KCH42" s="800"/>
      <c r="KCI42" s="800"/>
      <c r="KCJ42" s="800"/>
      <c r="KCK42" s="800"/>
      <c r="KCL42" s="800"/>
      <c r="KCM42" s="800"/>
      <c r="KCN42" s="516"/>
      <c r="KCO42" s="800"/>
      <c r="KCP42" s="800"/>
      <c r="KCQ42" s="800"/>
      <c r="KCR42" s="800"/>
      <c r="KCS42" s="800"/>
      <c r="KCT42" s="800"/>
      <c r="KCU42" s="800"/>
      <c r="KCV42" s="516"/>
      <c r="KCW42" s="800"/>
      <c r="KCX42" s="800"/>
      <c r="KCY42" s="800"/>
      <c r="KCZ42" s="800"/>
      <c r="KDA42" s="800"/>
      <c r="KDB42" s="800"/>
      <c r="KDC42" s="800"/>
      <c r="KDD42" s="516"/>
      <c r="KDE42" s="800"/>
      <c r="KDF42" s="800"/>
      <c r="KDG42" s="800"/>
      <c r="KDH42" s="800"/>
      <c r="KDI42" s="800"/>
      <c r="KDJ42" s="800"/>
      <c r="KDK42" s="800"/>
      <c r="KDL42" s="516"/>
      <c r="KDM42" s="800"/>
      <c r="KDN42" s="800"/>
      <c r="KDO42" s="800"/>
      <c r="KDP42" s="800"/>
      <c r="KDQ42" s="800"/>
      <c r="KDR42" s="800"/>
      <c r="KDS42" s="800"/>
      <c r="KDT42" s="516"/>
      <c r="KDU42" s="800"/>
      <c r="KDV42" s="800"/>
      <c r="KDW42" s="800"/>
      <c r="KDX42" s="800"/>
      <c r="KDY42" s="800"/>
      <c r="KDZ42" s="800"/>
      <c r="KEA42" s="800"/>
      <c r="KEB42" s="516"/>
      <c r="KEC42" s="800"/>
      <c r="KED42" s="800"/>
      <c r="KEE42" s="800"/>
      <c r="KEF42" s="800"/>
      <c r="KEG42" s="800"/>
      <c r="KEH42" s="800"/>
      <c r="KEI42" s="800"/>
      <c r="KEJ42" s="516"/>
      <c r="KEK42" s="800"/>
      <c r="KEL42" s="800"/>
      <c r="KEM42" s="800"/>
      <c r="KEN42" s="800"/>
      <c r="KEO42" s="800"/>
      <c r="KEP42" s="800"/>
      <c r="KEQ42" s="800"/>
      <c r="KER42" s="516"/>
      <c r="KES42" s="800"/>
      <c r="KET42" s="800"/>
      <c r="KEU42" s="800"/>
      <c r="KEV42" s="800"/>
      <c r="KEW42" s="800"/>
      <c r="KEX42" s="800"/>
      <c r="KEY42" s="800"/>
      <c r="KEZ42" s="516"/>
      <c r="KFA42" s="800"/>
      <c r="KFB42" s="800"/>
      <c r="KFC42" s="800"/>
      <c r="KFD42" s="800"/>
      <c r="KFE42" s="800"/>
      <c r="KFF42" s="800"/>
      <c r="KFG42" s="800"/>
      <c r="KFH42" s="516"/>
      <c r="KFI42" s="800"/>
      <c r="KFJ42" s="800"/>
      <c r="KFK42" s="800"/>
      <c r="KFL42" s="800"/>
      <c r="KFM42" s="800"/>
      <c r="KFN42" s="800"/>
      <c r="KFO42" s="800"/>
      <c r="KFP42" s="516"/>
      <c r="KFQ42" s="800"/>
      <c r="KFR42" s="800"/>
      <c r="KFS42" s="800"/>
      <c r="KFT42" s="800"/>
      <c r="KFU42" s="800"/>
      <c r="KFV42" s="800"/>
      <c r="KFW42" s="800"/>
      <c r="KFX42" s="516"/>
      <c r="KFY42" s="800"/>
      <c r="KFZ42" s="800"/>
      <c r="KGA42" s="800"/>
      <c r="KGB42" s="800"/>
      <c r="KGC42" s="800"/>
      <c r="KGD42" s="800"/>
      <c r="KGE42" s="800"/>
      <c r="KGF42" s="516"/>
      <c r="KGG42" s="800"/>
      <c r="KGH42" s="800"/>
      <c r="KGI42" s="800"/>
      <c r="KGJ42" s="800"/>
      <c r="KGK42" s="800"/>
      <c r="KGL42" s="800"/>
      <c r="KGM42" s="800"/>
      <c r="KGN42" s="516"/>
      <c r="KGO42" s="800"/>
      <c r="KGP42" s="800"/>
      <c r="KGQ42" s="800"/>
      <c r="KGR42" s="800"/>
      <c r="KGS42" s="800"/>
      <c r="KGT42" s="800"/>
      <c r="KGU42" s="800"/>
      <c r="KGV42" s="516"/>
      <c r="KGW42" s="800"/>
      <c r="KGX42" s="800"/>
      <c r="KGY42" s="800"/>
      <c r="KGZ42" s="800"/>
      <c r="KHA42" s="800"/>
      <c r="KHB42" s="800"/>
      <c r="KHC42" s="800"/>
      <c r="KHD42" s="516"/>
      <c r="KHE42" s="800"/>
      <c r="KHF42" s="800"/>
      <c r="KHG42" s="800"/>
      <c r="KHH42" s="800"/>
      <c r="KHI42" s="800"/>
      <c r="KHJ42" s="800"/>
      <c r="KHK42" s="800"/>
      <c r="KHL42" s="516"/>
      <c r="KHM42" s="800"/>
      <c r="KHN42" s="800"/>
      <c r="KHO42" s="800"/>
      <c r="KHP42" s="800"/>
      <c r="KHQ42" s="800"/>
      <c r="KHR42" s="800"/>
      <c r="KHS42" s="800"/>
      <c r="KHT42" s="516"/>
      <c r="KHU42" s="800"/>
      <c r="KHV42" s="800"/>
      <c r="KHW42" s="800"/>
      <c r="KHX42" s="800"/>
      <c r="KHY42" s="800"/>
      <c r="KHZ42" s="800"/>
      <c r="KIA42" s="800"/>
      <c r="KIB42" s="516"/>
      <c r="KIC42" s="800"/>
      <c r="KID42" s="800"/>
      <c r="KIE42" s="800"/>
      <c r="KIF42" s="800"/>
      <c r="KIG42" s="800"/>
      <c r="KIH42" s="800"/>
      <c r="KII42" s="800"/>
      <c r="KIJ42" s="516"/>
      <c r="KIK42" s="800"/>
      <c r="KIL42" s="800"/>
      <c r="KIM42" s="800"/>
      <c r="KIN42" s="800"/>
      <c r="KIO42" s="800"/>
      <c r="KIP42" s="800"/>
      <c r="KIQ42" s="800"/>
      <c r="KIR42" s="516"/>
      <c r="KIS42" s="800"/>
      <c r="KIT42" s="800"/>
      <c r="KIU42" s="800"/>
      <c r="KIV42" s="800"/>
      <c r="KIW42" s="800"/>
      <c r="KIX42" s="800"/>
      <c r="KIY42" s="800"/>
      <c r="KIZ42" s="516"/>
      <c r="KJA42" s="800"/>
      <c r="KJB42" s="800"/>
      <c r="KJC42" s="800"/>
      <c r="KJD42" s="800"/>
      <c r="KJE42" s="800"/>
      <c r="KJF42" s="800"/>
      <c r="KJG42" s="800"/>
      <c r="KJH42" s="516"/>
      <c r="KJI42" s="800"/>
      <c r="KJJ42" s="800"/>
      <c r="KJK42" s="800"/>
      <c r="KJL42" s="800"/>
      <c r="KJM42" s="800"/>
      <c r="KJN42" s="800"/>
      <c r="KJO42" s="800"/>
      <c r="KJP42" s="516"/>
      <c r="KJQ42" s="800"/>
      <c r="KJR42" s="800"/>
      <c r="KJS42" s="800"/>
      <c r="KJT42" s="800"/>
      <c r="KJU42" s="800"/>
      <c r="KJV42" s="800"/>
      <c r="KJW42" s="800"/>
      <c r="KJX42" s="516"/>
      <c r="KJY42" s="800"/>
      <c r="KJZ42" s="800"/>
      <c r="KKA42" s="800"/>
      <c r="KKB42" s="800"/>
      <c r="KKC42" s="800"/>
      <c r="KKD42" s="800"/>
      <c r="KKE42" s="800"/>
      <c r="KKF42" s="516"/>
      <c r="KKG42" s="800"/>
      <c r="KKH42" s="800"/>
      <c r="KKI42" s="800"/>
      <c r="KKJ42" s="800"/>
      <c r="KKK42" s="800"/>
      <c r="KKL42" s="800"/>
      <c r="KKM42" s="800"/>
      <c r="KKN42" s="516"/>
      <c r="KKO42" s="800"/>
      <c r="KKP42" s="800"/>
      <c r="KKQ42" s="800"/>
      <c r="KKR42" s="800"/>
      <c r="KKS42" s="800"/>
      <c r="KKT42" s="800"/>
      <c r="KKU42" s="800"/>
      <c r="KKV42" s="516"/>
      <c r="KKW42" s="800"/>
      <c r="KKX42" s="800"/>
      <c r="KKY42" s="800"/>
      <c r="KKZ42" s="800"/>
      <c r="KLA42" s="800"/>
      <c r="KLB42" s="800"/>
      <c r="KLC42" s="800"/>
      <c r="KLD42" s="516"/>
      <c r="KLE42" s="800"/>
      <c r="KLF42" s="800"/>
      <c r="KLG42" s="800"/>
      <c r="KLH42" s="800"/>
      <c r="KLI42" s="800"/>
      <c r="KLJ42" s="800"/>
      <c r="KLK42" s="800"/>
      <c r="KLL42" s="516"/>
      <c r="KLM42" s="800"/>
      <c r="KLN42" s="800"/>
      <c r="KLO42" s="800"/>
      <c r="KLP42" s="800"/>
      <c r="KLQ42" s="800"/>
      <c r="KLR42" s="800"/>
      <c r="KLS42" s="800"/>
      <c r="KLT42" s="516"/>
      <c r="KLU42" s="800"/>
      <c r="KLV42" s="800"/>
      <c r="KLW42" s="800"/>
      <c r="KLX42" s="800"/>
      <c r="KLY42" s="800"/>
      <c r="KLZ42" s="800"/>
      <c r="KMA42" s="800"/>
      <c r="KMB42" s="516"/>
      <c r="KMC42" s="800"/>
      <c r="KMD42" s="800"/>
      <c r="KME42" s="800"/>
      <c r="KMF42" s="800"/>
      <c r="KMG42" s="800"/>
      <c r="KMH42" s="800"/>
      <c r="KMI42" s="800"/>
      <c r="KMJ42" s="516"/>
      <c r="KMK42" s="800"/>
      <c r="KML42" s="800"/>
      <c r="KMM42" s="800"/>
      <c r="KMN42" s="800"/>
      <c r="KMO42" s="800"/>
      <c r="KMP42" s="800"/>
      <c r="KMQ42" s="800"/>
      <c r="KMR42" s="516"/>
      <c r="KMS42" s="800"/>
      <c r="KMT42" s="800"/>
      <c r="KMU42" s="800"/>
      <c r="KMV42" s="800"/>
      <c r="KMW42" s="800"/>
      <c r="KMX42" s="800"/>
      <c r="KMY42" s="800"/>
      <c r="KMZ42" s="516"/>
      <c r="KNA42" s="800"/>
      <c r="KNB42" s="800"/>
      <c r="KNC42" s="800"/>
      <c r="KND42" s="800"/>
      <c r="KNE42" s="800"/>
      <c r="KNF42" s="800"/>
      <c r="KNG42" s="800"/>
      <c r="KNH42" s="516"/>
      <c r="KNI42" s="800"/>
      <c r="KNJ42" s="800"/>
      <c r="KNK42" s="800"/>
      <c r="KNL42" s="800"/>
      <c r="KNM42" s="800"/>
      <c r="KNN42" s="800"/>
      <c r="KNO42" s="800"/>
      <c r="KNP42" s="516"/>
      <c r="KNQ42" s="800"/>
      <c r="KNR42" s="800"/>
      <c r="KNS42" s="800"/>
      <c r="KNT42" s="800"/>
      <c r="KNU42" s="800"/>
      <c r="KNV42" s="800"/>
      <c r="KNW42" s="800"/>
      <c r="KNX42" s="516"/>
      <c r="KNY42" s="800"/>
      <c r="KNZ42" s="800"/>
      <c r="KOA42" s="800"/>
      <c r="KOB42" s="800"/>
      <c r="KOC42" s="800"/>
      <c r="KOD42" s="800"/>
      <c r="KOE42" s="800"/>
      <c r="KOF42" s="516"/>
      <c r="KOG42" s="800"/>
      <c r="KOH42" s="800"/>
      <c r="KOI42" s="800"/>
      <c r="KOJ42" s="800"/>
      <c r="KOK42" s="800"/>
      <c r="KOL42" s="800"/>
      <c r="KOM42" s="800"/>
      <c r="KON42" s="516"/>
      <c r="KOO42" s="800"/>
      <c r="KOP42" s="800"/>
      <c r="KOQ42" s="800"/>
      <c r="KOR42" s="800"/>
      <c r="KOS42" s="800"/>
      <c r="KOT42" s="800"/>
      <c r="KOU42" s="800"/>
      <c r="KOV42" s="516"/>
      <c r="KOW42" s="800"/>
      <c r="KOX42" s="800"/>
      <c r="KOY42" s="800"/>
      <c r="KOZ42" s="800"/>
      <c r="KPA42" s="800"/>
      <c r="KPB42" s="800"/>
      <c r="KPC42" s="800"/>
      <c r="KPD42" s="516"/>
      <c r="KPE42" s="800"/>
      <c r="KPF42" s="800"/>
      <c r="KPG42" s="800"/>
      <c r="KPH42" s="800"/>
      <c r="KPI42" s="800"/>
      <c r="KPJ42" s="800"/>
      <c r="KPK42" s="800"/>
      <c r="KPL42" s="516"/>
      <c r="KPM42" s="800"/>
      <c r="KPN42" s="800"/>
      <c r="KPO42" s="800"/>
      <c r="KPP42" s="800"/>
      <c r="KPQ42" s="800"/>
      <c r="KPR42" s="800"/>
      <c r="KPS42" s="800"/>
      <c r="KPT42" s="516"/>
      <c r="KPU42" s="800"/>
      <c r="KPV42" s="800"/>
      <c r="KPW42" s="800"/>
      <c r="KPX42" s="800"/>
      <c r="KPY42" s="800"/>
      <c r="KPZ42" s="800"/>
      <c r="KQA42" s="800"/>
      <c r="KQB42" s="516"/>
      <c r="KQC42" s="800"/>
      <c r="KQD42" s="800"/>
      <c r="KQE42" s="800"/>
      <c r="KQF42" s="800"/>
      <c r="KQG42" s="800"/>
      <c r="KQH42" s="800"/>
      <c r="KQI42" s="800"/>
      <c r="KQJ42" s="516"/>
      <c r="KQK42" s="800"/>
      <c r="KQL42" s="800"/>
      <c r="KQM42" s="800"/>
      <c r="KQN42" s="800"/>
      <c r="KQO42" s="800"/>
      <c r="KQP42" s="800"/>
      <c r="KQQ42" s="800"/>
      <c r="KQR42" s="516"/>
      <c r="KQS42" s="800"/>
      <c r="KQT42" s="800"/>
      <c r="KQU42" s="800"/>
      <c r="KQV42" s="800"/>
      <c r="KQW42" s="800"/>
      <c r="KQX42" s="800"/>
      <c r="KQY42" s="800"/>
      <c r="KQZ42" s="516"/>
      <c r="KRA42" s="800"/>
      <c r="KRB42" s="800"/>
      <c r="KRC42" s="800"/>
      <c r="KRD42" s="800"/>
      <c r="KRE42" s="800"/>
      <c r="KRF42" s="800"/>
      <c r="KRG42" s="800"/>
      <c r="KRH42" s="516"/>
      <c r="KRI42" s="800"/>
      <c r="KRJ42" s="800"/>
      <c r="KRK42" s="800"/>
      <c r="KRL42" s="800"/>
      <c r="KRM42" s="800"/>
      <c r="KRN42" s="800"/>
      <c r="KRO42" s="800"/>
      <c r="KRP42" s="516"/>
      <c r="KRQ42" s="800"/>
      <c r="KRR42" s="800"/>
      <c r="KRS42" s="800"/>
      <c r="KRT42" s="800"/>
      <c r="KRU42" s="800"/>
      <c r="KRV42" s="800"/>
      <c r="KRW42" s="800"/>
      <c r="KRX42" s="516"/>
      <c r="KRY42" s="800"/>
      <c r="KRZ42" s="800"/>
      <c r="KSA42" s="800"/>
      <c r="KSB42" s="800"/>
      <c r="KSC42" s="800"/>
      <c r="KSD42" s="800"/>
      <c r="KSE42" s="800"/>
      <c r="KSF42" s="516"/>
      <c r="KSG42" s="800"/>
      <c r="KSH42" s="800"/>
      <c r="KSI42" s="800"/>
      <c r="KSJ42" s="800"/>
      <c r="KSK42" s="800"/>
      <c r="KSL42" s="800"/>
      <c r="KSM42" s="800"/>
      <c r="KSN42" s="516"/>
      <c r="KSO42" s="800"/>
      <c r="KSP42" s="800"/>
      <c r="KSQ42" s="800"/>
      <c r="KSR42" s="800"/>
      <c r="KSS42" s="800"/>
      <c r="KST42" s="800"/>
      <c r="KSU42" s="800"/>
      <c r="KSV42" s="516"/>
      <c r="KSW42" s="800"/>
      <c r="KSX42" s="800"/>
      <c r="KSY42" s="800"/>
      <c r="KSZ42" s="800"/>
      <c r="KTA42" s="800"/>
      <c r="KTB42" s="800"/>
      <c r="KTC42" s="800"/>
      <c r="KTD42" s="516"/>
      <c r="KTE42" s="800"/>
      <c r="KTF42" s="800"/>
      <c r="KTG42" s="800"/>
      <c r="KTH42" s="800"/>
      <c r="KTI42" s="800"/>
      <c r="KTJ42" s="800"/>
      <c r="KTK42" s="800"/>
      <c r="KTL42" s="516"/>
      <c r="KTM42" s="800"/>
      <c r="KTN42" s="800"/>
      <c r="KTO42" s="800"/>
      <c r="KTP42" s="800"/>
      <c r="KTQ42" s="800"/>
      <c r="KTR42" s="800"/>
      <c r="KTS42" s="800"/>
      <c r="KTT42" s="516"/>
      <c r="KTU42" s="800"/>
      <c r="KTV42" s="800"/>
      <c r="KTW42" s="800"/>
      <c r="KTX42" s="800"/>
      <c r="KTY42" s="800"/>
      <c r="KTZ42" s="800"/>
      <c r="KUA42" s="800"/>
      <c r="KUB42" s="516"/>
      <c r="KUC42" s="800"/>
      <c r="KUD42" s="800"/>
      <c r="KUE42" s="800"/>
      <c r="KUF42" s="800"/>
      <c r="KUG42" s="800"/>
      <c r="KUH42" s="800"/>
      <c r="KUI42" s="800"/>
      <c r="KUJ42" s="516"/>
      <c r="KUK42" s="800"/>
      <c r="KUL42" s="800"/>
      <c r="KUM42" s="800"/>
      <c r="KUN42" s="800"/>
      <c r="KUO42" s="800"/>
      <c r="KUP42" s="800"/>
      <c r="KUQ42" s="800"/>
      <c r="KUR42" s="516"/>
      <c r="KUS42" s="800"/>
      <c r="KUT42" s="800"/>
      <c r="KUU42" s="800"/>
      <c r="KUV42" s="800"/>
      <c r="KUW42" s="800"/>
      <c r="KUX42" s="800"/>
      <c r="KUY42" s="800"/>
      <c r="KUZ42" s="516"/>
      <c r="KVA42" s="800"/>
      <c r="KVB42" s="800"/>
      <c r="KVC42" s="800"/>
      <c r="KVD42" s="800"/>
      <c r="KVE42" s="800"/>
      <c r="KVF42" s="800"/>
      <c r="KVG42" s="800"/>
      <c r="KVH42" s="516"/>
      <c r="KVI42" s="800"/>
      <c r="KVJ42" s="800"/>
      <c r="KVK42" s="800"/>
      <c r="KVL42" s="800"/>
      <c r="KVM42" s="800"/>
      <c r="KVN42" s="800"/>
      <c r="KVO42" s="800"/>
      <c r="KVP42" s="516"/>
      <c r="KVQ42" s="800"/>
      <c r="KVR42" s="800"/>
      <c r="KVS42" s="800"/>
      <c r="KVT42" s="800"/>
      <c r="KVU42" s="800"/>
      <c r="KVV42" s="800"/>
      <c r="KVW42" s="800"/>
      <c r="KVX42" s="516"/>
      <c r="KVY42" s="800"/>
      <c r="KVZ42" s="800"/>
      <c r="KWA42" s="800"/>
      <c r="KWB42" s="800"/>
      <c r="KWC42" s="800"/>
      <c r="KWD42" s="800"/>
      <c r="KWE42" s="800"/>
      <c r="KWF42" s="516"/>
      <c r="KWG42" s="800"/>
      <c r="KWH42" s="800"/>
      <c r="KWI42" s="800"/>
      <c r="KWJ42" s="800"/>
      <c r="KWK42" s="800"/>
      <c r="KWL42" s="800"/>
      <c r="KWM42" s="800"/>
      <c r="KWN42" s="516"/>
      <c r="KWO42" s="800"/>
      <c r="KWP42" s="800"/>
      <c r="KWQ42" s="800"/>
      <c r="KWR42" s="800"/>
      <c r="KWS42" s="800"/>
      <c r="KWT42" s="800"/>
      <c r="KWU42" s="800"/>
      <c r="KWV42" s="516"/>
      <c r="KWW42" s="800"/>
      <c r="KWX42" s="800"/>
      <c r="KWY42" s="800"/>
      <c r="KWZ42" s="800"/>
      <c r="KXA42" s="800"/>
      <c r="KXB42" s="800"/>
      <c r="KXC42" s="800"/>
      <c r="KXD42" s="516"/>
      <c r="KXE42" s="800"/>
      <c r="KXF42" s="800"/>
      <c r="KXG42" s="800"/>
      <c r="KXH42" s="800"/>
      <c r="KXI42" s="800"/>
      <c r="KXJ42" s="800"/>
      <c r="KXK42" s="800"/>
      <c r="KXL42" s="516"/>
      <c r="KXM42" s="800"/>
      <c r="KXN42" s="800"/>
      <c r="KXO42" s="800"/>
      <c r="KXP42" s="800"/>
      <c r="KXQ42" s="800"/>
      <c r="KXR42" s="800"/>
      <c r="KXS42" s="800"/>
      <c r="KXT42" s="516"/>
      <c r="KXU42" s="800"/>
      <c r="KXV42" s="800"/>
      <c r="KXW42" s="800"/>
      <c r="KXX42" s="800"/>
      <c r="KXY42" s="800"/>
      <c r="KXZ42" s="800"/>
      <c r="KYA42" s="800"/>
      <c r="KYB42" s="516"/>
      <c r="KYC42" s="800"/>
      <c r="KYD42" s="800"/>
      <c r="KYE42" s="800"/>
      <c r="KYF42" s="800"/>
      <c r="KYG42" s="800"/>
      <c r="KYH42" s="800"/>
      <c r="KYI42" s="800"/>
      <c r="KYJ42" s="516"/>
      <c r="KYK42" s="800"/>
      <c r="KYL42" s="800"/>
      <c r="KYM42" s="800"/>
      <c r="KYN42" s="800"/>
      <c r="KYO42" s="800"/>
      <c r="KYP42" s="800"/>
      <c r="KYQ42" s="800"/>
      <c r="KYR42" s="516"/>
      <c r="KYS42" s="800"/>
      <c r="KYT42" s="800"/>
      <c r="KYU42" s="800"/>
      <c r="KYV42" s="800"/>
      <c r="KYW42" s="800"/>
      <c r="KYX42" s="800"/>
      <c r="KYY42" s="800"/>
      <c r="KYZ42" s="516"/>
      <c r="KZA42" s="800"/>
      <c r="KZB42" s="800"/>
      <c r="KZC42" s="800"/>
      <c r="KZD42" s="800"/>
      <c r="KZE42" s="800"/>
      <c r="KZF42" s="800"/>
      <c r="KZG42" s="800"/>
      <c r="KZH42" s="516"/>
      <c r="KZI42" s="800"/>
      <c r="KZJ42" s="800"/>
      <c r="KZK42" s="800"/>
      <c r="KZL42" s="800"/>
      <c r="KZM42" s="800"/>
      <c r="KZN42" s="800"/>
      <c r="KZO42" s="800"/>
      <c r="KZP42" s="516"/>
      <c r="KZQ42" s="800"/>
      <c r="KZR42" s="800"/>
      <c r="KZS42" s="800"/>
      <c r="KZT42" s="800"/>
      <c r="KZU42" s="800"/>
      <c r="KZV42" s="800"/>
      <c r="KZW42" s="800"/>
      <c r="KZX42" s="516"/>
      <c r="KZY42" s="800"/>
      <c r="KZZ42" s="800"/>
      <c r="LAA42" s="800"/>
      <c r="LAB42" s="800"/>
      <c r="LAC42" s="800"/>
      <c r="LAD42" s="800"/>
      <c r="LAE42" s="800"/>
      <c r="LAF42" s="516"/>
      <c r="LAG42" s="800"/>
      <c r="LAH42" s="800"/>
      <c r="LAI42" s="800"/>
      <c r="LAJ42" s="800"/>
      <c r="LAK42" s="800"/>
      <c r="LAL42" s="800"/>
      <c r="LAM42" s="800"/>
      <c r="LAN42" s="516"/>
      <c r="LAO42" s="800"/>
      <c r="LAP42" s="800"/>
      <c r="LAQ42" s="800"/>
      <c r="LAR42" s="800"/>
      <c r="LAS42" s="800"/>
      <c r="LAT42" s="800"/>
      <c r="LAU42" s="800"/>
      <c r="LAV42" s="516"/>
      <c r="LAW42" s="800"/>
      <c r="LAX42" s="800"/>
      <c r="LAY42" s="800"/>
      <c r="LAZ42" s="800"/>
      <c r="LBA42" s="800"/>
      <c r="LBB42" s="800"/>
      <c r="LBC42" s="800"/>
      <c r="LBD42" s="516"/>
      <c r="LBE42" s="800"/>
      <c r="LBF42" s="800"/>
      <c r="LBG42" s="800"/>
      <c r="LBH42" s="800"/>
      <c r="LBI42" s="800"/>
      <c r="LBJ42" s="800"/>
      <c r="LBK42" s="800"/>
      <c r="LBL42" s="516"/>
      <c r="LBM42" s="800"/>
      <c r="LBN42" s="800"/>
      <c r="LBO42" s="800"/>
      <c r="LBP42" s="800"/>
      <c r="LBQ42" s="800"/>
      <c r="LBR42" s="800"/>
      <c r="LBS42" s="800"/>
      <c r="LBT42" s="516"/>
      <c r="LBU42" s="800"/>
      <c r="LBV42" s="800"/>
      <c r="LBW42" s="800"/>
      <c r="LBX42" s="800"/>
      <c r="LBY42" s="800"/>
      <c r="LBZ42" s="800"/>
      <c r="LCA42" s="800"/>
      <c r="LCB42" s="516"/>
      <c r="LCC42" s="800"/>
      <c r="LCD42" s="800"/>
      <c r="LCE42" s="800"/>
      <c r="LCF42" s="800"/>
      <c r="LCG42" s="800"/>
      <c r="LCH42" s="800"/>
      <c r="LCI42" s="800"/>
      <c r="LCJ42" s="516"/>
      <c r="LCK42" s="800"/>
      <c r="LCL42" s="800"/>
      <c r="LCM42" s="800"/>
      <c r="LCN42" s="800"/>
      <c r="LCO42" s="800"/>
      <c r="LCP42" s="800"/>
      <c r="LCQ42" s="800"/>
      <c r="LCR42" s="516"/>
      <c r="LCS42" s="800"/>
      <c r="LCT42" s="800"/>
      <c r="LCU42" s="800"/>
      <c r="LCV42" s="800"/>
      <c r="LCW42" s="800"/>
      <c r="LCX42" s="800"/>
      <c r="LCY42" s="800"/>
      <c r="LCZ42" s="516"/>
      <c r="LDA42" s="800"/>
      <c r="LDB42" s="800"/>
      <c r="LDC42" s="800"/>
      <c r="LDD42" s="800"/>
      <c r="LDE42" s="800"/>
      <c r="LDF42" s="800"/>
      <c r="LDG42" s="800"/>
      <c r="LDH42" s="516"/>
      <c r="LDI42" s="800"/>
      <c r="LDJ42" s="800"/>
      <c r="LDK42" s="800"/>
      <c r="LDL42" s="800"/>
      <c r="LDM42" s="800"/>
      <c r="LDN42" s="800"/>
      <c r="LDO42" s="800"/>
      <c r="LDP42" s="516"/>
      <c r="LDQ42" s="800"/>
      <c r="LDR42" s="800"/>
      <c r="LDS42" s="800"/>
      <c r="LDT42" s="800"/>
      <c r="LDU42" s="800"/>
      <c r="LDV42" s="800"/>
      <c r="LDW42" s="800"/>
      <c r="LDX42" s="516"/>
      <c r="LDY42" s="800"/>
      <c r="LDZ42" s="800"/>
      <c r="LEA42" s="800"/>
      <c r="LEB42" s="800"/>
      <c r="LEC42" s="800"/>
      <c r="LED42" s="800"/>
      <c r="LEE42" s="800"/>
      <c r="LEF42" s="516"/>
      <c r="LEG42" s="800"/>
      <c r="LEH42" s="800"/>
      <c r="LEI42" s="800"/>
      <c r="LEJ42" s="800"/>
      <c r="LEK42" s="800"/>
      <c r="LEL42" s="800"/>
      <c r="LEM42" s="800"/>
      <c r="LEN42" s="516"/>
      <c r="LEO42" s="800"/>
      <c r="LEP42" s="800"/>
      <c r="LEQ42" s="800"/>
      <c r="LER42" s="800"/>
      <c r="LES42" s="800"/>
      <c r="LET42" s="800"/>
      <c r="LEU42" s="800"/>
      <c r="LEV42" s="516"/>
      <c r="LEW42" s="800"/>
      <c r="LEX42" s="800"/>
      <c r="LEY42" s="800"/>
      <c r="LEZ42" s="800"/>
      <c r="LFA42" s="800"/>
      <c r="LFB42" s="800"/>
      <c r="LFC42" s="800"/>
      <c r="LFD42" s="516"/>
      <c r="LFE42" s="800"/>
      <c r="LFF42" s="800"/>
      <c r="LFG42" s="800"/>
      <c r="LFH42" s="800"/>
      <c r="LFI42" s="800"/>
      <c r="LFJ42" s="800"/>
      <c r="LFK42" s="800"/>
      <c r="LFL42" s="516"/>
      <c r="LFM42" s="800"/>
      <c r="LFN42" s="800"/>
      <c r="LFO42" s="800"/>
      <c r="LFP42" s="800"/>
      <c r="LFQ42" s="800"/>
      <c r="LFR42" s="800"/>
      <c r="LFS42" s="800"/>
      <c r="LFT42" s="516"/>
      <c r="LFU42" s="800"/>
      <c r="LFV42" s="800"/>
      <c r="LFW42" s="800"/>
      <c r="LFX42" s="800"/>
      <c r="LFY42" s="800"/>
      <c r="LFZ42" s="800"/>
      <c r="LGA42" s="800"/>
      <c r="LGB42" s="516"/>
      <c r="LGC42" s="800"/>
      <c r="LGD42" s="800"/>
      <c r="LGE42" s="800"/>
      <c r="LGF42" s="800"/>
      <c r="LGG42" s="800"/>
      <c r="LGH42" s="800"/>
      <c r="LGI42" s="800"/>
      <c r="LGJ42" s="516"/>
      <c r="LGK42" s="800"/>
      <c r="LGL42" s="800"/>
      <c r="LGM42" s="800"/>
      <c r="LGN42" s="800"/>
      <c r="LGO42" s="800"/>
      <c r="LGP42" s="800"/>
      <c r="LGQ42" s="800"/>
      <c r="LGR42" s="516"/>
      <c r="LGS42" s="800"/>
      <c r="LGT42" s="800"/>
      <c r="LGU42" s="800"/>
      <c r="LGV42" s="800"/>
      <c r="LGW42" s="800"/>
      <c r="LGX42" s="800"/>
      <c r="LGY42" s="800"/>
      <c r="LGZ42" s="516"/>
      <c r="LHA42" s="800"/>
      <c r="LHB42" s="800"/>
      <c r="LHC42" s="800"/>
      <c r="LHD42" s="800"/>
      <c r="LHE42" s="800"/>
      <c r="LHF42" s="800"/>
      <c r="LHG42" s="800"/>
      <c r="LHH42" s="516"/>
      <c r="LHI42" s="800"/>
      <c r="LHJ42" s="800"/>
      <c r="LHK42" s="800"/>
      <c r="LHL42" s="800"/>
      <c r="LHM42" s="800"/>
      <c r="LHN42" s="800"/>
      <c r="LHO42" s="800"/>
      <c r="LHP42" s="516"/>
      <c r="LHQ42" s="800"/>
      <c r="LHR42" s="800"/>
      <c r="LHS42" s="800"/>
      <c r="LHT42" s="800"/>
      <c r="LHU42" s="800"/>
      <c r="LHV42" s="800"/>
      <c r="LHW42" s="800"/>
      <c r="LHX42" s="516"/>
      <c r="LHY42" s="800"/>
      <c r="LHZ42" s="800"/>
      <c r="LIA42" s="800"/>
      <c r="LIB42" s="800"/>
      <c r="LIC42" s="800"/>
      <c r="LID42" s="800"/>
      <c r="LIE42" s="800"/>
      <c r="LIF42" s="516"/>
      <c r="LIG42" s="800"/>
      <c r="LIH42" s="800"/>
      <c r="LII42" s="800"/>
      <c r="LIJ42" s="800"/>
      <c r="LIK42" s="800"/>
      <c r="LIL42" s="800"/>
      <c r="LIM42" s="800"/>
      <c r="LIN42" s="516"/>
      <c r="LIO42" s="800"/>
      <c r="LIP42" s="800"/>
      <c r="LIQ42" s="800"/>
      <c r="LIR42" s="800"/>
      <c r="LIS42" s="800"/>
      <c r="LIT42" s="800"/>
      <c r="LIU42" s="800"/>
      <c r="LIV42" s="516"/>
      <c r="LIW42" s="800"/>
      <c r="LIX42" s="800"/>
      <c r="LIY42" s="800"/>
      <c r="LIZ42" s="800"/>
      <c r="LJA42" s="800"/>
      <c r="LJB42" s="800"/>
      <c r="LJC42" s="800"/>
      <c r="LJD42" s="516"/>
      <c r="LJE42" s="800"/>
      <c r="LJF42" s="800"/>
      <c r="LJG42" s="800"/>
      <c r="LJH42" s="800"/>
      <c r="LJI42" s="800"/>
      <c r="LJJ42" s="800"/>
      <c r="LJK42" s="800"/>
      <c r="LJL42" s="516"/>
      <c r="LJM42" s="800"/>
      <c r="LJN42" s="800"/>
      <c r="LJO42" s="800"/>
      <c r="LJP42" s="800"/>
      <c r="LJQ42" s="800"/>
      <c r="LJR42" s="800"/>
      <c r="LJS42" s="800"/>
      <c r="LJT42" s="516"/>
      <c r="LJU42" s="800"/>
      <c r="LJV42" s="800"/>
      <c r="LJW42" s="800"/>
      <c r="LJX42" s="800"/>
      <c r="LJY42" s="800"/>
      <c r="LJZ42" s="800"/>
      <c r="LKA42" s="800"/>
      <c r="LKB42" s="516"/>
      <c r="LKC42" s="800"/>
      <c r="LKD42" s="800"/>
      <c r="LKE42" s="800"/>
      <c r="LKF42" s="800"/>
      <c r="LKG42" s="800"/>
      <c r="LKH42" s="800"/>
      <c r="LKI42" s="800"/>
      <c r="LKJ42" s="516"/>
      <c r="LKK42" s="800"/>
      <c r="LKL42" s="800"/>
      <c r="LKM42" s="800"/>
      <c r="LKN42" s="800"/>
      <c r="LKO42" s="800"/>
      <c r="LKP42" s="800"/>
      <c r="LKQ42" s="800"/>
      <c r="LKR42" s="516"/>
      <c r="LKS42" s="800"/>
      <c r="LKT42" s="800"/>
      <c r="LKU42" s="800"/>
      <c r="LKV42" s="800"/>
      <c r="LKW42" s="800"/>
      <c r="LKX42" s="800"/>
      <c r="LKY42" s="800"/>
      <c r="LKZ42" s="516"/>
      <c r="LLA42" s="800"/>
      <c r="LLB42" s="800"/>
      <c r="LLC42" s="800"/>
      <c r="LLD42" s="800"/>
      <c r="LLE42" s="800"/>
      <c r="LLF42" s="800"/>
      <c r="LLG42" s="800"/>
      <c r="LLH42" s="516"/>
      <c r="LLI42" s="800"/>
      <c r="LLJ42" s="800"/>
      <c r="LLK42" s="800"/>
      <c r="LLL42" s="800"/>
      <c r="LLM42" s="800"/>
      <c r="LLN42" s="800"/>
      <c r="LLO42" s="800"/>
      <c r="LLP42" s="516"/>
      <c r="LLQ42" s="800"/>
      <c r="LLR42" s="800"/>
      <c r="LLS42" s="800"/>
      <c r="LLT42" s="800"/>
      <c r="LLU42" s="800"/>
      <c r="LLV42" s="800"/>
      <c r="LLW42" s="800"/>
      <c r="LLX42" s="516"/>
      <c r="LLY42" s="800"/>
      <c r="LLZ42" s="800"/>
      <c r="LMA42" s="800"/>
      <c r="LMB42" s="800"/>
      <c r="LMC42" s="800"/>
      <c r="LMD42" s="800"/>
      <c r="LME42" s="800"/>
      <c r="LMF42" s="516"/>
      <c r="LMG42" s="800"/>
      <c r="LMH42" s="800"/>
      <c r="LMI42" s="800"/>
      <c r="LMJ42" s="800"/>
      <c r="LMK42" s="800"/>
      <c r="LML42" s="800"/>
      <c r="LMM42" s="800"/>
      <c r="LMN42" s="516"/>
      <c r="LMO42" s="800"/>
      <c r="LMP42" s="800"/>
      <c r="LMQ42" s="800"/>
      <c r="LMR42" s="800"/>
      <c r="LMS42" s="800"/>
      <c r="LMT42" s="800"/>
      <c r="LMU42" s="800"/>
      <c r="LMV42" s="516"/>
      <c r="LMW42" s="800"/>
      <c r="LMX42" s="800"/>
      <c r="LMY42" s="800"/>
      <c r="LMZ42" s="800"/>
      <c r="LNA42" s="800"/>
      <c r="LNB42" s="800"/>
      <c r="LNC42" s="800"/>
      <c r="LND42" s="516"/>
      <c r="LNE42" s="800"/>
      <c r="LNF42" s="800"/>
      <c r="LNG42" s="800"/>
      <c r="LNH42" s="800"/>
      <c r="LNI42" s="800"/>
      <c r="LNJ42" s="800"/>
      <c r="LNK42" s="800"/>
      <c r="LNL42" s="516"/>
      <c r="LNM42" s="800"/>
      <c r="LNN42" s="800"/>
      <c r="LNO42" s="800"/>
      <c r="LNP42" s="800"/>
      <c r="LNQ42" s="800"/>
      <c r="LNR42" s="800"/>
      <c r="LNS42" s="800"/>
      <c r="LNT42" s="516"/>
      <c r="LNU42" s="800"/>
      <c r="LNV42" s="800"/>
      <c r="LNW42" s="800"/>
      <c r="LNX42" s="800"/>
      <c r="LNY42" s="800"/>
      <c r="LNZ42" s="800"/>
      <c r="LOA42" s="800"/>
      <c r="LOB42" s="516"/>
      <c r="LOC42" s="800"/>
      <c r="LOD42" s="800"/>
      <c r="LOE42" s="800"/>
      <c r="LOF42" s="800"/>
      <c r="LOG42" s="800"/>
      <c r="LOH42" s="800"/>
      <c r="LOI42" s="800"/>
      <c r="LOJ42" s="516"/>
      <c r="LOK42" s="800"/>
      <c r="LOL42" s="800"/>
      <c r="LOM42" s="800"/>
      <c r="LON42" s="800"/>
      <c r="LOO42" s="800"/>
      <c r="LOP42" s="800"/>
      <c r="LOQ42" s="800"/>
      <c r="LOR42" s="516"/>
      <c r="LOS42" s="800"/>
      <c r="LOT42" s="800"/>
      <c r="LOU42" s="800"/>
      <c r="LOV42" s="800"/>
      <c r="LOW42" s="800"/>
      <c r="LOX42" s="800"/>
      <c r="LOY42" s="800"/>
      <c r="LOZ42" s="516"/>
      <c r="LPA42" s="800"/>
      <c r="LPB42" s="800"/>
      <c r="LPC42" s="800"/>
      <c r="LPD42" s="800"/>
      <c r="LPE42" s="800"/>
      <c r="LPF42" s="800"/>
      <c r="LPG42" s="800"/>
      <c r="LPH42" s="516"/>
      <c r="LPI42" s="800"/>
      <c r="LPJ42" s="800"/>
      <c r="LPK42" s="800"/>
      <c r="LPL42" s="800"/>
      <c r="LPM42" s="800"/>
      <c r="LPN42" s="800"/>
      <c r="LPO42" s="800"/>
      <c r="LPP42" s="516"/>
      <c r="LPQ42" s="800"/>
      <c r="LPR42" s="800"/>
      <c r="LPS42" s="800"/>
      <c r="LPT42" s="800"/>
      <c r="LPU42" s="800"/>
      <c r="LPV42" s="800"/>
      <c r="LPW42" s="800"/>
      <c r="LPX42" s="516"/>
      <c r="LPY42" s="800"/>
      <c r="LPZ42" s="800"/>
      <c r="LQA42" s="800"/>
      <c r="LQB42" s="800"/>
      <c r="LQC42" s="800"/>
      <c r="LQD42" s="800"/>
      <c r="LQE42" s="800"/>
      <c r="LQF42" s="516"/>
      <c r="LQG42" s="800"/>
      <c r="LQH42" s="800"/>
      <c r="LQI42" s="800"/>
      <c r="LQJ42" s="800"/>
      <c r="LQK42" s="800"/>
      <c r="LQL42" s="800"/>
      <c r="LQM42" s="800"/>
      <c r="LQN42" s="516"/>
      <c r="LQO42" s="800"/>
      <c r="LQP42" s="800"/>
      <c r="LQQ42" s="800"/>
      <c r="LQR42" s="800"/>
      <c r="LQS42" s="800"/>
      <c r="LQT42" s="800"/>
      <c r="LQU42" s="800"/>
      <c r="LQV42" s="516"/>
      <c r="LQW42" s="800"/>
      <c r="LQX42" s="800"/>
      <c r="LQY42" s="800"/>
      <c r="LQZ42" s="800"/>
      <c r="LRA42" s="800"/>
      <c r="LRB42" s="800"/>
      <c r="LRC42" s="800"/>
      <c r="LRD42" s="516"/>
      <c r="LRE42" s="800"/>
      <c r="LRF42" s="800"/>
      <c r="LRG42" s="800"/>
      <c r="LRH42" s="800"/>
      <c r="LRI42" s="800"/>
      <c r="LRJ42" s="800"/>
      <c r="LRK42" s="800"/>
      <c r="LRL42" s="516"/>
      <c r="LRM42" s="800"/>
      <c r="LRN42" s="800"/>
      <c r="LRO42" s="800"/>
      <c r="LRP42" s="800"/>
      <c r="LRQ42" s="800"/>
      <c r="LRR42" s="800"/>
      <c r="LRS42" s="800"/>
      <c r="LRT42" s="516"/>
      <c r="LRU42" s="800"/>
      <c r="LRV42" s="800"/>
      <c r="LRW42" s="800"/>
      <c r="LRX42" s="800"/>
      <c r="LRY42" s="800"/>
      <c r="LRZ42" s="800"/>
      <c r="LSA42" s="800"/>
      <c r="LSB42" s="516"/>
      <c r="LSC42" s="800"/>
      <c r="LSD42" s="800"/>
      <c r="LSE42" s="800"/>
      <c r="LSF42" s="800"/>
      <c r="LSG42" s="800"/>
      <c r="LSH42" s="800"/>
      <c r="LSI42" s="800"/>
      <c r="LSJ42" s="516"/>
      <c r="LSK42" s="800"/>
      <c r="LSL42" s="800"/>
      <c r="LSM42" s="800"/>
      <c r="LSN42" s="800"/>
      <c r="LSO42" s="800"/>
      <c r="LSP42" s="800"/>
      <c r="LSQ42" s="800"/>
      <c r="LSR42" s="516"/>
      <c r="LSS42" s="800"/>
      <c r="LST42" s="800"/>
      <c r="LSU42" s="800"/>
      <c r="LSV42" s="800"/>
      <c r="LSW42" s="800"/>
      <c r="LSX42" s="800"/>
      <c r="LSY42" s="800"/>
      <c r="LSZ42" s="516"/>
      <c r="LTA42" s="800"/>
      <c r="LTB42" s="800"/>
      <c r="LTC42" s="800"/>
      <c r="LTD42" s="800"/>
      <c r="LTE42" s="800"/>
      <c r="LTF42" s="800"/>
      <c r="LTG42" s="800"/>
      <c r="LTH42" s="516"/>
      <c r="LTI42" s="800"/>
      <c r="LTJ42" s="800"/>
      <c r="LTK42" s="800"/>
      <c r="LTL42" s="800"/>
      <c r="LTM42" s="800"/>
      <c r="LTN42" s="800"/>
      <c r="LTO42" s="800"/>
      <c r="LTP42" s="516"/>
      <c r="LTQ42" s="800"/>
      <c r="LTR42" s="800"/>
      <c r="LTS42" s="800"/>
      <c r="LTT42" s="800"/>
      <c r="LTU42" s="800"/>
      <c r="LTV42" s="800"/>
      <c r="LTW42" s="800"/>
      <c r="LTX42" s="516"/>
      <c r="LTY42" s="800"/>
      <c r="LTZ42" s="800"/>
      <c r="LUA42" s="800"/>
      <c r="LUB42" s="800"/>
      <c r="LUC42" s="800"/>
      <c r="LUD42" s="800"/>
      <c r="LUE42" s="800"/>
      <c r="LUF42" s="516"/>
      <c r="LUG42" s="800"/>
      <c r="LUH42" s="800"/>
      <c r="LUI42" s="800"/>
      <c r="LUJ42" s="800"/>
      <c r="LUK42" s="800"/>
      <c r="LUL42" s="800"/>
      <c r="LUM42" s="800"/>
      <c r="LUN42" s="516"/>
      <c r="LUO42" s="800"/>
      <c r="LUP42" s="800"/>
      <c r="LUQ42" s="800"/>
      <c r="LUR42" s="800"/>
      <c r="LUS42" s="800"/>
      <c r="LUT42" s="800"/>
      <c r="LUU42" s="800"/>
      <c r="LUV42" s="516"/>
      <c r="LUW42" s="800"/>
      <c r="LUX42" s="800"/>
      <c r="LUY42" s="800"/>
      <c r="LUZ42" s="800"/>
      <c r="LVA42" s="800"/>
      <c r="LVB42" s="800"/>
      <c r="LVC42" s="800"/>
      <c r="LVD42" s="516"/>
      <c r="LVE42" s="800"/>
      <c r="LVF42" s="800"/>
      <c r="LVG42" s="800"/>
      <c r="LVH42" s="800"/>
      <c r="LVI42" s="800"/>
      <c r="LVJ42" s="800"/>
      <c r="LVK42" s="800"/>
      <c r="LVL42" s="516"/>
      <c r="LVM42" s="800"/>
      <c r="LVN42" s="800"/>
      <c r="LVO42" s="800"/>
      <c r="LVP42" s="800"/>
      <c r="LVQ42" s="800"/>
      <c r="LVR42" s="800"/>
      <c r="LVS42" s="800"/>
      <c r="LVT42" s="516"/>
      <c r="LVU42" s="800"/>
      <c r="LVV42" s="800"/>
      <c r="LVW42" s="800"/>
      <c r="LVX42" s="800"/>
      <c r="LVY42" s="800"/>
      <c r="LVZ42" s="800"/>
      <c r="LWA42" s="800"/>
      <c r="LWB42" s="516"/>
      <c r="LWC42" s="800"/>
      <c r="LWD42" s="800"/>
      <c r="LWE42" s="800"/>
      <c r="LWF42" s="800"/>
      <c r="LWG42" s="800"/>
      <c r="LWH42" s="800"/>
      <c r="LWI42" s="800"/>
      <c r="LWJ42" s="516"/>
      <c r="LWK42" s="800"/>
      <c r="LWL42" s="800"/>
      <c r="LWM42" s="800"/>
      <c r="LWN42" s="800"/>
      <c r="LWO42" s="800"/>
      <c r="LWP42" s="800"/>
      <c r="LWQ42" s="800"/>
      <c r="LWR42" s="516"/>
      <c r="LWS42" s="800"/>
      <c r="LWT42" s="800"/>
      <c r="LWU42" s="800"/>
      <c r="LWV42" s="800"/>
      <c r="LWW42" s="800"/>
      <c r="LWX42" s="800"/>
      <c r="LWY42" s="800"/>
      <c r="LWZ42" s="516"/>
      <c r="LXA42" s="800"/>
      <c r="LXB42" s="800"/>
      <c r="LXC42" s="800"/>
      <c r="LXD42" s="800"/>
      <c r="LXE42" s="800"/>
      <c r="LXF42" s="800"/>
      <c r="LXG42" s="800"/>
      <c r="LXH42" s="516"/>
      <c r="LXI42" s="800"/>
      <c r="LXJ42" s="800"/>
      <c r="LXK42" s="800"/>
      <c r="LXL42" s="800"/>
      <c r="LXM42" s="800"/>
      <c r="LXN42" s="800"/>
      <c r="LXO42" s="800"/>
      <c r="LXP42" s="516"/>
      <c r="LXQ42" s="800"/>
      <c r="LXR42" s="800"/>
      <c r="LXS42" s="800"/>
      <c r="LXT42" s="800"/>
      <c r="LXU42" s="800"/>
      <c r="LXV42" s="800"/>
      <c r="LXW42" s="800"/>
      <c r="LXX42" s="516"/>
      <c r="LXY42" s="800"/>
      <c r="LXZ42" s="800"/>
      <c r="LYA42" s="800"/>
      <c r="LYB42" s="800"/>
      <c r="LYC42" s="800"/>
      <c r="LYD42" s="800"/>
      <c r="LYE42" s="800"/>
      <c r="LYF42" s="516"/>
      <c r="LYG42" s="800"/>
      <c r="LYH42" s="800"/>
      <c r="LYI42" s="800"/>
      <c r="LYJ42" s="800"/>
      <c r="LYK42" s="800"/>
      <c r="LYL42" s="800"/>
      <c r="LYM42" s="800"/>
      <c r="LYN42" s="516"/>
      <c r="LYO42" s="800"/>
      <c r="LYP42" s="800"/>
      <c r="LYQ42" s="800"/>
      <c r="LYR42" s="800"/>
      <c r="LYS42" s="800"/>
      <c r="LYT42" s="800"/>
      <c r="LYU42" s="800"/>
      <c r="LYV42" s="516"/>
      <c r="LYW42" s="800"/>
      <c r="LYX42" s="800"/>
      <c r="LYY42" s="800"/>
      <c r="LYZ42" s="800"/>
      <c r="LZA42" s="800"/>
      <c r="LZB42" s="800"/>
      <c r="LZC42" s="800"/>
      <c r="LZD42" s="516"/>
      <c r="LZE42" s="800"/>
      <c r="LZF42" s="800"/>
      <c r="LZG42" s="800"/>
      <c r="LZH42" s="800"/>
      <c r="LZI42" s="800"/>
      <c r="LZJ42" s="800"/>
      <c r="LZK42" s="800"/>
      <c r="LZL42" s="516"/>
      <c r="LZM42" s="800"/>
      <c r="LZN42" s="800"/>
      <c r="LZO42" s="800"/>
      <c r="LZP42" s="800"/>
      <c r="LZQ42" s="800"/>
      <c r="LZR42" s="800"/>
      <c r="LZS42" s="800"/>
      <c r="LZT42" s="516"/>
      <c r="LZU42" s="800"/>
      <c r="LZV42" s="800"/>
      <c r="LZW42" s="800"/>
      <c r="LZX42" s="800"/>
      <c r="LZY42" s="800"/>
      <c r="LZZ42" s="800"/>
      <c r="MAA42" s="800"/>
      <c r="MAB42" s="516"/>
      <c r="MAC42" s="800"/>
      <c r="MAD42" s="800"/>
      <c r="MAE42" s="800"/>
      <c r="MAF42" s="800"/>
      <c r="MAG42" s="800"/>
      <c r="MAH42" s="800"/>
      <c r="MAI42" s="800"/>
      <c r="MAJ42" s="516"/>
      <c r="MAK42" s="800"/>
      <c r="MAL42" s="800"/>
      <c r="MAM42" s="800"/>
      <c r="MAN42" s="800"/>
      <c r="MAO42" s="800"/>
      <c r="MAP42" s="800"/>
      <c r="MAQ42" s="800"/>
      <c r="MAR42" s="516"/>
      <c r="MAS42" s="800"/>
      <c r="MAT42" s="800"/>
      <c r="MAU42" s="800"/>
      <c r="MAV42" s="800"/>
      <c r="MAW42" s="800"/>
      <c r="MAX42" s="800"/>
      <c r="MAY42" s="800"/>
      <c r="MAZ42" s="516"/>
      <c r="MBA42" s="800"/>
      <c r="MBB42" s="800"/>
      <c r="MBC42" s="800"/>
      <c r="MBD42" s="800"/>
      <c r="MBE42" s="800"/>
      <c r="MBF42" s="800"/>
      <c r="MBG42" s="800"/>
      <c r="MBH42" s="516"/>
      <c r="MBI42" s="800"/>
      <c r="MBJ42" s="800"/>
      <c r="MBK42" s="800"/>
      <c r="MBL42" s="800"/>
      <c r="MBM42" s="800"/>
      <c r="MBN42" s="800"/>
      <c r="MBO42" s="800"/>
      <c r="MBP42" s="516"/>
      <c r="MBQ42" s="800"/>
      <c r="MBR42" s="800"/>
      <c r="MBS42" s="800"/>
      <c r="MBT42" s="800"/>
      <c r="MBU42" s="800"/>
      <c r="MBV42" s="800"/>
      <c r="MBW42" s="800"/>
      <c r="MBX42" s="516"/>
      <c r="MBY42" s="800"/>
      <c r="MBZ42" s="800"/>
      <c r="MCA42" s="800"/>
      <c r="MCB42" s="800"/>
      <c r="MCC42" s="800"/>
      <c r="MCD42" s="800"/>
      <c r="MCE42" s="800"/>
      <c r="MCF42" s="516"/>
      <c r="MCG42" s="800"/>
      <c r="MCH42" s="800"/>
      <c r="MCI42" s="800"/>
      <c r="MCJ42" s="800"/>
      <c r="MCK42" s="800"/>
      <c r="MCL42" s="800"/>
      <c r="MCM42" s="800"/>
      <c r="MCN42" s="516"/>
      <c r="MCO42" s="800"/>
      <c r="MCP42" s="800"/>
      <c r="MCQ42" s="800"/>
      <c r="MCR42" s="800"/>
      <c r="MCS42" s="800"/>
      <c r="MCT42" s="800"/>
      <c r="MCU42" s="800"/>
      <c r="MCV42" s="516"/>
      <c r="MCW42" s="800"/>
      <c r="MCX42" s="800"/>
      <c r="MCY42" s="800"/>
      <c r="MCZ42" s="800"/>
      <c r="MDA42" s="800"/>
      <c r="MDB42" s="800"/>
      <c r="MDC42" s="800"/>
      <c r="MDD42" s="516"/>
      <c r="MDE42" s="800"/>
      <c r="MDF42" s="800"/>
      <c r="MDG42" s="800"/>
      <c r="MDH42" s="800"/>
      <c r="MDI42" s="800"/>
      <c r="MDJ42" s="800"/>
      <c r="MDK42" s="800"/>
      <c r="MDL42" s="516"/>
      <c r="MDM42" s="800"/>
      <c r="MDN42" s="800"/>
      <c r="MDO42" s="800"/>
      <c r="MDP42" s="800"/>
      <c r="MDQ42" s="800"/>
      <c r="MDR42" s="800"/>
      <c r="MDS42" s="800"/>
      <c r="MDT42" s="516"/>
      <c r="MDU42" s="800"/>
      <c r="MDV42" s="800"/>
      <c r="MDW42" s="800"/>
      <c r="MDX42" s="800"/>
      <c r="MDY42" s="800"/>
      <c r="MDZ42" s="800"/>
      <c r="MEA42" s="800"/>
      <c r="MEB42" s="516"/>
      <c r="MEC42" s="800"/>
      <c r="MED42" s="800"/>
      <c r="MEE42" s="800"/>
      <c r="MEF42" s="800"/>
      <c r="MEG42" s="800"/>
      <c r="MEH42" s="800"/>
      <c r="MEI42" s="800"/>
      <c r="MEJ42" s="516"/>
      <c r="MEK42" s="800"/>
      <c r="MEL42" s="800"/>
      <c r="MEM42" s="800"/>
      <c r="MEN42" s="800"/>
      <c r="MEO42" s="800"/>
      <c r="MEP42" s="800"/>
      <c r="MEQ42" s="800"/>
      <c r="MER42" s="516"/>
      <c r="MES42" s="800"/>
      <c r="MET42" s="800"/>
      <c r="MEU42" s="800"/>
      <c r="MEV42" s="800"/>
      <c r="MEW42" s="800"/>
      <c r="MEX42" s="800"/>
      <c r="MEY42" s="800"/>
      <c r="MEZ42" s="516"/>
      <c r="MFA42" s="800"/>
      <c r="MFB42" s="800"/>
      <c r="MFC42" s="800"/>
      <c r="MFD42" s="800"/>
      <c r="MFE42" s="800"/>
      <c r="MFF42" s="800"/>
      <c r="MFG42" s="800"/>
      <c r="MFH42" s="516"/>
      <c r="MFI42" s="800"/>
      <c r="MFJ42" s="800"/>
      <c r="MFK42" s="800"/>
      <c r="MFL42" s="800"/>
      <c r="MFM42" s="800"/>
      <c r="MFN42" s="800"/>
      <c r="MFO42" s="800"/>
      <c r="MFP42" s="516"/>
      <c r="MFQ42" s="800"/>
      <c r="MFR42" s="800"/>
      <c r="MFS42" s="800"/>
      <c r="MFT42" s="800"/>
      <c r="MFU42" s="800"/>
      <c r="MFV42" s="800"/>
      <c r="MFW42" s="800"/>
      <c r="MFX42" s="516"/>
      <c r="MFY42" s="800"/>
      <c r="MFZ42" s="800"/>
      <c r="MGA42" s="800"/>
      <c r="MGB42" s="800"/>
      <c r="MGC42" s="800"/>
      <c r="MGD42" s="800"/>
      <c r="MGE42" s="800"/>
      <c r="MGF42" s="516"/>
      <c r="MGG42" s="800"/>
      <c r="MGH42" s="800"/>
      <c r="MGI42" s="800"/>
      <c r="MGJ42" s="800"/>
      <c r="MGK42" s="800"/>
      <c r="MGL42" s="800"/>
      <c r="MGM42" s="800"/>
      <c r="MGN42" s="516"/>
      <c r="MGO42" s="800"/>
      <c r="MGP42" s="800"/>
      <c r="MGQ42" s="800"/>
      <c r="MGR42" s="800"/>
      <c r="MGS42" s="800"/>
      <c r="MGT42" s="800"/>
      <c r="MGU42" s="800"/>
      <c r="MGV42" s="516"/>
      <c r="MGW42" s="800"/>
      <c r="MGX42" s="800"/>
      <c r="MGY42" s="800"/>
      <c r="MGZ42" s="800"/>
      <c r="MHA42" s="800"/>
      <c r="MHB42" s="800"/>
      <c r="MHC42" s="800"/>
      <c r="MHD42" s="516"/>
      <c r="MHE42" s="800"/>
      <c r="MHF42" s="800"/>
      <c r="MHG42" s="800"/>
      <c r="MHH42" s="800"/>
      <c r="MHI42" s="800"/>
      <c r="MHJ42" s="800"/>
      <c r="MHK42" s="800"/>
      <c r="MHL42" s="516"/>
      <c r="MHM42" s="800"/>
      <c r="MHN42" s="800"/>
      <c r="MHO42" s="800"/>
      <c r="MHP42" s="800"/>
      <c r="MHQ42" s="800"/>
      <c r="MHR42" s="800"/>
      <c r="MHS42" s="800"/>
      <c r="MHT42" s="516"/>
      <c r="MHU42" s="800"/>
      <c r="MHV42" s="800"/>
      <c r="MHW42" s="800"/>
      <c r="MHX42" s="800"/>
      <c r="MHY42" s="800"/>
      <c r="MHZ42" s="800"/>
      <c r="MIA42" s="800"/>
      <c r="MIB42" s="516"/>
      <c r="MIC42" s="800"/>
      <c r="MID42" s="800"/>
      <c r="MIE42" s="800"/>
      <c r="MIF42" s="800"/>
      <c r="MIG42" s="800"/>
      <c r="MIH42" s="800"/>
      <c r="MII42" s="800"/>
      <c r="MIJ42" s="516"/>
      <c r="MIK42" s="800"/>
      <c r="MIL42" s="800"/>
      <c r="MIM42" s="800"/>
      <c r="MIN42" s="800"/>
      <c r="MIO42" s="800"/>
      <c r="MIP42" s="800"/>
      <c r="MIQ42" s="800"/>
      <c r="MIR42" s="516"/>
      <c r="MIS42" s="800"/>
      <c r="MIT42" s="800"/>
      <c r="MIU42" s="800"/>
      <c r="MIV42" s="800"/>
      <c r="MIW42" s="800"/>
      <c r="MIX42" s="800"/>
      <c r="MIY42" s="800"/>
      <c r="MIZ42" s="516"/>
      <c r="MJA42" s="800"/>
      <c r="MJB42" s="800"/>
      <c r="MJC42" s="800"/>
      <c r="MJD42" s="800"/>
      <c r="MJE42" s="800"/>
      <c r="MJF42" s="800"/>
      <c r="MJG42" s="800"/>
      <c r="MJH42" s="516"/>
      <c r="MJI42" s="800"/>
      <c r="MJJ42" s="800"/>
      <c r="MJK42" s="800"/>
      <c r="MJL42" s="800"/>
      <c r="MJM42" s="800"/>
      <c r="MJN42" s="800"/>
      <c r="MJO42" s="800"/>
      <c r="MJP42" s="516"/>
      <c r="MJQ42" s="800"/>
      <c r="MJR42" s="800"/>
      <c r="MJS42" s="800"/>
      <c r="MJT42" s="800"/>
      <c r="MJU42" s="800"/>
      <c r="MJV42" s="800"/>
      <c r="MJW42" s="800"/>
      <c r="MJX42" s="516"/>
      <c r="MJY42" s="800"/>
      <c r="MJZ42" s="800"/>
      <c r="MKA42" s="800"/>
      <c r="MKB42" s="800"/>
      <c r="MKC42" s="800"/>
      <c r="MKD42" s="800"/>
      <c r="MKE42" s="800"/>
      <c r="MKF42" s="516"/>
      <c r="MKG42" s="800"/>
      <c r="MKH42" s="800"/>
      <c r="MKI42" s="800"/>
      <c r="MKJ42" s="800"/>
      <c r="MKK42" s="800"/>
      <c r="MKL42" s="800"/>
      <c r="MKM42" s="800"/>
      <c r="MKN42" s="516"/>
      <c r="MKO42" s="800"/>
      <c r="MKP42" s="800"/>
      <c r="MKQ42" s="800"/>
      <c r="MKR42" s="800"/>
      <c r="MKS42" s="800"/>
      <c r="MKT42" s="800"/>
      <c r="MKU42" s="800"/>
      <c r="MKV42" s="516"/>
      <c r="MKW42" s="800"/>
      <c r="MKX42" s="800"/>
      <c r="MKY42" s="800"/>
      <c r="MKZ42" s="800"/>
      <c r="MLA42" s="800"/>
      <c r="MLB42" s="800"/>
      <c r="MLC42" s="800"/>
      <c r="MLD42" s="516"/>
      <c r="MLE42" s="800"/>
      <c r="MLF42" s="800"/>
      <c r="MLG42" s="800"/>
      <c r="MLH42" s="800"/>
      <c r="MLI42" s="800"/>
      <c r="MLJ42" s="800"/>
      <c r="MLK42" s="800"/>
      <c r="MLL42" s="516"/>
      <c r="MLM42" s="800"/>
      <c r="MLN42" s="800"/>
      <c r="MLO42" s="800"/>
      <c r="MLP42" s="800"/>
      <c r="MLQ42" s="800"/>
      <c r="MLR42" s="800"/>
      <c r="MLS42" s="800"/>
      <c r="MLT42" s="516"/>
      <c r="MLU42" s="800"/>
      <c r="MLV42" s="800"/>
      <c r="MLW42" s="800"/>
      <c r="MLX42" s="800"/>
      <c r="MLY42" s="800"/>
      <c r="MLZ42" s="800"/>
      <c r="MMA42" s="800"/>
      <c r="MMB42" s="516"/>
      <c r="MMC42" s="800"/>
      <c r="MMD42" s="800"/>
      <c r="MME42" s="800"/>
      <c r="MMF42" s="800"/>
      <c r="MMG42" s="800"/>
      <c r="MMH42" s="800"/>
      <c r="MMI42" s="800"/>
      <c r="MMJ42" s="516"/>
      <c r="MMK42" s="800"/>
      <c r="MML42" s="800"/>
      <c r="MMM42" s="800"/>
      <c r="MMN42" s="800"/>
      <c r="MMO42" s="800"/>
      <c r="MMP42" s="800"/>
      <c r="MMQ42" s="800"/>
      <c r="MMR42" s="516"/>
      <c r="MMS42" s="800"/>
      <c r="MMT42" s="800"/>
      <c r="MMU42" s="800"/>
      <c r="MMV42" s="800"/>
      <c r="MMW42" s="800"/>
      <c r="MMX42" s="800"/>
      <c r="MMY42" s="800"/>
      <c r="MMZ42" s="516"/>
      <c r="MNA42" s="800"/>
      <c r="MNB42" s="800"/>
      <c r="MNC42" s="800"/>
      <c r="MND42" s="800"/>
      <c r="MNE42" s="800"/>
      <c r="MNF42" s="800"/>
      <c r="MNG42" s="800"/>
      <c r="MNH42" s="516"/>
      <c r="MNI42" s="800"/>
      <c r="MNJ42" s="800"/>
      <c r="MNK42" s="800"/>
      <c r="MNL42" s="800"/>
      <c r="MNM42" s="800"/>
      <c r="MNN42" s="800"/>
      <c r="MNO42" s="800"/>
      <c r="MNP42" s="516"/>
      <c r="MNQ42" s="800"/>
      <c r="MNR42" s="800"/>
      <c r="MNS42" s="800"/>
      <c r="MNT42" s="800"/>
      <c r="MNU42" s="800"/>
      <c r="MNV42" s="800"/>
      <c r="MNW42" s="800"/>
      <c r="MNX42" s="516"/>
      <c r="MNY42" s="800"/>
      <c r="MNZ42" s="800"/>
      <c r="MOA42" s="800"/>
      <c r="MOB42" s="800"/>
      <c r="MOC42" s="800"/>
      <c r="MOD42" s="800"/>
      <c r="MOE42" s="800"/>
      <c r="MOF42" s="516"/>
      <c r="MOG42" s="800"/>
      <c r="MOH42" s="800"/>
      <c r="MOI42" s="800"/>
      <c r="MOJ42" s="800"/>
      <c r="MOK42" s="800"/>
      <c r="MOL42" s="800"/>
      <c r="MOM42" s="800"/>
      <c r="MON42" s="516"/>
      <c r="MOO42" s="800"/>
      <c r="MOP42" s="800"/>
      <c r="MOQ42" s="800"/>
      <c r="MOR42" s="800"/>
      <c r="MOS42" s="800"/>
      <c r="MOT42" s="800"/>
      <c r="MOU42" s="800"/>
      <c r="MOV42" s="516"/>
      <c r="MOW42" s="800"/>
      <c r="MOX42" s="800"/>
      <c r="MOY42" s="800"/>
      <c r="MOZ42" s="800"/>
      <c r="MPA42" s="800"/>
      <c r="MPB42" s="800"/>
      <c r="MPC42" s="800"/>
      <c r="MPD42" s="516"/>
      <c r="MPE42" s="800"/>
      <c r="MPF42" s="800"/>
      <c r="MPG42" s="800"/>
      <c r="MPH42" s="800"/>
      <c r="MPI42" s="800"/>
      <c r="MPJ42" s="800"/>
      <c r="MPK42" s="800"/>
      <c r="MPL42" s="516"/>
      <c r="MPM42" s="800"/>
      <c r="MPN42" s="800"/>
      <c r="MPO42" s="800"/>
      <c r="MPP42" s="800"/>
      <c r="MPQ42" s="800"/>
      <c r="MPR42" s="800"/>
      <c r="MPS42" s="800"/>
      <c r="MPT42" s="516"/>
      <c r="MPU42" s="800"/>
      <c r="MPV42" s="800"/>
      <c r="MPW42" s="800"/>
      <c r="MPX42" s="800"/>
      <c r="MPY42" s="800"/>
      <c r="MPZ42" s="800"/>
      <c r="MQA42" s="800"/>
      <c r="MQB42" s="516"/>
      <c r="MQC42" s="800"/>
      <c r="MQD42" s="800"/>
      <c r="MQE42" s="800"/>
      <c r="MQF42" s="800"/>
      <c r="MQG42" s="800"/>
      <c r="MQH42" s="800"/>
      <c r="MQI42" s="800"/>
      <c r="MQJ42" s="516"/>
      <c r="MQK42" s="800"/>
      <c r="MQL42" s="800"/>
      <c r="MQM42" s="800"/>
      <c r="MQN42" s="800"/>
      <c r="MQO42" s="800"/>
      <c r="MQP42" s="800"/>
      <c r="MQQ42" s="800"/>
      <c r="MQR42" s="516"/>
      <c r="MQS42" s="800"/>
      <c r="MQT42" s="800"/>
      <c r="MQU42" s="800"/>
      <c r="MQV42" s="800"/>
      <c r="MQW42" s="800"/>
      <c r="MQX42" s="800"/>
      <c r="MQY42" s="800"/>
      <c r="MQZ42" s="516"/>
      <c r="MRA42" s="800"/>
      <c r="MRB42" s="800"/>
      <c r="MRC42" s="800"/>
      <c r="MRD42" s="800"/>
      <c r="MRE42" s="800"/>
      <c r="MRF42" s="800"/>
      <c r="MRG42" s="800"/>
      <c r="MRH42" s="516"/>
      <c r="MRI42" s="800"/>
      <c r="MRJ42" s="800"/>
      <c r="MRK42" s="800"/>
      <c r="MRL42" s="800"/>
      <c r="MRM42" s="800"/>
      <c r="MRN42" s="800"/>
      <c r="MRO42" s="800"/>
      <c r="MRP42" s="516"/>
      <c r="MRQ42" s="800"/>
      <c r="MRR42" s="800"/>
      <c r="MRS42" s="800"/>
      <c r="MRT42" s="800"/>
      <c r="MRU42" s="800"/>
      <c r="MRV42" s="800"/>
      <c r="MRW42" s="800"/>
      <c r="MRX42" s="516"/>
      <c r="MRY42" s="800"/>
      <c r="MRZ42" s="800"/>
      <c r="MSA42" s="800"/>
      <c r="MSB42" s="800"/>
      <c r="MSC42" s="800"/>
      <c r="MSD42" s="800"/>
      <c r="MSE42" s="800"/>
      <c r="MSF42" s="516"/>
      <c r="MSG42" s="800"/>
      <c r="MSH42" s="800"/>
      <c r="MSI42" s="800"/>
      <c r="MSJ42" s="800"/>
      <c r="MSK42" s="800"/>
      <c r="MSL42" s="800"/>
      <c r="MSM42" s="800"/>
      <c r="MSN42" s="516"/>
      <c r="MSO42" s="800"/>
      <c r="MSP42" s="800"/>
      <c r="MSQ42" s="800"/>
      <c r="MSR42" s="800"/>
      <c r="MSS42" s="800"/>
      <c r="MST42" s="800"/>
      <c r="MSU42" s="800"/>
      <c r="MSV42" s="516"/>
      <c r="MSW42" s="800"/>
      <c r="MSX42" s="800"/>
      <c r="MSY42" s="800"/>
      <c r="MSZ42" s="800"/>
      <c r="MTA42" s="800"/>
      <c r="MTB42" s="800"/>
      <c r="MTC42" s="800"/>
      <c r="MTD42" s="516"/>
      <c r="MTE42" s="800"/>
      <c r="MTF42" s="800"/>
      <c r="MTG42" s="800"/>
      <c r="MTH42" s="800"/>
      <c r="MTI42" s="800"/>
      <c r="MTJ42" s="800"/>
      <c r="MTK42" s="800"/>
      <c r="MTL42" s="516"/>
      <c r="MTM42" s="800"/>
      <c r="MTN42" s="800"/>
      <c r="MTO42" s="800"/>
      <c r="MTP42" s="800"/>
      <c r="MTQ42" s="800"/>
      <c r="MTR42" s="800"/>
      <c r="MTS42" s="800"/>
      <c r="MTT42" s="516"/>
      <c r="MTU42" s="800"/>
      <c r="MTV42" s="800"/>
      <c r="MTW42" s="800"/>
      <c r="MTX42" s="800"/>
      <c r="MTY42" s="800"/>
      <c r="MTZ42" s="800"/>
      <c r="MUA42" s="800"/>
      <c r="MUB42" s="516"/>
      <c r="MUC42" s="800"/>
      <c r="MUD42" s="800"/>
      <c r="MUE42" s="800"/>
      <c r="MUF42" s="800"/>
      <c r="MUG42" s="800"/>
      <c r="MUH42" s="800"/>
      <c r="MUI42" s="800"/>
      <c r="MUJ42" s="516"/>
      <c r="MUK42" s="800"/>
      <c r="MUL42" s="800"/>
      <c r="MUM42" s="800"/>
      <c r="MUN42" s="800"/>
      <c r="MUO42" s="800"/>
      <c r="MUP42" s="800"/>
      <c r="MUQ42" s="800"/>
      <c r="MUR42" s="516"/>
      <c r="MUS42" s="800"/>
      <c r="MUT42" s="800"/>
      <c r="MUU42" s="800"/>
      <c r="MUV42" s="800"/>
      <c r="MUW42" s="800"/>
      <c r="MUX42" s="800"/>
      <c r="MUY42" s="800"/>
      <c r="MUZ42" s="516"/>
      <c r="MVA42" s="800"/>
      <c r="MVB42" s="800"/>
      <c r="MVC42" s="800"/>
      <c r="MVD42" s="800"/>
      <c r="MVE42" s="800"/>
      <c r="MVF42" s="800"/>
      <c r="MVG42" s="800"/>
      <c r="MVH42" s="516"/>
      <c r="MVI42" s="800"/>
      <c r="MVJ42" s="800"/>
      <c r="MVK42" s="800"/>
      <c r="MVL42" s="800"/>
      <c r="MVM42" s="800"/>
      <c r="MVN42" s="800"/>
      <c r="MVO42" s="800"/>
      <c r="MVP42" s="516"/>
      <c r="MVQ42" s="800"/>
      <c r="MVR42" s="800"/>
      <c r="MVS42" s="800"/>
      <c r="MVT42" s="800"/>
      <c r="MVU42" s="800"/>
      <c r="MVV42" s="800"/>
      <c r="MVW42" s="800"/>
      <c r="MVX42" s="516"/>
      <c r="MVY42" s="800"/>
      <c r="MVZ42" s="800"/>
      <c r="MWA42" s="800"/>
      <c r="MWB42" s="800"/>
      <c r="MWC42" s="800"/>
      <c r="MWD42" s="800"/>
      <c r="MWE42" s="800"/>
      <c r="MWF42" s="516"/>
      <c r="MWG42" s="800"/>
      <c r="MWH42" s="800"/>
      <c r="MWI42" s="800"/>
      <c r="MWJ42" s="800"/>
      <c r="MWK42" s="800"/>
      <c r="MWL42" s="800"/>
      <c r="MWM42" s="800"/>
      <c r="MWN42" s="516"/>
      <c r="MWO42" s="800"/>
      <c r="MWP42" s="800"/>
      <c r="MWQ42" s="800"/>
      <c r="MWR42" s="800"/>
      <c r="MWS42" s="800"/>
      <c r="MWT42" s="800"/>
      <c r="MWU42" s="800"/>
      <c r="MWV42" s="516"/>
      <c r="MWW42" s="800"/>
      <c r="MWX42" s="800"/>
      <c r="MWY42" s="800"/>
      <c r="MWZ42" s="800"/>
      <c r="MXA42" s="800"/>
      <c r="MXB42" s="800"/>
      <c r="MXC42" s="800"/>
      <c r="MXD42" s="516"/>
      <c r="MXE42" s="800"/>
      <c r="MXF42" s="800"/>
      <c r="MXG42" s="800"/>
      <c r="MXH42" s="800"/>
      <c r="MXI42" s="800"/>
      <c r="MXJ42" s="800"/>
      <c r="MXK42" s="800"/>
      <c r="MXL42" s="516"/>
      <c r="MXM42" s="800"/>
      <c r="MXN42" s="800"/>
      <c r="MXO42" s="800"/>
      <c r="MXP42" s="800"/>
      <c r="MXQ42" s="800"/>
      <c r="MXR42" s="800"/>
      <c r="MXS42" s="800"/>
      <c r="MXT42" s="516"/>
      <c r="MXU42" s="800"/>
      <c r="MXV42" s="800"/>
      <c r="MXW42" s="800"/>
      <c r="MXX42" s="800"/>
      <c r="MXY42" s="800"/>
      <c r="MXZ42" s="800"/>
      <c r="MYA42" s="800"/>
      <c r="MYB42" s="516"/>
      <c r="MYC42" s="800"/>
      <c r="MYD42" s="800"/>
      <c r="MYE42" s="800"/>
      <c r="MYF42" s="800"/>
      <c r="MYG42" s="800"/>
      <c r="MYH42" s="800"/>
      <c r="MYI42" s="800"/>
      <c r="MYJ42" s="516"/>
      <c r="MYK42" s="800"/>
      <c r="MYL42" s="800"/>
      <c r="MYM42" s="800"/>
      <c r="MYN42" s="800"/>
      <c r="MYO42" s="800"/>
      <c r="MYP42" s="800"/>
      <c r="MYQ42" s="800"/>
      <c r="MYR42" s="516"/>
      <c r="MYS42" s="800"/>
      <c r="MYT42" s="800"/>
      <c r="MYU42" s="800"/>
      <c r="MYV42" s="800"/>
      <c r="MYW42" s="800"/>
      <c r="MYX42" s="800"/>
      <c r="MYY42" s="800"/>
      <c r="MYZ42" s="516"/>
      <c r="MZA42" s="800"/>
      <c r="MZB42" s="800"/>
      <c r="MZC42" s="800"/>
      <c r="MZD42" s="800"/>
      <c r="MZE42" s="800"/>
      <c r="MZF42" s="800"/>
      <c r="MZG42" s="800"/>
      <c r="MZH42" s="516"/>
      <c r="MZI42" s="800"/>
      <c r="MZJ42" s="800"/>
      <c r="MZK42" s="800"/>
      <c r="MZL42" s="800"/>
      <c r="MZM42" s="800"/>
      <c r="MZN42" s="800"/>
      <c r="MZO42" s="800"/>
      <c r="MZP42" s="516"/>
      <c r="MZQ42" s="800"/>
      <c r="MZR42" s="800"/>
      <c r="MZS42" s="800"/>
      <c r="MZT42" s="800"/>
      <c r="MZU42" s="800"/>
      <c r="MZV42" s="800"/>
      <c r="MZW42" s="800"/>
      <c r="MZX42" s="516"/>
      <c r="MZY42" s="800"/>
      <c r="MZZ42" s="800"/>
      <c r="NAA42" s="800"/>
      <c r="NAB42" s="800"/>
      <c r="NAC42" s="800"/>
      <c r="NAD42" s="800"/>
      <c r="NAE42" s="800"/>
      <c r="NAF42" s="516"/>
      <c r="NAG42" s="800"/>
      <c r="NAH42" s="800"/>
      <c r="NAI42" s="800"/>
      <c r="NAJ42" s="800"/>
      <c r="NAK42" s="800"/>
      <c r="NAL42" s="800"/>
      <c r="NAM42" s="800"/>
      <c r="NAN42" s="516"/>
      <c r="NAO42" s="800"/>
      <c r="NAP42" s="800"/>
      <c r="NAQ42" s="800"/>
      <c r="NAR42" s="800"/>
      <c r="NAS42" s="800"/>
      <c r="NAT42" s="800"/>
      <c r="NAU42" s="800"/>
      <c r="NAV42" s="516"/>
      <c r="NAW42" s="800"/>
      <c r="NAX42" s="800"/>
      <c r="NAY42" s="800"/>
      <c r="NAZ42" s="800"/>
      <c r="NBA42" s="800"/>
      <c r="NBB42" s="800"/>
      <c r="NBC42" s="800"/>
      <c r="NBD42" s="516"/>
      <c r="NBE42" s="800"/>
      <c r="NBF42" s="800"/>
      <c r="NBG42" s="800"/>
      <c r="NBH42" s="800"/>
      <c r="NBI42" s="800"/>
      <c r="NBJ42" s="800"/>
      <c r="NBK42" s="800"/>
      <c r="NBL42" s="516"/>
      <c r="NBM42" s="800"/>
      <c r="NBN42" s="800"/>
      <c r="NBO42" s="800"/>
      <c r="NBP42" s="800"/>
      <c r="NBQ42" s="800"/>
      <c r="NBR42" s="800"/>
      <c r="NBS42" s="800"/>
      <c r="NBT42" s="516"/>
      <c r="NBU42" s="800"/>
      <c r="NBV42" s="800"/>
      <c r="NBW42" s="800"/>
      <c r="NBX42" s="800"/>
      <c r="NBY42" s="800"/>
      <c r="NBZ42" s="800"/>
      <c r="NCA42" s="800"/>
      <c r="NCB42" s="516"/>
      <c r="NCC42" s="800"/>
      <c r="NCD42" s="800"/>
      <c r="NCE42" s="800"/>
      <c r="NCF42" s="800"/>
      <c r="NCG42" s="800"/>
      <c r="NCH42" s="800"/>
      <c r="NCI42" s="800"/>
      <c r="NCJ42" s="516"/>
      <c r="NCK42" s="800"/>
      <c r="NCL42" s="800"/>
      <c r="NCM42" s="800"/>
      <c r="NCN42" s="800"/>
      <c r="NCO42" s="800"/>
      <c r="NCP42" s="800"/>
      <c r="NCQ42" s="800"/>
      <c r="NCR42" s="516"/>
      <c r="NCS42" s="800"/>
      <c r="NCT42" s="800"/>
      <c r="NCU42" s="800"/>
      <c r="NCV42" s="800"/>
      <c r="NCW42" s="800"/>
      <c r="NCX42" s="800"/>
      <c r="NCY42" s="800"/>
      <c r="NCZ42" s="516"/>
      <c r="NDA42" s="800"/>
      <c r="NDB42" s="800"/>
      <c r="NDC42" s="800"/>
      <c r="NDD42" s="800"/>
      <c r="NDE42" s="800"/>
      <c r="NDF42" s="800"/>
      <c r="NDG42" s="800"/>
      <c r="NDH42" s="516"/>
      <c r="NDI42" s="800"/>
      <c r="NDJ42" s="800"/>
      <c r="NDK42" s="800"/>
      <c r="NDL42" s="800"/>
      <c r="NDM42" s="800"/>
      <c r="NDN42" s="800"/>
      <c r="NDO42" s="800"/>
      <c r="NDP42" s="516"/>
      <c r="NDQ42" s="800"/>
      <c r="NDR42" s="800"/>
      <c r="NDS42" s="800"/>
      <c r="NDT42" s="800"/>
      <c r="NDU42" s="800"/>
      <c r="NDV42" s="800"/>
      <c r="NDW42" s="800"/>
      <c r="NDX42" s="516"/>
      <c r="NDY42" s="800"/>
      <c r="NDZ42" s="800"/>
      <c r="NEA42" s="800"/>
      <c r="NEB42" s="800"/>
      <c r="NEC42" s="800"/>
      <c r="NED42" s="800"/>
      <c r="NEE42" s="800"/>
      <c r="NEF42" s="516"/>
      <c r="NEG42" s="800"/>
      <c r="NEH42" s="800"/>
      <c r="NEI42" s="800"/>
      <c r="NEJ42" s="800"/>
      <c r="NEK42" s="800"/>
      <c r="NEL42" s="800"/>
      <c r="NEM42" s="800"/>
      <c r="NEN42" s="516"/>
      <c r="NEO42" s="800"/>
      <c r="NEP42" s="800"/>
      <c r="NEQ42" s="800"/>
      <c r="NER42" s="800"/>
      <c r="NES42" s="800"/>
      <c r="NET42" s="800"/>
      <c r="NEU42" s="800"/>
      <c r="NEV42" s="516"/>
      <c r="NEW42" s="800"/>
      <c r="NEX42" s="800"/>
      <c r="NEY42" s="800"/>
      <c r="NEZ42" s="800"/>
      <c r="NFA42" s="800"/>
      <c r="NFB42" s="800"/>
      <c r="NFC42" s="800"/>
      <c r="NFD42" s="516"/>
      <c r="NFE42" s="800"/>
      <c r="NFF42" s="800"/>
      <c r="NFG42" s="800"/>
      <c r="NFH42" s="800"/>
      <c r="NFI42" s="800"/>
      <c r="NFJ42" s="800"/>
      <c r="NFK42" s="800"/>
      <c r="NFL42" s="516"/>
      <c r="NFM42" s="800"/>
      <c r="NFN42" s="800"/>
      <c r="NFO42" s="800"/>
      <c r="NFP42" s="800"/>
      <c r="NFQ42" s="800"/>
      <c r="NFR42" s="800"/>
      <c r="NFS42" s="800"/>
      <c r="NFT42" s="516"/>
      <c r="NFU42" s="800"/>
      <c r="NFV42" s="800"/>
      <c r="NFW42" s="800"/>
      <c r="NFX42" s="800"/>
      <c r="NFY42" s="800"/>
      <c r="NFZ42" s="800"/>
      <c r="NGA42" s="800"/>
      <c r="NGB42" s="516"/>
      <c r="NGC42" s="800"/>
      <c r="NGD42" s="800"/>
      <c r="NGE42" s="800"/>
      <c r="NGF42" s="800"/>
      <c r="NGG42" s="800"/>
      <c r="NGH42" s="800"/>
      <c r="NGI42" s="800"/>
      <c r="NGJ42" s="516"/>
      <c r="NGK42" s="800"/>
      <c r="NGL42" s="800"/>
      <c r="NGM42" s="800"/>
      <c r="NGN42" s="800"/>
      <c r="NGO42" s="800"/>
      <c r="NGP42" s="800"/>
      <c r="NGQ42" s="800"/>
      <c r="NGR42" s="516"/>
      <c r="NGS42" s="800"/>
      <c r="NGT42" s="800"/>
      <c r="NGU42" s="800"/>
      <c r="NGV42" s="800"/>
      <c r="NGW42" s="800"/>
      <c r="NGX42" s="800"/>
      <c r="NGY42" s="800"/>
      <c r="NGZ42" s="516"/>
      <c r="NHA42" s="800"/>
      <c r="NHB42" s="800"/>
      <c r="NHC42" s="800"/>
      <c r="NHD42" s="800"/>
      <c r="NHE42" s="800"/>
      <c r="NHF42" s="800"/>
      <c r="NHG42" s="800"/>
      <c r="NHH42" s="516"/>
      <c r="NHI42" s="800"/>
      <c r="NHJ42" s="800"/>
      <c r="NHK42" s="800"/>
      <c r="NHL42" s="800"/>
      <c r="NHM42" s="800"/>
      <c r="NHN42" s="800"/>
      <c r="NHO42" s="800"/>
      <c r="NHP42" s="516"/>
      <c r="NHQ42" s="800"/>
      <c r="NHR42" s="800"/>
      <c r="NHS42" s="800"/>
      <c r="NHT42" s="800"/>
      <c r="NHU42" s="800"/>
      <c r="NHV42" s="800"/>
      <c r="NHW42" s="800"/>
      <c r="NHX42" s="516"/>
      <c r="NHY42" s="800"/>
      <c r="NHZ42" s="800"/>
      <c r="NIA42" s="800"/>
      <c r="NIB42" s="800"/>
      <c r="NIC42" s="800"/>
      <c r="NID42" s="800"/>
      <c r="NIE42" s="800"/>
      <c r="NIF42" s="516"/>
      <c r="NIG42" s="800"/>
      <c r="NIH42" s="800"/>
      <c r="NII42" s="800"/>
      <c r="NIJ42" s="800"/>
      <c r="NIK42" s="800"/>
      <c r="NIL42" s="800"/>
      <c r="NIM42" s="800"/>
      <c r="NIN42" s="516"/>
      <c r="NIO42" s="800"/>
      <c r="NIP42" s="800"/>
      <c r="NIQ42" s="800"/>
      <c r="NIR42" s="800"/>
      <c r="NIS42" s="800"/>
      <c r="NIT42" s="800"/>
      <c r="NIU42" s="800"/>
      <c r="NIV42" s="516"/>
      <c r="NIW42" s="800"/>
      <c r="NIX42" s="800"/>
      <c r="NIY42" s="800"/>
      <c r="NIZ42" s="800"/>
      <c r="NJA42" s="800"/>
      <c r="NJB42" s="800"/>
      <c r="NJC42" s="800"/>
      <c r="NJD42" s="516"/>
      <c r="NJE42" s="800"/>
      <c r="NJF42" s="800"/>
      <c r="NJG42" s="800"/>
      <c r="NJH42" s="800"/>
      <c r="NJI42" s="800"/>
      <c r="NJJ42" s="800"/>
      <c r="NJK42" s="800"/>
      <c r="NJL42" s="516"/>
      <c r="NJM42" s="800"/>
      <c r="NJN42" s="800"/>
      <c r="NJO42" s="800"/>
      <c r="NJP42" s="800"/>
      <c r="NJQ42" s="800"/>
      <c r="NJR42" s="800"/>
      <c r="NJS42" s="800"/>
      <c r="NJT42" s="516"/>
      <c r="NJU42" s="800"/>
      <c r="NJV42" s="800"/>
      <c r="NJW42" s="800"/>
      <c r="NJX42" s="800"/>
      <c r="NJY42" s="800"/>
      <c r="NJZ42" s="800"/>
      <c r="NKA42" s="800"/>
      <c r="NKB42" s="516"/>
      <c r="NKC42" s="800"/>
      <c r="NKD42" s="800"/>
      <c r="NKE42" s="800"/>
      <c r="NKF42" s="800"/>
      <c r="NKG42" s="800"/>
      <c r="NKH42" s="800"/>
      <c r="NKI42" s="800"/>
      <c r="NKJ42" s="516"/>
      <c r="NKK42" s="800"/>
      <c r="NKL42" s="800"/>
      <c r="NKM42" s="800"/>
      <c r="NKN42" s="800"/>
      <c r="NKO42" s="800"/>
      <c r="NKP42" s="800"/>
      <c r="NKQ42" s="800"/>
      <c r="NKR42" s="516"/>
      <c r="NKS42" s="800"/>
      <c r="NKT42" s="800"/>
      <c r="NKU42" s="800"/>
      <c r="NKV42" s="800"/>
      <c r="NKW42" s="800"/>
      <c r="NKX42" s="800"/>
      <c r="NKY42" s="800"/>
      <c r="NKZ42" s="516"/>
      <c r="NLA42" s="800"/>
      <c r="NLB42" s="800"/>
      <c r="NLC42" s="800"/>
      <c r="NLD42" s="800"/>
      <c r="NLE42" s="800"/>
      <c r="NLF42" s="800"/>
      <c r="NLG42" s="800"/>
      <c r="NLH42" s="516"/>
      <c r="NLI42" s="800"/>
      <c r="NLJ42" s="800"/>
      <c r="NLK42" s="800"/>
      <c r="NLL42" s="800"/>
      <c r="NLM42" s="800"/>
      <c r="NLN42" s="800"/>
      <c r="NLO42" s="800"/>
      <c r="NLP42" s="516"/>
      <c r="NLQ42" s="800"/>
      <c r="NLR42" s="800"/>
      <c r="NLS42" s="800"/>
      <c r="NLT42" s="800"/>
      <c r="NLU42" s="800"/>
      <c r="NLV42" s="800"/>
      <c r="NLW42" s="800"/>
      <c r="NLX42" s="516"/>
      <c r="NLY42" s="800"/>
      <c r="NLZ42" s="800"/>
      <c r="NMA42" s="800"/>
      <c r="NMB42" s="800"/>
      <c r="NMC42" s="800"/>
      <c r="NMD42" s="800"/>
      <c r="NME42" s="800"/>
      <c r="NMF42" s="516"/>
      <c r="NMG42" s="800"/>
      <c r="NMH42" s="800"/>
      <c r="NMI42" s="800"/>
      <c r="NMJ42" s="800"/>
      <c r="NMK42" s="800"/>
      <c r="NML42" s="800"/>
      <c r="NMM42" s="800"/>
      <c r="NMN42" s="516"/>
      <c r="NMO42" s="800"/>
      <c r="NMP42" s="800"/>
      <c r="NMQ42" s="800"/>
      <c r="NMR42" s="800"/>
      <c r="NMS42" s="800"/>
      <c r="NMT42" s="800"/>
      <c r="NMU42" s="800"/>
      <c r="NMV42" s="516"/>
      <c r="NMW42" s="800"/>
      <c r="NMX42" s="800"/>
      <c r="NMY42" s="800"/>
      <c r="NMZ42" s="800"/>
      <c r="NNA42" s="800"/>
      <c r="NNB42" s="800"/>
      <c r="NNC42" s="800"/>
      <c r="NND42" s="516"/>
      <c r="NNE42" s="800"/>
      <c r="NNF42" s="800"/>
      <c r="NNG42" s="800"/>
      <c r="NNH42" s="800"/>
      <c r="NNI42" s="800"/>
      <c r="NNJ42" s="800"/>
      <c r="NNK42" s="800"/>
      <c r="NNL42" s="516"/>
      <c r="NNM42" s="800"/>
      <c r="NNN42" s="800"/>
      <c r="NNO42" s="800"/>
      <c r="NNP42" s="800"/>
      <c r="NNQ42" s="800"/>
      <c r="NNR42" s="800"/>
      <c r="NNS42" s="800"/>
      <c r="NNT42" s="516"/>
      <c r="NNU42" s="800"/>
      <c r="NNV42" s="800"/>
      <c r="NNW42" s="800"/>
      <c r="NNX42" s="800"/>
      <c r="NNY42" s="800"/>
      <c r="NNZ42" s="800"/>
      <c r="NOA42" s="800"/>
      <c r="NOB42" s="516"/>
      <c r="NOC42" s="800"/>
      <c r="NOD42" s="800"/>
      <c r="NOE42" s="800"/>
      <c r="NOF42" s="800"/>
      <c r="NOG42" s="800"/>
      <c r="NOH42" s="800"/>
      <c r="NOI42" s="800"/>
      <c r="NOJ42" s="516"/>
      <c r="NOK42" s="800"/>
      <c r="NOL42" s="800"/>
      <c r="NOM42" s="800"/>
      <c r="NON42" s="800"/>
      <c r="NOO42" s="800"/>
      <c r="NOP42" s="800"/>
      <c r="NOQ42" s="800"/>
      <c r="NOR42" s="516"/>
      <c r="NOS42" s="800"/>
      <c r="NOT42" s="800"/>
      <c r="NOU42" s="800"/>
      <c r="NOV42" s="800"/>
      <c r="NOW42" s="800"/>
      <c r="NOX42" s="800"/>
      <c r="NOY42" s="800"/>
      <c r="NOZ42" s="516"/>
      <c r="NPA42" s="800"/>
      <c r="NPB42" s="800"/>
      <c r="NPC42" s="800"/>
      <c r="NPD42" s="800"/>
      <c r="NPE42" s="800"/>
      <c r="NPF42" s="800"/>
      <c r="NPG42" s="800"/>
      <c r="NPH42" s="516"/>
      <c r="NPI42" s="800"/>
      <c r="NPJ42" s="800"/>
      <c r="NPK42" s="800"/>
      <c r="NPL42" s="800"/>
      <c r="NPM42" s="800"/>
      <c r="NPN42" s="800"/>
      <c r="NPO42" s="800"/>
      <c r="NPP42" s="516"/>
      <c r="NPQ42" s="800"/>
      <c r="NPR42" s="800"/>
      <c r="NPS42" s="800"/>
      <c r="NPT42" s="800"/>
      <c r="NPU42" s="800"/>
      <c r="NPV42" s="800"/>
      <c r="NPW42" s="800"/>
      <c r="NPX42" s="516"/>
      <c r="NPY42" s="800"/>
      <c r="NPZ42" s="800"/>
      <c r="NQA42" s="800"/>
      <c r="NQB42" s="800"/>
      <c r="NQC42" s="800"/>
      <c r="NQD42" s="800"/>
      <c r="NQE42" s="800"/>
      <c r="NQF42" s="516"/>
      <c r="NQG42" s="800"/>
      <c r="NQH42" s="800"/>
      <c r="NQI42" s="800"/>
      <c r="NQJ42" s="800"/>
      <c r="NQK42" s="800"/>
      <c r="NQL42" s="800"/>
      <c r="NQM42" s="800"/>
      <c r="NQN42" s="516"/>
      <c r="NQO42" s="800"/>
      <c r="NQP42" s="800"/>
      <c r="NQQ42" s="800"/>
      <c r="NQR42" s="800"/>
      <c r="NQS42" s="800"/>
      <c r="NQT42" s="800"/>
      <c r="NQU42" s="800"/>
      <c r="NQV42" s="516"/>
      <c r="NQW42" s="800"/>
      <c r="NQX42" s="800"/>
      <c r="NQY42" s="800"/>
      <c r="NQZ42" s="800"/>
      <c r="NRA42" s="800"/>
      <c r="NRB42" s="800"/>
      <c r="NRC42" s="800"/>
      <c r="NRD42" s="516"/>
      <c r="NRE42" s="800"/>
      <c r="NRF42" s="800"/>
      <c r="NRG42" s="800"/>
      <c r="NRH42" s="800"/>
      <c r="NRI42" s="800"/>
      <c r="NRJ42" s="800"/>
      <c r="NRK42" s="800"/>
      <c r="NRL42" s="516"/>
      <c r="NRM42" s="800"/>
      <c r="NRN42" s="800"/>
      <c r="NRO42" s="800"/>
      <c r="NRP42" s="800"/>
      <c r="NRQ42" s="800"/>
      <c r="NRR42" s="800"/>
      <c r="NRS42" s="800"/>
      <c r="NRT42" s="516"/>
      <c r="NRU42" s="800"/>
      <c r="NRV42" s="800"/>
      <c r="NRW42" s="800"/>
      <c r="NRX42" s="800"/>
      <c r="NRY42" s="800"/>
      <c r="NRZ42" s="800"/>
      <c r="NSA42" s="800"/>
      <c r="NSB42" s="516"/>
      <c r="NSC42" s="800"/>
      <c r="NSD42" s="800"/>
      <c r="NSE42" s="800"/>
      <c r="NSF42" s="800"/>
      <c r="NSG42" s="800"/>
      <c r="NSH42" s="800"/>
      <c r="NSI42" s="800"/>
      <c r="NSJ42" s="516"/>
      <c r="NSK42" s="800"/>
      <c r="NSL42" s="800"/>
      <c r="NSM42" s="800"/>
      <c r="NSN42" s="800"/>
      <c r="NSO42" s="800"/>
      <c r="NSP42" s="800"/>
      <c r="NSQ42" s="800"/>
      <c r="NSR42" s="516"/>
      <c r="NSS42" s="800"/>
      <c r="NST42" s="800"/>
      <c r="NSU42" s="800"/>
      <c r="NSV42" s="800"/>
      <c r="NSW42" s="800"/>
      <c r="NSX42" s="800"/>
      <c r="NSY42" s="800"/>
      <c r="NSZ42" s="516"/>
      <c r="NTA42" s="800"/>
      <c r="NTB42" s="800"/>
      <c r="NTC42" s="800"/>
      <c r="NTD42" s="800"/>
      <c r="NTE42" s="800"/>
      <c r="NTF42" s="800"/>
      <c r="NTG42" s="800"/>
      <c r="NTH42" s="516"/>
      <c r="NTI42" s="800"/>
      <c r="NTJ42" s="800"/>
      <c r="NTK42" s="800"/>
      <c r="NTL42" s="800"/>
      <c r="NTM42" s="800"/>
      <c r="NTN42" s="800"/>
      <c r="NTO42" s="800"/>
      <c r="NTP42" s="516"/>
      <c r="NTQ42" s="800"/>
      <c r="NTR42" s="800"/>
      <c r="NTS42" s="800"/>
      <c r="NTT42" s="800"/>
      <c r="NTU42" s="800"/>
      <c r="NTV42" s="800"/>
      <c r="NTW42" s="800"/>
      <c r="NTX42" s="516"/>
      <c r="NTY42" s="800"/>
      <c r="NTZ42" s="800"/>
      <c r="NUA42" s="800"/>
      <c r="NUB42" s="800"/>
      <c r="NUC42" s="800"/>
      <c r="NUD42" s="800"/>
      <c r="NUE42" s="800"/>
      <c r="NUF42" s="516"/>
      <c r="NUG42" s="800"/>
      <c r="NUH42" s="800"/>
      <c r="NUI42" s="800"/>
      <c r="NUJ42" s="800"/>
      <c r="NUK42" s="800"/>
      <c r="NUL42" s="800"/>
      <c r="NUM42" s="800"/>
      <c r="NUN42" s="516"/>
      <c r="NUO42" s="800"/>
      <c r="NUP42" s="800"/>
      <c r="NUQ42" s="800"/>
      <c r="NUR42" s="800"/>
      <c r="NUS42" s="800"/>
      <c r="NUT42" s="800"/>
      <c r="NUU42" s="800"/>
      <c r="NUV42" s="516"/>
      <c r="NUW42" s="800"/>
      <c r="NUX42" s="800"/>
      <c r="NUY42" s="800"/>
      <c r="NUZ42" s="800"/>
      <c r="NVA42" s="800"/>
      <c r="NVB42" s="800"/>
      <c r="NVC42" s="800"/>
      <c r="NVD42" s="516"/>
      <c r="NVE42" s="800"/>
      <c r="NVF42" s="800"/>
      <c r="NVG42" s="800"/>
      <c r="NVH42" s="800"/>
      <c r="NVI42" s="800"/>
      <c r="NVJ42" s="800"/>
      <c r="NVK42" s="800"/>
      <c r="NVL42" s="516"/>
      <c r="NVM42" s="800"/>
      <c r="NVN42" s="800"/>
      <c r="NVO42" s="800"/>
      <c r="NVP42" s="800"/>
      <c r="NVQ42" s="800"/>
      <c r="NVR42" s="800"/>
      <c r="NVS42" s="800"/>
      <c r="NVT42" s="516"/>
      <c r="NVU42" s="800"/>
      <c r="NVV42" s="800"/>
      <c r="NVW42" s="800"/>
      <c r="NVX42" s="800"/>
      <c r="NVY42" s="800"/>
      <c r="NVZ42" s="800"/>
      <c r="NWA42" s="800"/>
      <c r="NWB42" s="516"/>
      <c r="NWC42" s="800"/>
      <c r="NWD42" s="800"/>
      <c r="NWE42" s="800"/>
      <c r="NWF42" s="800"/>
      <c r="NWG42" s="800"/>
      <c r="NWH42" s="800"/>
      <c r="NWI42" s="800"/>
      <c r="NWJ42" s="516"/>
      <c r="NWK42" s="800"/>
      <c r="NWL42" s="800"/>
      <c r="NWM42" s="800"/>
      <c r="NWN42" s="800"/>
      <c r="NWO42" s="800"/>
      <c r="NWP42" s="800"/>
      <c r="NWQ42" s="800"/>
      <c r="NWR42" s="516"/>
      <c r="NWS42" s="800"/>
      <c r="NWT42" s="800"/>
      <c r="NWU42" s="800"/>
      <c r="NWV42" s="800"/>
      <c r="NWW42" s="800"/>
      <c r="NWX42" s="800"/>
      <c r="NWY42" s="800"/>
      <c r="NWZ42" s="516"/>
      <c r="NXA42" s="800"/>
      <c r="NXB42" s="800"/>
      <c r="NXC42" s="800"/>
      <c r="NXD42" s="800"/>
      <c r="NXE42" s="800"/>
      <c r="NXF42" s="800"/>
      <c r="NXG42" s="800"/>
      <c r="NXH42" s="516"/>
      <c r="NXI42" s="800"/>
      <c r="NXJ42" s="800"/>
      <c r="NXK42" s="800"/>
      <c r="NXL42" s="800"/>
      <c r="NXM42" s="800"/>
      <c r="NXN42" s="800"/>
      <c r="NXO42" s="800"/>
      <c r="NXP42" s="516"/>
      <c r="NXQ42" s="800"/>
      <c r="NXR42" s="800"/>
      <c r="NXS42" s="800"/>
      <c r="NXT42" s="800"/>
      <c r="NXU42" s="800"/>
      <c r="NXV42" s="800"/>
      <c r="NXW42" s="800"/>
      <c r="NXX42" s="516"/>
      <c r="NXY42" s="800"/>
      <c r="NXZ42" s="800"/>
      <c r="NYA42" s="800"/>
      <c r="NYB42" s="800"/>
      <c r="NYC42" s="800"/>
      <c r="NYD42" s="800"/>
      <c r="NYE42" s="800"/>
      <c r="NYF42" s="516"/>
      <c r="NYG42" s="800"/>
      <c r="NYH42" s="800"/>
      <c r="NYI42" s="800"/>
      <c r="NYJ42" s="800"/>
      <c r="NYK42" s="800"/>
      <c r="NYL42" s="800"/>
      <c r="NYM42" s="800"/>
      <c r="NYN42" s="516"/>
      <c r="NYO42" s="800"/>
      <c r="NYP42" s="800"/>
      <c r="NYQ42" s="800"/>
      <c r="NYR42" s="800"/>
      <c r="NYS42" s="800"/>
      <c r="NYT42" s="800"/>
      <c r="NYU42" s="800"/>
      <c r="NYV42" s="516"/>
      <c r="NYW42" s="800"/>
      <c r="NYX42" s="800"/>
      <c r="NYY42" s="800"/>
      <c r="NYZ42" s="800"/>
      <c r="NZA42" s="800"/>
      <c r="NZB42" s="800"/>
      <c r="NZC42" s="800"/>
      <c r="NZD42" s="516"/>
      <c r="NZE42" s="800"/>
      <c r="NZF42" s="800"/>
      <c r="NZG42" s="800"/>
      <c r="NZH42" s="800"/>
      <c r="NZI42" s="800"/>
      <c r="NZJ42" s="800"/>
      <c r="NZK42" s="800"/>
      <c r="NZL42" s="516"/>
      <c r="NZM42" s="800"/>
      <c r="NZN42" s="800"/>
      <c r="NZO42" s="800"/>
      <c r="NZP42" s="800"/>
      <c r="NZQ42" s="800"/>
      <c r="NZR42" s="800"/>
      <c r="NZS42" s="800"/>
      <c r="NZT42" s="516"/>
      <c r="NZU42" s="800"/>
      <c r="NZV42" s="800"/>
      <c r="NZW42" s="800"/>
      <c r="NZX42" s="800"/>
      <c r="NZY42" s="800"/>
      <c r="NZZ42" s="800"/>
      <c r="OAA42" s="800"/>
      <c r="OAB42" s="516"/>
      <c r="OAC42" s="800"/>
      <c r="OAD42" s="800"/>
      <c r="OAE42" s="800"/>
      <c r="OAF42" s="800"/>
      <c r="OAG42" s="800"/>
      <c r="OAH42" s="800"/>
      <c r="OAI42" s="800"/>
      <c r="OAJ42" s="516"/>
      <c r="OAK42" s="800"/>
      <c r="OAL42" s="800"/>
      <c r="OAM42" s="800"/>
      <c r="OAN42" s="800"/>
      <c r="OAO42" s="800"/>
      <c r="OAP42" s="800"/>
      <c r="OAQ42" s="800"/>
      <c r="OAR42" s="516"/>
      <c r="OAS42" s="800"/>
      <c r="OAT42" s="800"/>
      <c r="OAU42" s="800"/>
      <c r="OAV42" s="800"/>
      <c r="OAW42" s="800"/>
      <c r="OAX42" s="800"/>
      <c r="OAY42" s="800"/>
      <c r="OAZ42" s="516"/>
      <c r="OBA42" s="800"/>
      <c r="OBB42" s="800"/>
      <c r="OBC42" s="800"/>
      <c r="OBD42" s="800"/>
      <c r="OBE42" s="800"/>
      <c r="OBF42" s="800"/>
      <c r="OBG42" s="800"/>
      <c r="OBH42" s="516"/>
      <c r="OBI42" s="800"/>
      <c r="OBJ42" s="800"/>
      <c r="OBK42" s="800"/>
      <c r="OBL42" s="800"/>
      <c r="OBM42" s="800"/>
      <c r="OBN42" s="800"/>
      <c r="OBO42" s="800"/>
      <c r="OBP42" s="516"/>
      <c r="OBQ42" s="800"/>
      <c r="OBR42" s="800"/>
      <c r="OBS42" s="800"/>
      <c r="OBT42" s="800"/>
      <c r="OBU42" s="800"/>
      <c r="OBV42" s="800"/>
      <c r="OBW42" s="800"/>
      <c r="OBX42" s="516"/>
      <c r="OBY42" s="800"/>
      <c r="OBZ42" s="800"/>
      <c r="OCA42" s="800"/>
      <c r="OCB42" s="800"/>
      <c r="OCC42" s="800"/>
      <c r="OCD42" s="800"/>
      <c r="OCE42" s="800"/>
      <c r="OCF42" s="516"/>
      <c r="OCG42" s="800"/>
      <c r="OCH42" s="800"/>
      <c r="OCI42" s="800"/>
      <c r="OCJ42" s="800"/>
      <c r="OCK42" s="800"/>
      <c r="OCL42" s="800"/>
      <c r="OCM42" s="800"/>
      <c r="OCN42" s="516"/>
      <c r="OCO42" s="800"/>
      <c r="OCP42" s="800"/>
      <c r="OCQ42" s="800"/>
      <c r="OCR42" s="800"/>
      <c r="OCS42" s="800"/>
      <c r="OCT42" s="800"/>
      <c r="OCU42" s="800"/>
      <c r="OCV42" s="516"/>
      <c r="OCW42" s="800"/>
      <c r="OCX42" s="800"/>
      <c r="OCY42" s="800"/>
      <c r="OCZ42" s="800"/>
      <c r="ODA42" s="800"/>
      <c r="ODB42" s="800"/>
      <c r="ODC42" s="800"/>
      <c r="ODD42" s="516"/>
      <c r="ODE42" s="800"/>
      <c r="ODF42" s="800"/>
      <c r="ODG42" s="800"/>
      <c r="ODH42" s="800"/>
      <c r="ODI42" s="800"/>
      <c r="ODJ42" s="800"/>
      <c r="ODK42" s="800"/>
      <c r="ODL42" s="516"/>
      <c r="ODM42" s="800"/>
      <c r="ODN42" s="800"/>
      <c r="ODO42" s="800"/>
      <c r="ODP42" s="800"/>
      <c r="ODQ42" s="800"/>
      <c r="ODR42" s="800"/>
      <c r="ODS42" s="800"/>
      <c r="ODT42" s="516"/>
      <c r="ODU42" s="800"/>
      <c r="ODV42" s="800"/>
      <c r="ODW42" s="800"/>
      <c r="ODX42" s="800"/>
      <c r="ODY42" s="800"/>
      <c r="ODZ42" s="800"/>
      <c r="OEA42" s="800"/>
      <c r="OEB42" s="516"/>
      <c r="OEC42" s="800"/>
      <c r="OED42" s="800"/>
      <c r="OEE42" s="800"/>
      <c r="OEF42" s="800"/>
      <c r="OEG42" s="800"/>
      <c r="OEH42" s="800"/>
      <c r="OEI42" s="800"/>
      <c r="OEJ42" s="516"/>
      <c r="OEK42" s="800"/>
      <c r="OEL42" s="800"/>
      <c r="OEM42" s="800"/>
      <c r="OEN42" s="800"/>
      <c r="OEO42" s="800"/>
      <c r="OEP42" s="800"/>
      <c r="OEQ42" s="800"/>
      <c r="OER42" s="516"/>
      <c r="OES42" s="800"/>
      <c r="OET42" s="800"/>
      <c r="OEU42" s="800"/>
      <c r="OEV42" s="800"/>
      <c r="OEW42" s="800"/>
      <c r="OEX42" s="800"/>
      <c r="OEY42" s="800"/>
      <c r="OEZ42" s="516"/>
      <c r="OFA42" s="800"/>
      <c r="OFB42" s="800"/>
      <c r="OFC42" s="800"/>
      <c r="OFD42" s="800"/>
      <c r="OFE42" s="800"/>
      <c r="OFF42" s="800"/>
      <c r="OFG42" s="800"/>
      <c r="OFH42" s="516"/>
      <c r="OFI42" s="800"/>
      <c r="OFJ42" s="800"/>
      <c r="OFK42" s="800"/>
      <c r="OFL42" s="800"/>
      <c r="OFM42" s="800"/>
      <c r="OFN42" s="800"/>
      <c r="OFO42" s="800"/>
      <c r="OFP42" s="516"/>
      <c r="OFQ42" s="800"/>
      <c r="OFR42" s="800"/>
      <c r="OFS42" s="800"/>
      <c r="OFT42" s="800"/>
      <c r="OFU42" s="800"/>
      <c r="OFV42" s="800"/>
      <c r="OFW42" s="800"/>
      <c r="OFX42" s="516"/>
      <c r="OFY42" s="800"/>
      <c r="OFZ42" s="800"/>
      <c r="OGA42" s="800"/>
      <c r="OGB42" s="800"/>
      <c r="OGC42" s="800"/>
      <c r="OGD42" s="800"/>
      <c r="OGE42" s="800"/>
      <c r="OGF42" s="516"/>
      <c r="OGG42" s="800"/>
      <c r="OGH42" s="800"/>
      <c r="OGI42" s="800"/>
      <c r="OGJ42" s="800"/>
      <c r="OGK42" s="800"/>
      <c r="OGL42" s="800"/>
      <c r="OGM42" s="800"/>
      <c r="OGN42" s="516"/>
      <c r="OGO42" s="800"/>
      <c r="OGP42" s="800"/>
      <c r="OGQ42" s="800"/>
      <c r="OGR42" s="800"/>
      <c r="OGS42" s="800"/>
      <c r="OGT42" s="800"/>
      <c r="OGU42" s="800"/>
      <c r="OGV42" s="516"/>
      <c r="OGW42" s="800"/>
      <c r="OGX42" s="800"/>
      <c r="OGY42" s="800"/>
      <c r="OGZ42" s="800"/>
      <c r="OHA42" s="800"/>
      <c r="OHB42" s="800"/>
      <c r="OHC42" s="800"/>
      <c r="OHD42" s="516"/>
      <c r="OHE42" s="800"/>
      <c r="OHF42" s="800"/>
      <c r="OHG42" s="800"/>
      <c r="OHH42" s="800"/>
      <c r="OHI42" s="800"/>
      <c r="OHJ42" s="800"/>
      <c r="OHK42" s="800"/>
      <c r="OHL42" s="516"/>
      <c r="OHM42" s="800"/>
      <c r="OHN42" s="800"/>
      <c r="OHO42" s="800"/>
      <c r="OHP42" s="800"/>
      <c r="OHQ42" s="800"/>
      <c r="OHR42" s="800"/>
      <c r="OHS42" s="800"/>
      <c r="OHT42" s="516"/>
      <c r="OHU42" s="800"/>
      <c r="OHV42" s="800"/>
      <c r="OHW42" s="800"/>
      <c r="OHX42" s="800"/>
      <c r="OHY42" s="800"/>
      <c r="OHZ42" s="800"/>
      <c r="OIA42" s="800"/>
      <c r="OIB42" s="516"/>
      <c r="OIC42" s="800"/>
      <c r="OID42" s="800"/>
      <c r="OIE42" s="800"/>
      <c r="OIF42" s="800"/>
      <c r="OIG42" s="800"/>
      <c r="OIH42" s="800"/>
      <c r="OII42" s="800"/>
      <c r="OIJ42" s="516"/>
      <c r="OIK42" s="800"/>
      <c r="OIL42" s="800"/>
      <c r="OIM42" s="800"/>
      <c r="OIN42" s="800"/>
      <c r="OIO42" s="800"/>
      <c r="OIP42" s="800"/>
      <c r="OIQ42" s="800"/>
      <c r="OIR42" s="516"/>
      <c r="OIS42" s="800"/>
      <c r="OIT42" s="800"/>
      <c r="OIU42" s="800"/>
      <c r="OIV42" s="800"/>
      <c r="OIW42" s="800"/>
      <c r="OIX42" s="800"/>
      <c r="OIY42" s="800"/>
      <c r="OIZ42" s="516"/>
      <c r="OJA42" s="800"/>
      <c r="OJB42" s="800"/>
      <c r="OJC42" s="800"/>
      <c r="OJD42" s="800"/>
      <c r="OJE42" s="800"/>
      <c r="OJF42" s="800"/>
      <c r="OJG42" s="800"/>
      <c r="OJH42" s="516"/>
      <c r="OJI42" s="800"/>
      <c r="OJJ42" s="800"/>
      <c r="OJK42" s="800"/>
      <c r="OJL42" s="800"/>
      <c r="OJM42" s="800"/>
      <c r="OJN42" s="800"/>
      <c r="OJO42" s="800"/>
      <c r="OJP42" s="516"/>
      <c r="OJQ42" s="800"/>
      <c r="OJR42" s="800"/>
      <c r="OJS42" s="800"/>
      <c r="OJT42" s="800"/>
      <c r="OJU42" s="800"/>
      <c r="OJV42" s="800"/>
      <c r="OJW42" s="800"/>
      <c r="OJX42" s="516"/>
      <c r="OJY42" s="800"/>
      <c r="OJZ42" s="800"/>
      <c r="OKA42" s="800"/>
      <c r="OKB42" s="800"/>
      <c r="OKC42" s="800"/>
      <c r="OKD42" s="800"/>
      <c r="OKE42" s="800"/>
      <c r="OKF42" s="516"/>
      <c r="OKG42" s="800"/>
      <c r="OKH42" s="800"/>
      <c r="OKI42" s="800"/>
      <c r="OKJ42" s="800"/>
      <c r="OKK42" s="800"/>
      <c r="OKL42" s="800"/>
      <c r="OKM42" s="800"/>
      <c r="OKN42" s="516"/>
      <c r="OKO42" s="800"/>
      <c r="OKP42" s="800"/>
      <c r="OKQ42" s="800"/>
      <c r="OKR42" s="800"/>
      <c r="OKS42" s="800"/>
      <c r="OKT42" s="800"/>
      <c r="OKU42" s="800"/>
      <c r="OKV42" s="516"/>
      <c r="OKW42" s="800"/>
      <c r="OKX42" s="800"/>
      <c r="OKY42" s="800"/>
      <c r="OKZ42" s="800"/>
      <c r="OLA42" s="800"/>
      <c r="OLB42" s="800"/>
      <c r="OLC42" s="800"/>
      <c r="OLD42" s="516"/>
      <c r="OLE42" s="800"/>
      <c r="OLF42" s="800"/>
      <c r="OLG42" s="800"/>
      <c r="OLH42" s="800"/>
      <c r="OLI42" s="800"/>
      <c r="OLJ42" s="800"/>
      <c r="OLK42" s="800"/>
      <c r="OLL42" s="516"/>
      <c r="OLM42" s="800"/>
      <c r="OLN42" s="800"/>
      <c r="OLO42" s="800"/>
      <c r="OLP42" s="800"/>
      <c r="OLQ42" s="800"/>
      <c r="OLR42" s="800"/>
      <c r="OLS42" s="800"/>
      <c r="OLT42" s="516"/>
      <c r="OLU42" s="800"/>
      <c r="OLV42" s="800"/>
      <c r="OLW42" s="800"/>
      <c r="OLX42" s="800"/>
      <c r="OLY42" s="800"/>
      <c r="OLZ42" s="800"/>
      <c r="OMA42" s="800"/>
      <c r="OMB42" s="516"/>
      <c r="OMC42" s="800"/>
      <c r="OMD42" s="800"/>
      <c r="OME42" s="800"/>
      <c r="OMF42" s="800"/>
      <c r="OMG42" s="800"/>
      <c r="OMH42" s="800"/>
      <c r="OMI42" s="800"/>
      <c r="OMJ42" s="516"/>
      <c r="OMK42" s="800"/>
      <c r="OML42" s="800"/>
      <c r="OMM42" s="800"/>
      <c r="OMN42" s="800"/>
      <c r="OMO42" s="800"/>
      <c r="OMP42" s="800"/>
      <c r="OMQ42" s="800"/>
      <c r="OMR42" s="516"/>
      <c r="OMS42" s="800"/>
      <c r="OMT42" s="800"/>
      <c r="OMU42" s="800"/>
      <c r="OMV42" s="800"/>
      <c r="OMW42" s="800"/>
      <c r="OMX42" s="800"/>
      <c r="OMY42" s="800"/>
      <c r="OMZ42" s="516"/>
      <c r="ONA42" s="800"/>
      <c r="ONB42" s="800"/>
      <c r="ONC42" s="800"/>
      <c r="OND42" s="800"/>
      <c r="ONE42" s="800"/>
      <c r="ONF42" s="800"/>
      <c r="ONG42" s="800"/>
      <c r="ONH42" s="516"/>
      <c r="ONI42" s="800"/>
      <c r="ONJ42" s="800"/>
      <c r="ONK42" s="800"/>
      <c r="ONL42" s="800"/>
      <c r="ONM42" s="800"/>
      <c r="ONN42" s="800"/>
      <c r="ONO42" s="800"/>
      <c r="ONP42" s="516"/>
      <c r="ONQ42" s="800"/>
      <c r="ONR42" s="800"/>
      <c r="ONS42" s="800"/>
      <c r="ONT42" s="800"/>
      <c r="ONU42" s="800"/>
      <c r="ONV42" s="800"/>
      <c r="ONW42" s="800"/>
      <c r="ONX42" s="516"/>
      <c r="ONY42" s="800"/>
      <c r="ONZ42" s="800"/>
      <c r="OOA42" s="800"/>
      <c r="OOB42" s="800"/>
      <c r="OOC42" s="800"/>
      <c r="OOD42" s="800"/>
      <c r="OOE42" s="800"/>
      <c r="OOF42" s="516"/>
      <c r="OOG42" s="800"/>
      <c r="OOH42" s="800"/>
      <c r="OOI42" s="800"/>
      <c r="OOJ42" s="800"/>
      <c r="OOK42" s="800"/>
      <c r="OOL42" s="800"/>
      <c r="OOM42" s="800"/>
      <c r="OON42" s="516"/>
      <c r="OOO42" s="800"/>
      <c r="OOP42" s="800"/>
      <c r="OOQ42" s="800"/>
      <c r="OOR42" s="800"/>
      <c r="OOS42" s="800"/>
      <c r="OOT42" s="800"/>
      <c r="OOU42" s="800"/>
      <c r="OOV42" s="516"/>
      <c r="OOW42" s="800"/>
      <c r="OOX42" s="800"/>
      <c r="OOY42" s="800"/>
      <c r="OOZ42" s="800"/>
      <c r="OPA42" s="800"/>
      <c r="OPB42" s="800"/>
      <c r="OPC42" s="800"/>
      <c r="OPD42" s="516"/>
      <c r="OPE42" s="800"/>
      <c r="OPF42" s="800"/>
      <c r="OPG42" s="800"/>
      <c r="OPH42" s="800"/>
      <c r="OPI42" s="800"/>
      <c r="OPJ42" s="800"/>
      <c r="OPK42" s="800"/>
      <c r="OPL42" s="516"/>
      <c r="OPM42" s="800"/>
      <c r="OPN42" s="800"/>
      <c r="OPO42" s="800"/>
      <c r="OPP42" s="800"/>
      <c r="OPQ42" s="800"/>
      <c r="OPR42" s="800"/>
      <c r="OPS42" s="800"/>
      <c r="OPT42" s="516"/>
      <c r="OPU42" s="800"/>
      <c r="OPV42" s="800"/>
      <c r="OPW42" s="800"/>
      <c r="OPX42" s="800"/>
      <c r="OPY42" s="800"/>
      <c r="OPZ42" s="800"/>
      <c r="OQA42" s="800"/>
      <c r="OQB42" s="516"/>
      <c r="OQC42" s="800"/>
      <c r="OQD42" s="800"/>
      <c r="OQE42" s="800"/>
      <c r="OQF42" s="800"/>
      <c r="OQG42" s="800"/>
      <c r="OQH42" s="800"/>
      <c r="OQI42" s="800"/>
      <c r="OQJ42" s="516"/>
      <c r="OQK42" s="800"/>
      <c r="OQL42" s="800"/>
      <c r="OQM42" s="800"/>
      <c r="OQN42" s="800"/>
      <c r="OQO42" s="800"/>
      <c r="OQP42" s="800"/>
      <c r="OQQ42" s="800"/>
      <c r="OQR42" s="516"/>
      <c r="OQS42" s="800"/>
      <c r="OQT42" s="800"/>
      <c r="OQU42" s="800"/>
      <c r="OQV42" s="800"/>
      <c r="OQW42" s="800"/>
      <c r="OQX42" s="800"/>
      <c r="OQY42" s="800"/>
      <c r="OQZ42" s="516"/>
      <c r="ORA42" s="800"/>
      <c r="ORB42" s="800"/>
      <c r="ORC42" s="800"/>
      <c r="ORD42" s="800"/>
      <c r="ORE42" s="800"/>
      <c r="ORF42" s="800"/>
      <c r="ORG42" s="800"/>
      <c r="ORH42" s="516"/>
      <c r="ORI42" s="800"/>
      <c r="ORJ42" s="800"/>
      <c r="ORK42" s="800"/>
      <c r="ORL42" s="800"/>
      <c r="ORM42" s="800"/>
      <c r="ORN42" s="800"/>
      <c r="ORO42" s="800"/>
      <c r="ORP42" s="516"/>
      <c r="ORQ42" s="800"/>
      <c r="ORR42" s="800"/>
      <c r="ORS42" s="800"/>
      <c r="ORT42" s="800"/>
      <c r="ORU42" s="800"/>
      <c r="ORV42" s="800"/>
      <c r="ORW42" s="800"/>
      <c r="ORX42" s="516"/>
      <c r="ORY42" s="800"/>
      <c r="ORZ42" s="800"/>
      <c r="OSA42" s="800"/>
      <c r="OSB42" s="800"/>
      <c r="OSC42" s="800"/>
      <c r="OSD42" s="800"/>
      <c r="OSE42" s="800"/>
      <c r="OSF42" s="516"/>
      <c r="OSG42" s="800"/>
      <c r="OSH42" s="800"/>
      <c r="OSI42" s="800"/>
      <c r="OSJ42" s="800"/>
      <c r="OSK42" s="800"/>
      <c r="OSL42" s="800"/>
      <c r="OSM42" s="800"/>
      <c r="OSN42" s="516"/>
      <c r="OSO42" s="800"/>
      <c r="OSP42" s="800"/>
      <c r="OSQ42" s="800"/>
      <c r="OSR42" s="800"/>
      <c r="OSS42" s="800"/>
      <c r="OST42" s="800"/>
      <c r="OSU42" s="800"/>
      <c r="OSV42" s="516"/>
      <c r="OSW42" s="800"/>
      <c r="OSX42" s="800"/>
      <c r="OSY42" s="800"/>
      <c r="OSZ42" s="800"/>
      <c r="OTA42" s="800"/>
      <c r="OTB42" s="800"/>
      <c r="OTC42" s="800"/>
      <c r="OTD42" s="516"/>
      <c r="OTE42" s="800"/>
      <c r="OTF42" s="800"/>
      <c r="OTG42" s="800"/>
      <c r="OTH42" s="800"/>
      <c r="OTI42" s="800"/>
      <c r="OTJ42" s="800"/>
      <c r="OTK42" s="800"/>
      <c r="OTL42" s="516"/>
      <c r="OTM42" s="800"/>
      <c r="OTN42" s="800"/>
      <c r="OTO42" s="800"/>
      <c r="OTP42" s="800"/>
      <c r="OTQ42" s="800"/>
      <c r="OTR42" s="800"/>
      <c r="OTS42" s="800"/>
      <c r="OTT42" s="516"/>
      <c r="OTU42" s="800"/>
      <c r="OTV42" s="800"/>
      <c r="OTW42" s="800"/>
      <c r="OTX42" s="800"/>
      <c r="OTY42" s="800"/>
      <c r="OTZ42" s="800"/>
      <c r="OUA42" s="800"/>
      <c r="OUB42" s="516"/>
      <c r="OUC42" s="800"/>
      <c r="OUD42" s="800"/>
      <c r="OUE42" s="800"/>
      <c r="OUF42" s="800"/>
      <c r="OUG42" s="800"/>
      <c r="OUH42" s="800"/>
      <c r="OUI42" s="800"/>
      <c r="OUJ42" s="516"/>
      <c r="OUK42" s="800"/>
      <c r="OUL42" s="800"/>
      <c r="OUM42" s="800"/>
      <c r="OUN42" s="800"/>
      <c r="OUO42" s="800"/>
      <c r="OUP42" s="800"/>
      <c r="OUQ42" s="800"/>
      <c r="OUR42" s="516"/>
      <c r="OUS42" s="800"/>
      <c r="OUT42" s="800"/>
      <c r="OUU42" s="800"/>
      <c r="OUV42" s="800"/>
      <c r="OUW42" s="800"/>
      <c r="OUX42" s="800"/>
      <c r="OUY42" s="800"/>
      <c r="OUZ42" s="516"/>
      <c r="OVA42" s="800"/>
      <c r="OVB42" s="800"/>
      <c r="OVC42" s="800"/>
      <c r="OVD42" s="800"/>
      <c r="OVE42" s="800"/>
      <c r="OVF42" s="800"/>
      <c r="OVG42" s="800"/>
      <c r="OVH42" s="516"/>
      <c r="OVI42" s="800"/>
      <c r="OVJ42" s="800"/>
      <c r="OVK42" s="800"/>
      <c r="OVL42" s="800"/>
      <c r="OVM42" s="800"/>
      <c r="OVN42" s="800"/>
      <c r="OVO42" s="800"/>
      <c r="OVP42" s="516"/>
      <c r="OVQ42" s="800"/>
      <c r="OVR42" s="800"/>
      <c r="OVS42" s="800"/>
      <c r="OVT42" s="800"/>
      <c r="OVU42" s="800"/>
      <c r="OVV42" s="800"/>
      <c r="OVW42" s="800"/>
      <c r="OVX42" s="516"/>
      <c r="OVY42" s="800"/>
      <c r="OVZ42" s="800"/>
      <c r="OWA42" s="800"/>
      <c r="OWB42" s="800"/>
      <c r="OWC42" s="800"/>
      <c r="OWD42" s="800"/>
      <c r="OWE42" s="800"/>
      <c r="OWF42" s="516"/>
      <c r="OWG42" s="800"/>
      <c r="OWH42" s="800"/>
      <c r="OWI42" s="800"/>
      <c r="OWJ42" s="800"/>
      <c r="OWK42" s="800"/>
      <c r="OWL42" s="800"/>
      <c r="OWM42" s="800"/>
      <c r="OWN42" s="516"/>
      <c r="OWO42" s="800"/>
      <c r="OWP42" s="800"/>
      <c r="OWQ42" s="800"/>
      <c r="OWR42" s="800"/>
      <c r="OWS42" s="800"/>
      <c r="OWT42" s="800"/>
      <c r="OWU42" s="800"/>
      <c r="OWV42" s="516"/>
      <c r="OWW42" s="800"/>
      <c r="OWX42" s="800"/>
      <c r="OWY42" s="800"/>
      <c r="OWZ42" s="800"/>
      <c r="OXA42" s="800"/>
      <c r="OXB42" s="800"/>
      <c r="OXC42" s="800"/>
      <c r="OXD42" s="516"/>
      <c r="OXE42" s="800"/>
      <c r="OXF42" s="800"/>
      <c r="OXG42" s="800"/>
      <c r="OXH42" s="800"/>
      <c r="OXI42" s="800"/>
      <c r="OXJ42" s="800"/>
      <c r="OXK42" s="800"/>
      <c r="OXL42" s="516"/>
      <c r="OXM42" s="800"/>
      <c r="OXN42" s="800"/>
      <c r="OXO42" s="800"/>
      <c r="OXP42" s="800"/>
      <c r="OXQ42" s="800"/>
      <c r="OXR42" s="800"/>
      <c r="OXS42" s="800"/>
      <c r="OXT42" s="516"/>
      <c r="OXU42" s="800"/>
      <c r="OXV42" s="800"/>
      <c r="OXW42" s="800"/>
      <c r="OXX42" s="800"/>
      <c r="OXY42" s="800"/>
      <c r="OXZ42" s="800"/>
      <c r="OYA42" s="800"/>
      <c r="OYB42" s="516"/>
      <c r="OYC42" s="800"/>
      <c r="OYD42" s="800"/>
      <c r="OYE42" s="800"/>
      <c r="OYF42" s="800"/>
      <c r="OYG42" s="800"/>
      <c r="OYH42" s="800"/>
      <c r="OYI42" s="800"/>
      <c r="OYJ42" s="516"/>
      <c r="OYK42" s="800"/>
      <c r="OYL42" s="800"/>
      <c r="OYM42" s="800"/>
      <c r="OYN42" s="800"/>
      <c r="OYO42" s="800"/>
      <c r="OYP42" s="800"/>
      <c r="OYQ42" s="800"/>
      <c r="OYR42" s="516"/>
      <c r="OYS42" s="800"/>
      <c r="OYT42" s="800"/>
      <c r="OYU42" s="800"/>
      <c r="OYV42" s="800"/>
      <c r="OYW42" s="800"/>
      <c r="OYX42" s="800"/>
      <c r="OYY42" s="800"/>
      <c r="OYZ42" s="516"/>
      <c r="OZA42" s="800"/>
      <c r="OZB42" s="800"/>
      <c r="OZC42" s="800"/>
      <c r="OZD42" s="800"/>
      <c r="OZE42" s="800"/>
      <c r="OZF42" s="800"/>
      <c r="OZG42" s="800"/>
      <c r="OZH42" s="516"/>
      <c r="OZI42" s="800"/>
      <c r="OZJ42" s="800"/>
      <c r="OZK42" s="800"/>
      <c r="OZL42" s="800"/>
      <c r="OZM42" s="800"/>
      <c r="OZN42" s="800"/>
      <c r="OZO42" s="800"/>
      <c r="OZP42" s="516"/>
      <c r="OZQ42" s="800"/>
      <c r="OZR42" s="800"/>
      <c r="OZS42" s="800"/>
      <c r="OZT42" s="800"/>
      <c r="OZU42" s="800"/>
      <c r="OZV42" s="800"/>
      <c r="OZW42" s="800"/>
      <c r="OZX42" s="516"/>
      <c r="OZY42" s="800"/>
      <c r="OZZ42" s="800"/>
      <c r="PAA42" s="800"/>
      <c r="PAB42" s="800"/>
      <c r="PAC42" s="800"/>
      <c r="PAD42" s="800"/>
      <c r="PAE42" s="800"/>
      <c r="PAF42" s="516"/>
      <c r="PAG42" s="800"/>
      <c r="PAH42" s="800"/>
      <c r="PAI42" s="800"/>
      <c r="PAJ42" s="800"/>
      <c r="PAK42" s="800"/>
      <c r="PAL42" s="800"/>
      <c r="PAM42" s="800"/>
      <c r="PAN42" s="516"/>
      <c r="PAO42" s="800"/>
      <c r="PAP42" s="800"/>
      <c r="PAQ42" s="800"/>
      <c r="PAR42" s="800"/>
      <c r="PAS42" s="800"/>
      <c r="PAT42" s="800"/>
      <c r="PAU42" s="800"/>
      <c r="PAV42" s="516"/>
      <c r="PAW42" s="800"/>
      <c r="PAX42" s="800"/>
      <c r="PAY42" s="800"/>
      <c r="PAZ42" s="800"/>
      <c r="PBA42" s="800"/>
      <c r="PBB42" s="800"/>
      <c r="PBC42" s="800"/>
      <c r="PBD42" s="516"/>
      <c r="PBE42" s="800"/>
      <c r="PBF42" s="800"/>
      <c r="PBG42" s="800"/>
      <c r="PBH42" s="800"/>
      <c r="PBI42" s="800"/>
      <c r="PBJ42" s="800"/>
      <c r="PBK42" s="800"/>
      <c r="PBL42" s="516"/>
      <c r="PBM42" s="800"/>
      <c r="PBN42" s="800"/>
      <c r="PBO42" s="800"/>
      <c r="PBP42" s="800"/>
      <c r="PBQ42" s="800"/>
      <c r="PBR42" s="800"/>
      <c r="PBS42" s="800"/>
      <c r="PBT42" s="516"/>
      <c r="PBU42" s="800"/>
      <c r="PBV42" s="800"/>
      <c r="PBW42" s="800"/>
      <c r="PBX42" s="800"/>
      <c r="PBY42" s="800"/>
      <c r="PBZ42" s="800"/>
      <c r="PCA42" s="800"/>
      <c r="PCB42" s="516"/>
      <c r="PCC42" s="800"/>
      <c r="PCD42" s="800"/>
      <c r="PCE42" s="800"/>
      <c r="PCF42" s="800"/>
      <c r="PCG42" s="800"/>
      <c r="PCH42" s="800"/>
      <c r="PCI42" s="800"/>
      <c r="PCJ42" s="516"/>
      <c r="PCK42" s="800"/>
      <c r="PCL42" s="800"/>
      <c r="PCM42" s="800"/>
      <c r="PCN42" s="800"/>
      <c r="PCO42" s="800"/>
      <c r="PCP42" s="800"/>
      <c r="PCQ42" s="800"/>
      <c r="PCR42" s="516"/>
      <c r="PCS42" s="800"/>
      <c r="PCT42" s="800"/>
      <c r="PCU42" s="800"/>
      <c r="PCV42" s="800"/>
      <c r="PCW42" s="800"/>
      <c r="PCX42" s="800"/>
      <c r="PCY42" s="800"/>
      <c r="PCZ42" s="516"/>
      <c r="PDA42" s="800"/>
      <c r="PDB42" s="800"/>
      <c r="PDC42" s="800"/>
      <c r="PDD42" s="800"/>
      <c r="PDE42" s="800"/>
      <c r="PDF42" s="800"/>
      <c r="PDG42" s="800"/>
      <c r="PDH42" s="516"/>
      <c r="PDI42" s="800"/>
      <c r="PDJ42" s="800"/>
      <c r="PDK42" s="800"/>
      <c r="PDL42" s="800"/>
      <c r="PDM42" s="800"/>
      <c r="PDN42" s="800"/>
      <c r="PDO42" s="800"/>
      <c r="PDP42" s="516"/>
      <c r="PDQ42" s="800"/>
      <c r="PDR42" s="800"/>
      <c r="PDS42" s="800"/>
      <c r="PDT42" s="800"/>
      <c r="PDU42" s="800"/>
      <c r="PDV42" s="800"/>
      <c r="PDW42" s="800"/>
      <c r="PDX42" s="516"/>
      <c r="PDY42" s="800"/>
      <c r="PDZ42" s="800"/>
      <c r="PEA42" s="800"/>
      <c r="PEB42" s="800"/>
      <c r="PEC42" s="800"/>
      <c r="PED42" s="800"/>
      <c r="PEE42" s="800"/>
      <c r="PEF42" s="516"/>
      <c r="PEG42" s="800"/>
      <c r="PEH42" s="800"/>
      <c r="PEI42" s="800"/>
      <c r="PEJ42" s="800"/>
      <c r="PEK42" s="800"/>
      <c r="PEL42" s="800"/>
      <c r="PEM42" s="800"/>
      <c r="PEN42" s="516"/>
      <c r="PEO42" s="800"/>
      <c r="PEP42" s="800"/>
      <c r="PEQ42" s="800"/>
      <c r="PER42" s="800"/>
      <c r="PES42" s="800"/>
      <c r="PET42" s="800"/>
      <c r="PEU42" s="800"/>
      <c r="PEV42" s="516"/>
      <c r="PEW42" s="800"/>
      <c r="PEX42" s="800"/>
      <c r="PEY42" s="800"/>
      <c r="PEZ42" s="800"/>
      <c r="PFA42" s="800"/>
      <c r="PFB42" s="800"/>
      <c r="PFC42" s="800"/>
      <c r="PFD42" s="516"/>
      <c r="PFE42" s="800"/>
      <c r="PFF42" s="800"/>
      <c r="PFG42" s="800"/>
      <c r="PFH42" s="800"/>
      <c r="PFI42" s="800"/>
      <c r="PFJ42" s="800"/>
      <c r="PFK42" s="800"/>
      <c r="PFL42" s="516"/>
      <c r="PFM42" s="800"/>
      <c r="PFN42" s="800"/>
      <c r="PFO42" s="800"/>
      <c r="PFP42" s="800"/>
      <c r="PFQ42" s="800"/>
      <c r="PFR42" s="800"/>
      <c r="PFS42" s="800"/>
      <c r="PFT42" s="516"/>
      <c r="PFU42" s="800"/>
      <c r="PFV42" s="800"/>
      <c r="PFW42" s="800"/>
      <c r="PFX42" s="800"/>
      <c r="PFY42" s="800"/>
      <c r="PFZ42" s="800"/>
      <c r="PGA42" s="800"/>
      <c r="PGB42" s="516"/>
      <c r="PGC42" s="800"/>
      <c r="PGD42" s="800"/>
      <c r="PGE42" s="800"/>
      <c r="PGF42" s="800"/>
      <c r="PGG42" s="800"/>
      <c r="PGH42" s="800"/>
      <c r="PGI42" s="800"/>
      <c r="PGJ42" s="516"/>
      <c r="PGK42" s="800"/>
      <c r="PGL42" s="800"/>
      <c r="PGM42" s="800"/>
      <c r="PGN42" s="800"/>
      <c r="PGO42" s="800"/>
      <c r="PGP42" s="800"/>
      <c r="PGQ42" s="800"/>
      <c r="PGR42" s="516"/>
      <c r="PGS42" s="800"/>
      <c r="PGT42" s="800"/>
      <c r="PGU42" s="800"/>
      <c r="PGV42" s="800"/>
      <c r="PGW42" s="800"/>
      <c r="PGX42" s="800"/>
      <c r="PGY42" s="800"/>
      <c r="PGZ42" s="516"/>
      <c r="PHA42" s="800"/>
      <c r="PHB42" s="800"/>
      <c r="PHC42" s="800"/>
      <c r="PHD42" s="800"/>
      <c r="PHE42" s="800"/>
      <c r="PHF42" s="800"/>
      <c r="PHG42" s="800"/>
      <c r="PHH42" s="516"/>
      <c r="PHI42" s="800"/>
      <c r="PHJ42" s="800"/>
      <c r="PHK42" s="800"/>
      <c r="PHL42" s="800"/>
      <c r="PHM42" s="800"/>
      <c r="PHN42" s="800"/>
      <c r="PHO42" s="800"/>
      <c r="PHP42" s="516"/>
      <c r="PHQ42" s="800"/>
      <c r="PHR42" s="800"/>
      <c r="PHS42" s="800"/>
      <c r="PHT42" s="800"/>
      <c r="PHU42" s="800"/>
      <c r="PHV42" s="800"/>
      <c r="PHW42" s="800"/>
      <c r="PHX42" s="516"/>
      <c r="PHY42" s="800"/>
      <c r="PHZ42" s="800"/>
      <c r="PIA42" s="800"/>
      <c r="PIB42" s="800"/>
      <c r="PIC42" s="800"/>
      <c r="PID42" s="800"/>
      <c r="PIE42" s="800"/>
      <c r="PIF42" s="516"/>
      <c r="PIG42" s="800"/>
      <c r="PIH42" s="800"/>
      <c r="PII42" s="800"/>
      <c r="PIJ42" s="800"/>
      <c r="PIK42" s="800"/>
      <c r="PIL42" s="800"/>
      <c r="PIM42" s="800"/>
      <c r="PIN42" s="516"/>
      <c r="PIO42" s="800"/>
      <c r="PIP42" s="800"/>
      <c r="PIQ42" s="800"/>
      <c r="PIR42" s="800"/>
      <c r="PIS42" s="800"/>
      <c r="PIT42" s="800"/>
      <c r="PIU42" s="800"/>
      <c r="PIV42" s="516"/>
      <c r="PIW42" s="800"/>
      <c r="PIX42" s="800"/>
      <c r="PIY42" s="800"/>
      <c r="PIZ42" s="800"/>
      <c r="PJA42" s="800"/>
      <c r="PJB42" s="800"/>
      <c r="PJC42" s="800"/>
      <c r="PJD42" s="516"/>
      <c r="PJE42" s="800"/>
      <c r="PJF42" s="800"/>
      <c r="PJG42" s="800"/>
      <c r="PJH42" s="800"/>
      <c r="PJI42" s="800"/>
      <c r="PJJ42" s="800"/>
      <c r="PJK42" s="800"/>
      <c r="PJL42" s="516"/>
      <c r="PJM42" s="800"/>
      <c r="PJN42" s="800"/>
      <c r="PJO42" s="800"/>
      <c r="PJP42" s="800"/>
      <c r="PJQ42" s="800"/>
      <c r="PJR42" s="800"/>
      <c r="PJS42" s="800"/>
      <c r="PJT42" s="516"/>
      <c r="PJU42" s="800"/>
      <c r="PJV42" s="800"/>
      <c r="PJW42" s="800"/>
      <c r="PJX42" s="800"/>
      <c r="PJY42" s="800"/>
      <c r="PJZ42" s="800"/>
      <c r="PKA42" s="800"/>
      <c r="PKB42" s="516"/>
      <c r="PKC42" s="800"/>
      <c r="PKD42" s="800"/>
      <c r="PKE42" s="800"/>
      <c r="PKF42" s="800"/>
      <c r="PKG42" s="800"/>
      <c r="PKH42" s="800"/>
      <c r="PKI42" s="800"/>
      <c r="PKJ42" s="516"/>
      <c r="PKK42" s="800"/>
      <c r="PKL42" s="800"/>
      <c r="PKM42" s="800"/>
      <c r="PKN42" s="800"/>
      <c r="PKO42" s="800"/>
      <c r="PKP42" s="800"/>
      <c r="PKQ42" s="800"/>
      <c r="PKR42" s="516"/>
      <c r="PKS42" s="800"/>
      <c r="PKT42" s="800"/>
      <c r="PKU42" s="800"/>
      <c r="PKV42" s="800"/>
      <c r="PKW42" s="800"/>
      <c r="PKX42" s="800"/>
      <c r="PKY42" s="800"/>
      <c r="PKZ42" s="516"/>
      <c r="PLA42" s="800"/>
      <c r="PLB42" s="800"/>
      <c r="PLC42" s="800"/>
      <c r="PLD42" s="800"/>
      <c r="PLE42" s="800"/>
      <c r="PLF42" s="800"/>
      <c r="PLG42" s="800"/>
      <c r="PLH42" s="516"/>
      <c r="PLI42" s="800"/>
      <c r="PLJ42" s="800"/>
      <c r="PLK42" s="800"/>
      <c r="PLL42" s="800"/>
      <c r="PLM42" s="800"/>
      <c r="PLN42" s="800"/>
      <c r="PLO42" s="800"/>
      <c r="PLP42" s="516"/>
      <c r="PLQ42" s="800"/>
      <c r="PLR42" s="800"/>
      <c r="PLS42" s="800"/>
      <c r="PLT42" s="800"/>
      <c r="PLU42" s="800"/>
      <c r="PLV42" s="800"/>
      <c r="PLW42" s="800"/>
      <c r="PLX42" s="516"/>
      <c r="PLY42" s="800"/>
      <c r="PLZ42" s="800"/>
      <c r="PMA42" s="800"/>
      <c r="PMB42" s="800"/>
      <c r="PMC42" s="800"/>
      <c r="PMD42" s="800"/>
      <c r="PME42" s="800"/>
      <c r="PMF42" s="516"/>
      <c r="PMG42" s="800"/>
      <c r="PMH42" s="800"/>
      <c r="PMI42" s="800"/>
      <c r="PMJ42" s="800"/>
      <c r="PMK42" s="800"/>
      <c r="PML42" s="800"/>
      <c r="PMM42" s="800"/>
      <c r="PMN42" s="516"/>
      <c r="PMO42" s="800"/>
      <c r="PMP42" s="800"/>
      <c r="PMQ42" s="800"/>
      <c r="PMR42" s="800"/>
      <c r="PMS42" s="800"/>
      <c r="PMT42" s="800"/>
      <c r="PMU42" s="800"/>
      <c r="PMV42" s="516"/>
      <c r="PMW42" s="800"/>
      <c r="PMX42" s="800"/>
      <c r="PMY42" s="800"/>
      <c r="PMZ42" s="800"/>
      <c r="PNA42" s="800"/>
      <c r="PNB42" s="800"/>
      <c r="PNC42" s="800"/>
      <c r="PND42" s="516"/>
      <c r="PNE42" s="800"/>
      <c r="PNF42" s="800"/>
      <c r="PNG42" s="800"/>
      <c r="PNH42" s="800"/>
      <c r="PNI42" s="800"/>
      <c r="PNJ42" s="800"/>
      <c r="PNK42" s="800"/>
      <c r="PNL42" s="516"/>
      <c r="PNM42" s="800"/>
      <c r="PNN42" s="800"/>
      <c r="PNO42" s="800"/>
      <c r="PNP42" s="800"/>
      <c r="PNQ42" s="800"/>
      <c r="PNR42" s="800"/>
      <c r="PNS42" s="800"/>
      <c r="PNT42" s="516"/>
      <c r="PNU42" s="800"/>
      <c r="PNV42" s="800"/>
      <c r="PNW42" s="800"/>
      <c r="PNX42" s="800"/>
      <c r="PNY42" s="800"/>
      <c r="PNZ42" s="800"/>
      <c r="POA42" s="800"/>
      <c r="POB42" s="516"/>
      <c r="POC42" s="800"/>
      <c r="POD42" s="800"/>
      <c r="POE42" s="800"/>
      <c r="POF42" s="800"/>
      <c r="POG42" s="800"/>
      <c r="POH42" s="800"/>
      <c r="POI42" s="800"/>
      <c r="POJ42" s="516"/>
      <c r="POK42" s="800"/>
      <c r="POL42" s="800"/>
      <c r="POM42" s="800"/>
      <c r="PON42" s="800"/>
      <c r="POO42" s="800"/>
      <c r="POP42" s="800"/>
      <c r="POQ42" s="800"/>
      <c r="POR42" s="516"/>
      <c r="POS42" s="800"/>
      <c r="POT42" s="800"/>
      <c r="POU42" s="800"/>
      <c r="POV42" s="800"/>
      <c r="POW42" s="800"/>
      <c r="POX42" s="800"/>
      <c r="POY42" s="800"/>
      <c r="POZ42" s="516"/>
      <c r="PPA42" s="800"/>
      <c r="PPB42" s="800"/>
      <c r="PPC42" s="800"/>
      <c r="PPD42" s="800"/>
      <c r="PPE42" s="800"/>
      <c r="PPF42" s="800"/>
      <c r="PPG42" s="800"/>
      <c r="PPH42" s="516"/>
      <c r="PPI42" s="800"/>
      <c r="PPJ42" s="800"/>
      <c r="PPK42" s="800"/>
      <c r="PPL42" s="800"/>
      <c r="PPM42" s="800"/>
      <c r="PPN42" s="800"/>
      <c r="PPO42" s="800"/>
      <c r="PPP42" s="516"/>
      <c r="PPQ42" s="800"/>
      <c r="PPR42" s="800"/>
      <c r="PPS42" s="800"/>
      <c r="PPT42" s="800"/>
      <c r="PPU42" s="800"/>
      <c r="PPV42" s="800"/>
      <c r="PPW42" s="800"/>
      <c r="PPX42" s="516"/>
      <c r="PPY42" s="800"/>
      <c r="PPZ42" s="800"/>
      <c r="PQA42" s="800"/>
      <c r="PQB42" s="800"/>
      <c r="PQC42" s="800"/>
      <c r="PQD42" s="800"/>
      <c r="PQE42" s="800"/>
      <c r="PQF42" s="516"/>
      <c r="PQG42" s="800"/>
      <c r="PQH42" s="800"/>
      <c r="PQI42" s="800"/>
      <c r="PQJ42" s="800"/>
      <c r="PQK42" s="800"/>
      <c r="PQL42" s="800"/>
      <c r="PQM42" s="800"/>
      <c r="PQN42" s="516"/>
      <c r="PQO42" s="800"/>
      <c r="PQP42" s="800"/>
      <c r="PQQ42" s="800"/>
      <c r="PQR42" s="800"/>
      <c r="PQS42" s="800"/>
      <c r="PQT42" s="800"/>
      <c r="PQU42" s="800"/>
      <c r="PQV42" s="516"/>
      <c r="PQW42" s="800"/>
      <c r="PQX42" s="800"/>
      <c r="PQY42" s="800"/>
      <c r="PQZ42" s="800"/>
      <c r="PRA42" s="800"/>
      <c r="PRB42" s="800"/>
      <c r="PRC42" s="800"/>
      <c r="PRD42" s="516"/>
      <c r="PRE42" s="800"/>
      <c r="PRF42" s="800"/>
      <c r="PRG42" s="800"/>
      <c r="PRH42" s="800"/>
      <c r="PRI42" s="800"/>
      <c r="PRJ42" s="800"/>
      <c r="PRK42" s="800"/>
      <c r="PRL42" s="516"/>
      <c r="PRM42" s="800"/>
      <c r="PRN42" s="800"/>
      <c r="PRO42" s="800"/>
      <c r="PRP42" s="800"/>
      <c r="PRQ42" s="800"/>
      <c r="PRR42" s="800"/>
      <c r="PRS42" s="800"/>
      <c r="PRT42" s="516"/>
      <c r="PRU42" s="800"/>
      <c r="PRV42" s="800"/>
      <c r="PRW42" s="800"/>
      <c r="PRX42" s="800"/>
      <c r="PRY42" s="800"/>
      <c r="PRZ42" s="800"/>
      <c r="PSA42" s="800"/>
      <c r="PSB42" s="516"/>
      <c r="PSC42" s="800"/>
      <c r="PSD42" s="800"/>
      <c r="PSE42" s="800"/>
      <c r="PSF42" s="800"/>
      <c r="PSG42" s="800"/>
      <c r="PSH42" s="800"/>
      <c r="PSI42" s="800"/>
      <c r="PSJ42" s="516"/>
      <c r="PSK42" s="800"/>
      <c r="PSL42" s="800"/>
      <c r="PSM42" s="800"/>
      <c r="PSN42" s="800"/>
      <c r="PSO42" s="800"/>
      <c r="PSP42" s="800"/>
      <c r="PSQ42" s="800"/>
      <c r="PSR42" s="516"/>
      <c r="PSS42" s="800"/>
      <c r="PST42" s="800"/>
      <c r="PSU42" s="800"/>
      <c r="PSV42" s="800"/>
      <c r="PSW42" s="800"/>
      <c r="PSX42" s="800"/>
      <c r="PSY42" s="800"/>
      <c r="PSZ42" s="516"/>
      <c r="PTA42" s="800"/>
      <c r="PTB42" s="800"/>
      <c r="PTC42" s="800"/>
      <c r="PTD42" s="800"/>
      <c r="PTE42" s="800"/>
      <c r="PTF42" s="800"/>
      <c r="PTG42" s="800"/>
      <c r="PTH42" s="516"/>
      <c r="PTI42" s="800"/>
      <c r="PTJ42" s="800"/>
      <c r="PTK42" s="800"/>
      <c r="PTL42" s="800"/>
      <c r="PTM42" s="800"/>
      <c r="PTN42" s="800"/>
      <c r="PTO42" s="800"/>
      <c r="PTP42" s="516"/>
      <c r="PTQ42" s="800"/>
      <c r="PTR42" s="800"/>
      <c r="PTS42" s="800"/>
      <c r="PTT42" s="800"/>
      <c r="PTU42" s="800"/>
      <c r="PTV42" s="800"/>
      <c r="PTW42" s="800"/>
      <c r="PTX42" s="516"/>
      <c r="PTY42" s="800"/>
      <c r="PTZ42" s="800"/>
      <c r="PUA42" s="800"/>
      <c r="PUB42" s="800"/>
      <c r="PUC42" s="800"/>
      <c r="PUD42" s="800"/>
      <c r="PUE42" s="800"/>
      <c r="PUF42" s="516"/>
      <c r="PUG42" s="800"/>
      <c r="PUH42" s="800"/>
      <c r="PUI42" s="800"/>
      <c r="PUJ42" s="800"/>
      <c r="PUK42" s="800"/>
      <c r="PUL42" s="800"/>
      <c r="PUM42" s="800"/>
      <c r="PUN42" s="516"/>
      <c r="PUO42" s="800"/>
      <c r="PUP42" s="800"/>
      <c r="PUQ42" s="800"/>
      <c r="PUR42" s="800"/>
      <c r="PUS42" s="800"/>
      <c r="PUT42" s="800"/>
      <c r="PUU42" s="800"/>
      <c r="PUV42" s="516"/>
      <c r="PUW42" s="800"/>
      <c r="PUX42" s="800"/>
      <c r="PUY42" s="800"/>
      <c r="PUZ42" s="800"/>
      <c r="PVA42" s="800"/>
      <c r="PVB42" s="800"/>
      <c r="PVC42" s="800"/>
      <c r="PVD42" s="516"/>
      <c r="PVE42" s="800"/>
      <c r="PVF42" s="800"/>
      <c r="PVG42" s="800"/>
      <c r="PVH42" s="800"/>
      <c r="PVI42" s="800"/>
      <c r="PVJ42" s="800"/>
      <c r="PVK42" s="800"/>
      <c r="PVL42" s="516"/>
      <c r="PVM42" s="800"/>
      <c r="PVN42" s="800"/>
      <c r="PVO42" s="800"/>
      <c r="PVP42" s="800"/>
      <c r="PVQ42" s="800"/>
      <c r="PVR42" s="800"/>
      <c r="PVS42" s="800"/>
      <c r="PVT42" s="516"/>
      <c r="PVU42" s="800"/>
      <c r="PVV42" s="800"/>
      <c r="PVW42" s="800"/>
      <c r="PVX42" s="800"/>
      <c r="PVY42" s="800"/>
      <c r="PVZ42" s="800"/>
      <c r="PWA42" s="800"/>
      <c r="PWB42" s="516"/>
      <c r="PWC42" s="800"/>
      <c r="PWD42" s="800"/>
      <c r="PWE42" s="800"/>
      <c r="PWF42" s="800"/>
      <c r="PWG42" s="800"/>
      <c r="PWH42" s="800"/>
      <c r="PWI42" s="800"/>
      <c r="PWJ42" s="516"/>
      <c r="PWK42" s="800"/>
      <c r="PWL42" s="800"/>
      <c r="PWM42" s="800"/>
      <c r="PWN42" s="800"/>
      <c r="PWO42" s="800"/>
      <c r="PWP42" s="800"/>
      <c r="PWQ42" s="800"/>
      <c r="PWR42" s="516"/>
      <c r="PWS42" s="800"/>
      <c r="PWT42" s="800"/>
      <c r="PWU42" s="800"/>
      <c r="PWV42" s="800"/>
      <c r="PWW42" s="800"/>
      <c r="PWX42" s="800"/>
      <c r="PWY42" s="800"/>
      <c r="PWZ42" s="516"/>
      <c r="PXA42" s="800"/>
      <c r="PXB42" s="800"/>
      <c r="PXC42" s="800"/>
      <c r="PXD42" s="800"/>
      <c r="PXE42" s="800"/>
      <c r="PXF42" s="800"/>
      <c r="PXG42" s="800"/>
      <c r="PXH42" s="516"/>
      <c r="PXI42" s="800"/>
      <c r="PXJ42" s="800"/>
      <c r="PXK42" s="800"/>
      <c r="PXL42" s="800"/>
      <c r="PXM42" s="800"/>
      <c r="PXN42" s="800"/>
      <c r="PXO42" s="800"/>
      <c r="PXP42" s="516"/>
      <c r="PXQ42" s="800"/>
      <c r="PXR42" s="800"/>
      <c r="PXS42" s="800"/>
      <c r="PXT42" s="800"/>
      <c r="PXU42" s="800"/>
      <c r="PXV42" s="800"/>
      <c r="PXW42" s="800"/>
      <c r="PXX42" s="516"/>
      <c r="PXY42" s="800"/>
      <c r="PXZ42" s="800"/>
      <c r="PYA42" s="800"/>
      <c r="PYB42" s="800"/>
      <c r="PYC42" s="800"/>
      <c r="PYD42" s="800"/>
      <c r="PYE42" s="800"/>
      <c r="PYF42" s="516"/>
      <c r="PYG42" s="800"/>
      <c r="PYH42" s="800"/>
      <c r="PYI42" s="800"/>
      <c r="PYJ42" s="800"/>
      <c r="PYK42" s="800"/>
      <c r="PYL42" s="800"/>
      <c r="PYM42" s="800"/>
      <c r="PYN42" s="516"/>
      <c r="PYO42" s="800"/>
      <c r="PYP42" s="800"/>
      <c r="PYQ42" s="800"/>
      <c r="PYR42" s="800"/>
      <c r="PYS42" s="800"/>
      <c r="PYT42" s="800"/>
      <c r="PYU42" s="800"/>
      <c r="PYV42" s="516"/>
      <c r="PYW42" s="800"/>
      <c r="PYX42" s="800"/>
      <c r="PYY42" s="800"/>
      <c r="PYZ42" s="800"/>
      <c r="PZA42" s="800"/>
      <c r="PZB42" s="800"/>
      <c r="PZC42" s="800"/>
      <c r="PZD42" s="516"/>
      <c r="PZE42" s="800"/>
      <c r="PZF42" s="800"/>
      <c r="PZG42" s="800"/>
      <c r="PZH42" s="800"/>
      <c r="PZI42" s="800"/>
      <c r="PZJ42" s="800"/>
      <c r="PZK42" s="800"/>
      <c r="PZL42" s="516"/>
      <c r="PZM42" s="800"/>
      <c r="PZN42" s="800"/>
      <c r="PZO42" s="800"/>
      <c r="PZP42" s="800"/>
      <c r="PZQ42" s="800"/>
      <c r="PZR42" s="800"/>
      <c r="PZS42" s="800"/>
      <c r="PZT42" s="516"/>
      <c r="PZU42" s="800"/>
      <c r="PZV42" s="800"/>
      <c r="PZW42" s="800"/>
      <c r="PZX42" s="800"/>
      <c r="PZY42" s="800"/>
      <c r="PZZ42" s="800"/>
      <c r="QAA42" s="800"/>
      <c r="QAB42" s="516"/>
      <c r="QAC42" s="800"/>
      <c r="QAD42" s="800"/>
      <c r="QAE42" s="800"/>
      <c r="QAF42" s="800"/>
      <c r="QAG42" s="800"/>
      <c r="QAH42" s="800"/>
      <c r="QAI42" s="800"/>
      <c r="QAJ42" s="516"/>
      <c r="QAK42" s="800"/>
      <c r="QAL42" s="800"/>
      <c r="QAM42" s="800"/>
      <c r="QAN42" s="800"/>
      <c r="QAO42" s="800"/>
      <c r="QAP42" s="800"/>
      <c r="QAQ42" s="800"/>
      <c r="QAR42" s="516"/>
      <c r="QAS42" s="800"/>
      <c r="QAT42" s="800"/>
      <c r="QAU42" s="800"/>
      <c r="QAV42" s="800"/>
      <c r="QAW42" s="800"/>
      <c r="QAX42" s="800"/>
      <c r="QAY42" s="800"/>
      <c r="QAZ42" s="516"/>
      <c r="QBA42" s="800"/>
      <c r="QBB42" s="800"/>
      <c r="QBC42" s="800"/>
      <c r="QBD42" s="800"/>
      <c r="QBE42" s="800"/>
      <c r="QBF42" s="800"/>
      <c r="QBG42" s="800"/>
      <c r="QBH42" s="516"/>
      <c r="QBI42" s="800"/>
      <c r="QBJ42" s="800"/>
      <c r="QBK42" s="800"/>
      <c r="QBL42" s="800"/>
      <c r="QBM42" s="800"/>
      <c r="QBN42" s="800"/>
      <c r="QBO42" s="800"/>
      <c r="QBP42" s="516"/>
      <c r="QBQ42" s="800"/>
      <c r="QBR42" s="800"/>
      <c r="QBS42" s="800"/>
      <c r="QBT42" s="800"/>
      <c r="QBU42" s="800"/>
      <c r="QBV42" s="800"/>
      <c r="QBW42" s="800"/>
      <c r="QBX42" s="516"/>
      <c r="QBY42" s="800"/>
      <c r="QBZ42" s="800"/>
      <c r="QCA42" s="800"/>
      <c r="QCB42" s="800"/>
      <c r="QCC42" s="800"/>
      <c r="QCD42" s="800"/>
      <c r="QCE42" s="800"/>
      <c r="QCF42" s="516"/>
      <c r="QCG42" s="800"/>
      <c r="QCH42" s="800"/>
      <c r="QCI42" s="800"/>
      <c r="QCJ42" s="800"/>
      <c r="QCK42" s="800"/>
      <c r="QCL42" s="800"/>
      <c r="QCM42" s="800"/>
      <c r="QCN42" s="516"/>
      <c r="QCO42" s="800"/>
      <c r="QCP42" s="800"/>
      <c r="QCQ42" s="800"/>
      <c r="QCR42" s="800"/>
      <c r="QCS42" s="800"/>
      <c r="QCT42" s="800"/>
      <c r="QCU42" s="800"/>
      <c r="QCV42" s="516"/>
      <c r="QCW42" s="800"/>
      <c r="QCX42" s="800"/>
      <c r="QCY42" s="800"/>
      <c r="QCZ42" s="800"/>
      <c r="QDA42" s="800"/>
      <c r="QDB42" s="800"/>
      <c r="QDC42" s="800"/>
      <c r="QDD42" s="516"/>
      <c r="QDE42" s="800"/>
      <c r="QDF42" s="800"/>
      <c r="QDG42" s="800"/>
      <c r="QDH42" s="800"/>
      <c r="QDI42" s="800"/>
      <c r="QDJ42" s="800"/>
      <c r="QDK42" s="800"/>
      <c r="QDL42" s="516"/>
      <c r="QDM42" s="800"/>
      <c r="QDN42" s="800"/>
      <c r="QDO42" s="800"/>
      <c r="QDP42" s="800"/>
      <c r="QDQ42" s="800"/>
      <c r="QDR42" s="800"/>
      <c r="QDS42" s="800"/>
      <c r="QDT42" s="516"/>
      <c r="QDU42" s="800"/>
      <c r="QDV42" s="800"/>
      <c r="QDW42" s="800"/>
      <c r="QDX42" s="800"/>
      <c r="QDY42" s="800"/>
      <c r="QDZ42" s="800"/>
      <c r="QEA42" s="800"/>
      <c r="QEB42" s="516"/>
      <c r="QEC42" s="800"/>
      <c r="QED42" s="800"/>
      <c r="QEE42" s="800"/>
      <c r="QEF42" s="800"/>
      <c r="QEG42" s="800"/>
      <c r="QEH42" s="800"/>
      <c r="QEI42" s="800"/>
      <c r="QEJ42" s="516"/>
      <c r="QEK42" s="800"/>
      <c r="QEL42" s="800"/>
      <c r="QEM42" s="800"/>
      <c r="QEN42" s="800"/>
      <c r="QEO42" s="800"/>
      <c r="QEP42" s="800"/>
      <c r="QEQ42" s="800"/>
      <c r="QER42" s="516"/>
      <c r="QES42" s="800"/>
      <c r="QET42" s="800"/>
      <c r="QEU42" s="800"/>
      <c r="QEV42" s="800"/>
      <c r="QEW42" s="800"/>
      <c r="QEX42" s="800"/>
      <c r="QEY42" s="800"/>
      <c r="QEZ42" s="516"/>
      <c r="QFA42" s="800"/>
      <c r="QFB42" s="800"/>
      <c r="QFC42" s="800"/>
      <c r="QFD42" s="800"/>
      <c r="QFE42" s="800"/>
      <c r="QFF42" s="800"/>
      <c r="QFG42" s="800"/>
      <c r="QFH42" s="516"/>
      <c r="QFI42" s="800"/>
      <c r="QFJ42" s="800"/>
      <c r="QFK42" s="800"/>
      <c r="QFL42" s="800"/>
      <c r="QFM42" s="800"/>
      <c r="QFN42" s="800"/>
      <c r="QFO42" s="800"/>
      <c r="QFP42" s="516"/>
      <c r="QFQ42" s="800"/>
      <c r="QFR42" s="800"/>
      <c r="QFS42" s="800"/>
      <c r="QFT42" s="800"/>
      <c r="QFU42" s="800"/>
      <c r="QFV42" s="800"/>
      <c r="QFW42" s="800"/>
      <c r="QFX42" s="516"/>
      <c r="QFY42" s="800"/>
      <c r="QFZ42" s="800"/>
      <c r="QGA42" s="800"/>
      <c r="QGB42" s="800"/>
      <c r="QGC42" s="800"/>
      <c r="QGD42" s="800"/>
      <c r="QGE42" s="800"/>
      <c r="QGF42" s="516"/>
      <c r="QGG42" s="800"/>
      <c r="QGH42" s="800"/>
      <c r="QGI42" s="800"/>
      <c r="QGJ42" s="800"/>
      <c r="QGK42" s="800"/>
      <c r="QGL42" s="800"/>
      <c r="QGM42" s="800"/>
      <c r="QGN42" s="516"/>
      <c r="QGO42" s="800"/>
      <c r="QGP42" s="800"/>
      <c r="QGQ42" s="800"/>
      <c r="QGR42" s="800"/>
      <c r="QGS42" s="800"/>
      <c r="QGT42" s="800"/>
      <c r="QGU42" s="800"/>
      <c r="QGV42" s="516"/>
      <c r="QGW42" s="800"/>
      <c r="QGX42" s="800"/>
      <c r="QGY42" s="800"/>
      <c r="QGZ42" s="800"/>
      <c r="QHA42" s="800"/>
      <c r="QHB42" s="800"/>
      <c r="QHC42" s="800"/>
      <c r="QHD42" s="516"/>
      <c r="QHE42" s="800"/>
      <c r="QHF42" s="800"/>
      <c r="QHG42" s="800"/>
      <c r="QHH42" s="800"/>
      <c r="QHI42" s="800"/>
      <c r="QHJ42" s="800"/>
      <c r="QHK42" s="800"/>
      <c r="QHL42" s="516"/>
      <c r="QHM42" s="800"/>
      <c r="QHN42" s="800"/>
      <c r="QHO42" s="800"/>
      <c r="QHP42" s="800"/>
      <c r="QHQ42" s="800"/>
      <c r="QHR42" s="800"/>
      <c r="QHS42" s="800"/>
      <c r="QHT42" s="516"/>
      <c r="QHU42" s="800"/>
      <c r="QHV42" s="800"/>
      <c r="QHW42" s="800"/>
      <c r="QHX42" s="800"/>
      <c r="QHY42" s="800"/>
      <c r="QHZ42" s="800"/>
      <c r="QIA42" s="800"/>
      <c r="QIB42" s="516"/>
      <c r="QIC42" s="800"/>
      <c r="QID42" s="800"/>
      <c r="QIE42" s="800"/>
      <c r="QIF42" s="800"/>
      <c r="QIG42" s="800"/>
      <c r="QIH42" s="800"/>
      <c r="QII42" s="800"/>
      <c r="QIJ42" s="516"/>
      <c r="QIK42" s="800"/>
      <c r="QIL42" s="800"/>
      <c r="QIM42" s="800"/>
      <c r="QIN42" s="800"/>
      <c r="QIO42" s="800"/>
      <c r="QIP42" s="800"/>
      <c r="QIQ42" s="800"/>
      <c r="QIR42" s="516"/>
      <c r="QIS42" s="800"/>
      <c r="QIT42" s="800"/>
      <c r="QIU42" s="800"/>
      <c r="QIV42" s="800"/>
      <c r="QIW42" s="800"/>
      <c r="QIX42" s="800"/>
      <c r="QIY42" s="800"/>
      <c r="QIZ42" s="516"/>
      <c r="QJA42" s="800"/>
      <c r="QJB42" s="800"/>
      <c r="QJC42" s="800"/>
      <c r="QJD42" s="800"/>
      <c r="QJE42" s="800"/>
      <c r="QJF42" s="800"/>
      <c r="QJG42" s="800"/>
      <c r="QJH42" s="516"/>
      <c r="QJI42" s="800"/>
      <c r="QJJ42" s="800"/>
      <c r="QJK42" s="800"/>
      <c r="QJL42" s="800"/>
      <c r="QJM42" s="800"/>
      <c r="QJN42" s="800"/>
      <c r="QJO42" s="800"/>
      <c r="QJP42" s="516"/>
      <c r="QJQ42" s="800"/>
      <c r="QJR42" s="800"/>
      <c r="QJS42" s="800"/>
      <c r="QJT42" s="800"/>
      <c r="QJU42" s="800"/>
      <c r="QJV42" s="800"/>
      <c r="QJW42" s="800"/>
      <c r="QJX42" s="516"/>
      <c r="QJY42" s="800"/>
      <c r="QJZ42" s="800"/>
      <c r="QKA42" s="800"/>
      <c r="QKB42" s="800"/>
      <c r="QKC42" s="800"/>
      <c r="QKD42" s="800"/>
      <c r="QKE42" s="800"/>
      <c r="QKF42" s="516"/>
      <c r="QKG42" s="800"/>
      <c r="QKH42" s="800"/>
      <c r="QKI42" s="800"/>
      <c r="QKJ42" s="800"/>
      <c r="QKK42" s="800"/>
      <c r="QKL42" s="800"/>
      <c r="QKM42" s="800"/>
      <c r="QKN42" s="516"/>
      <c r="QKO42" s="800"/>
      <c r="QKP42" s="800"/>
      <c r="QKQ42" s="800"/>
      <c r="QKR42" s="800"/>
      <c r="QKS42" s="800"/>
      <c r="QKT42" s="800"/>
      <c r="QKU42" s="800"/>
      <c r="QKV42" s="516"/>
      <c r="QKW42" s="800"/>
      <c r="QKX42" s="800"/>
      <c r="QKY42" s="800"/>
      <c r="QKZ42" s="800"/>
      <c r="QLA42" s="800"/>
      <c r="QLB42" s="800"/>
      <c r="QLC42" s="800"/>
      <c r="QLD42" s="516"/>
      <c r="QLE42" s="800"/>
      <c r="QLF42" s="800"/>
      <c r="QLG42" s="800"/>
      <c r="QLH42" s="800"/>
      <c r="QLI42" s="800"/>
      <c r="QLJ42" s="800"/>
      <c r="QLK42" s="800"/>
      <c r="QLL42" s="516"/>
      <c r="QLM42" s="800"/>
      <c r="QLN42" s="800"/>
      <c r="QLO42" s="800"/>
      <c r="QLP42" s="800"/>
      <c r="QLQ42" s="800"/>
      <c r="QLR42" s="800"/>
      <c r="QLS42" s="800"/>
      <c r="QLT42" s="516"/>
      <c r="QLU42" s="800"/>
      <c r="QLV42" s="800"/>
      <c r="QLW42" s="800"/>
      <c r="QLX42" s="800"/>
      <c r="QLY42" s="800"/>
      <c r="QLZ42" s="800"/>
      <c r="QMA42" s="800"/>
      <c r="QMB42" s="516"/>
      <c r="QMC42" s="800"/>
      <c r="QMD42" s="800"/>
      <c r="QME42" s="800"/>
      <c r="QMF42" s="800"/>
      <c r="QMG42" s="800"/>
      <c r="QMH42" s="800"/>
      <c r="QMI42" s="800"/>
      <c r="QMJ42" s="516"/>
      <c r="QMK42" s="800"/>
      <c r="QML42" s="800"/>
      <c r="QMM42" s="800"/>
      <c r="QMN42" s="800"/>
      <c r="QMO42" s="800"/>
      <c r="QMP42" s="800"/>
      <c r="QMQ42" s="800"/>
      <c r="QMR42" s="516"/>
      <c r="QMS42" s="800"/>
      <c r="QMT42" s="800"/>
      <c r="QMU42" s="800"/>
      <c r="QMV42" s="800"/>
      <c r="QMW42" s="800"/>
      <c r="QMX42" s="800"/>
      <c r="QMY42" s="800"/>
      <c r="QMZ42" s="516"/>
      <c r="QNA42" s="800"/>
      <c r="QNB42" s="800"/>
      <c r="QNC42" s="800"/>
      <c r="QND42" s="800"/>
      <c r="QNE42" s="800"/>
      <c r="QNF42" s="800"/>
      <c r="QNG42" s="800"/>
      <c r="QNH42" s="516"/>
      <c r="QNI42" s="800"/>
      <c r="QNJ42" s="800"/>
      <c r="QNK42" s="800"/>
      <c r="QNL42" s="800"/>
      <c r="QNM42" s="800"/>
      <c r="QNN42" s="800"/>
      <c r="QNO42" s="800"/>
      <c r="QNP42" s="516"/>
      <c r="QNQ42" s="800"/>
      <c r="QNR42" s="800"/>
      <c r="QNS42" s="800"/>
      <c r="QNT42" s="800"/>
      <c r="QNU42" s="800"/>
      <c r="QNV42" s="800"/>
      <c r="QNW42" s="800"/>
      <c r="QNX42" s="516"/>
      <c r="QNY42" s="800"/>
      <c r="QNZ42" s="800"/>
      <c r="QOA42" s="800"/>
      <c r="QOB42" s="800"/>
      <c r="QOC42" s="800"/>
      <c r="QOD42" s="800"/>
      <c r="QOE42" s="800"/>
      <c r="QOF42" s="516"/>
      <c r="QOG42" s="800"/>
      <c r="QOH42" s="800"/>
      <c r="QOI42" s="800"/>
      <c r="QOJ42" s="800"/>
      <c r="QOK42" s="800"/>
      <c r="QOL42" s="800"/>
      <c r="QOM42" s="800"/>
      <c r="QON42" s="516"/>
      <c r="QOO42" s="800"/>
      <c r="QOP42" s="800"/>
      <c r="QOQ42" s="800"/>
      <c r="QOR42" s="800"/>
      <c r="QOS42" s="800"/>
      <c r="QOT42" s="800"/>
      <c r="QOU42" s="800"/>
      <c r="QOV42" s="516"/>
      <c r="QOW42" s="800"/>
      <c r="QOX42" s="800"/>
      <c r="QOY42" s="800"/>
      <c r="QOZ42" s="800"/>
      <c r="QPA42" s="800"/>
      <c r="QPB42" s="800"/>
      <c r="QPC42" s="800"/>
      <c r="QPD42" s="516"/>
      <c r="QPE42" s="800"/>
      <c r="QPF42" s="800"/>
      <c r="QPG42" s="800"/>
      <c r="QPH42" s="800"/>
      <c r="QPI42" s="800"/>
      <c r="QPJ42" s="800"/>
      <c r="QPK42" s="800"/>
      <c r="QPL42" s="516"/>
      <c r="QPM42" s="800"/>
      <c r="QPN42" s="800"/>
      <c r="QPO42" s="800"/>
      <c r="QPP42" s="800"/>
      <c r="QPQ42" s="800"/>
      <c r="QPR42" s="800"/>
      <c r="QPS42" s="800"/>
      <c r="QPT42" s="516"/>
      <c r="QPU42" s="800"/>
      <c r="QPV42" s="800"/>
      <c r="QPW42" s="800"/>
      <c r="QPX42" s="800"/>
      <c r="QPY42" s="800"/>
      <c r="QPZ42" s="800"/>
      <c r="QQA42" s="800"/>
      <c r="QQB42" s="516"/>
      <c r="QQC42" s="800"/>
      <c r="QQD42" s="800"/>
      <c r="QQE42" s="800"/>
      <c r="QQF42" s="800"/>
      <c r="QQG42" s="800"/>
      <c r="QQH42" s="800"/>
      <c r="QQI42" s="800"/>
      <c r="QQJ42" s="516"/>
      <c r="QQK42" s="800"/>
      <c r="QQL42" s="800"/>
      <c r="QQM42" s="800"/>
      <c r="QQN42" s="800"/>
      <c r="QQO42" s="800"/>
      <c r="QQP42" s="800"/>
      <c r="QQQ42" s="800"/>
      <c r="QQR42" s="516"/>
      <c r="QQS42" s="800"/>
      <c r="QQT42" s="800"/>
      <c r="QQU42" s="800"/>
      <c r="QQV42" s="800"/>
      <c r="QQW42" s="800"/>
      <c r="QQX42" s="800"/>
      <c r="QQY42" s="800"/>
      <c r="QQZ42" s="516"/>
      <c r="QRA42" s="800"/>
      <c r="QRB42" s="800"/>
      <c r="QRC42" s="800"/>
      <c r="QRD42" s="800"/>
      <c r="QRE42" s="800"/>
      <c r="QRF42" s="800"/>
      <c r="QRG42" s="800"/>
      <c r="QRH42" s="516"/>
      <c r="QRI42" s="800"/>
      <c r="QRJ42" s="800"/>
      <c r="QRK42" s="800"/>
      <c r="QRL42" s="800"/>
      <c r="QRM42" s="800"/>
      <c r="QRN42" s="800"/>
      <c r="QRO42" s="800"/>
      <c r="QRP42" s="516"/>
      <c r="QRQ42" s="800"/>
      <c r="QRR42" s="800"/>
      <c r="QRS42" s="800"/>
      <c r="QRT42" s="800"/>
      <c r="QRU42" s="800"/>
      <c r="QRV42" s="800"/>
      <c r="QRW42" s="800"/>
      <c r="QRX42" s="516"/>
      <c r="QRY42" s="800"/>
      <c r="QRZ42" s="800"/>
      <c r="QSA42" s="800"/>
      <c r="QSB42" s="800"/>
      <c r="QSC42" s="800"/>
      <c r="QSD42" s="800"/>
      <c r="QSE42" s="800"/>
      <c r="QSF42" s="516"/>
      <c r="QSG42" s="800"/>
      <c r="QSH42" s="800"/>
      <c r="QSI42" s="800"/>
      <c r="QSJ42" s="800"/>
      <c r="QSK42" s="800"/>
      <c r="QSL42" s="800"/>
      <c r="QSM42" s="800"/>
      <c r="QSN42" s="516"/>
      <c r="QSO42" s="800"/>
      <c r="QSP42" s="800"/>
      <c r="QSQ42" s="800"/>
      <c r="QSR42" s="800"/>
      <c r="QSS42" s="800"/>
      <c r="QST42" s="800"/>
      <c r="QSU42" s="800"/>
      <c r="QSV42" s="516"/>
      <c r="QSW42" s="800"/>
      <c r="QSX42" s="800"/>
      <c r="QSY42" s="800"/>
      <c r="QSZ42" s="800"/>
      <c r="QTA42" s="800"/>
      <c r="QTB42" s="800"/>
      <c r="QTC42" s="800"/>
      <c r="QTD42" s="516"/>
      <c r="QTE42" s="800"/>
      <c r="QTF42" s="800"/>
      <c r="QTG42" s="800"/>
      <c r="QTH42" s="800"/>
      <c r="QTI42" s="800"/>
      <c r="QTJ42" s="800"/>
      <c r="QTK42" s="800"/>
      <c r="QTL42" s="516"/>
      <c r="QTM42" s="800"/>
      <c r="QTN42" s="800"/>
      <c r="QTO42" s="800"/>
      <c r="QTP42" s="800"/>
      <c r="QTQ42" s="800"/>
      <c r="QTR42" s="800"/>
      <c r="QTS42" s="800"/>
      <c r="QTT42" s="516"/>
      <c r="QTU42" s="800"/>
      <c r="QTV42" s="800"/>
      <c r="QTW42" s="800"/>
      <c r="QTX42" s="800"/>
      <c r="QTY42" s="800"/>
      <c r="QTZ42" s="800"/>
      <c r="QUA42" s="800"/>
      <c r="QUB42" s="516"/>
      <c r="QUC42" s="800"/>
      <c r="QUD42" s="800"/>
      <c r="QUE42" s="800"/>
      <c r="QUF42" s="800"/>
      <c r="QUG42" s="800"/>
      <c r="QUH42" s="800"/>
      <c r="QUI42" s="800"/>
      <c r="QUJ42" s="516"/>
      <c r="QUK42" s="800"/>
      <c r="QUL42" s="800"/>
      <c r="QUM42" s="800"/>
      <c r="QUN42" s="800"/>
      <c r="QUO42" s="800"/>
      <c r="QUP42" s="800"/>
      <c r="QUQ42" s="800"/>
      <c r="QUR42" s="516"/>
      <c r="QUS42" s="800"/>
      <c r="QUT42" s="800"/>
      <c r="QUU42" s="800"/>
      <c r="QUV42" s="800"/>
      <c r="QUW42" s="800"/>
      <c r="QUX42" s="800"/>
      <c r="QUY42" s="800"/>
      <c r="QUZ42" s="516"/>
      <c r="QVA42" s="800"/>
      <c r="QVB42" s="800"/>
      <c r="QVC42" s="800"/>
      <c r="QVD42" s="800"/>
      <c r="QVE42" s="800"/>
      <c r="QVF42" s="800"/>
      <c r="QVG42" s="800"/>
      <c r="QVH42" s="516"/>
      <c r="QVI42" s="800"/>
      <c r="QVJ42" s="800"/>
      <c r="QVK42" s="800"/>
      <c r="QVL42" s="800"/>
      <c r="QVM42" s="800"/>
      <c r="QVN42" s="800"/>
      <c r="QVO42" s="800"/>
      <c r="QVP42" s="516"/>
      <c r="QVQ42" s="800"/>
      <c r="QVR42" s="800"/>
      <c r="QVS42" s="800"/>
      <c r="QVT42" s="800"/>
      <c r="QVU42" s="800"/>
      <c r="QVV42" s="800"/>
      <c r="QVW42" s="800"/>
      <c r="QVX42" s="516"/>
      <c r="QVY42" s="800"/>
      <c r="QVZ42" s="800"/>
      <c r="QWA42" s="800"/>
      <c r="QWB42" s="800"/>
      <c r="QWC42" s="800"/>
      <c r="QWD42" s="800"/>
      <c r="QWE42" s="800"/>
      <c r="QWF42" s="516"/>
      <c r="QWG42" s="800"/>
      <c r="QWH42" s="800"/>
      <c r="QWI42" s="800"/>
      <c r="QWJ42" s="800"/>
      <c r="QWK42" s="800"/>
      <c r="QWL42" s="800"/>
      <c r="QWM42" s="800"/>
      <c r="QWN42" s="516"/>
      <c r="QWO42" s="800"/>
      <c r="QWP42" s="800"/>
      <c r="QWQ42" s="800"/>
      <c r="QWR42" s="800"/>
      <c r="QWS42" s="800"/>
      <c r="QWT42" s="800"/>
      <c r="QWU42" s="800"/>
      <c r="QWV42" s="516"/>
      <c r="QWW42" s="800"/>
      <c r="QWX42" s="800"/>
      <c r="QWY42" s="800"/>
      <c r="QWZ42" s="800"/>
      <c r="QXA42" s="800"/>
      <c r="QXB42" s="800"/>
      <c r="QXC42" s="800"/>
      <c r="QXD42" s="516"/>
      <c r="QXE42" s="800"/>
      <c r="QXF42" s="800"/>
      <c r="QXG42" s="800"/>
      <c r="QXH42" s="800"/>
      <c r="QXI42" s="800"/>
      <c r="QXJ42" s="800"/>
      <c r="QXK42" s="800"/>
      <c r="QXL42" s="516"/>
      <c r="QXM42" s="800"/>
      <c r="QXN42" s="800"/>
      <c r="QXO42" s="800"/>
      <c r="QXP42" s="800"/>
      <c r="QXQ42" s="800"/>
      <c r="QXR42" s="800"/>
      <c r="QXS42" s="800"/>
      <c r="QXT42" s="516"/>
      <c r="QXU42" s="800"/>
      <c r="QXV42" s="800"/>
      <c r="QXW42" s="800"/>
      <c r="QXX42" s="800"/>
      <c r="QXY42" s="800"/>
      <c r="QXZ42" s="800"/>
      <c r="QYA42" s="800"/>
      <c r="QYB42" s="516"/>
      <c r="QYC42" s="800"/>
      <c r="QYD42" s="800"/>
      <c r="QYE42" s="800"/>
      <c r="QYF42" s="800"/>
      <c r="QYG42" s="800"/>
      <c r="QYH42" s="800"/>
      <c r="QYI42" s="800"/>
      <c r="QYJ42" s="516"/>
      <c r="QYK42" s="800"/>
      <c r="QYL42" s="800"/>
      <c r="QYM42" s="800"/>
      <c r="QYN42" s="800"/>
      <c r="QYO42" s="800"/>
      <c r="QYP42" s="800"/>
      <c r="QYQ42" s="800"/>
      <c r="QYR42" s="516"/>
      <c r="QYS42" s="800"/>
      <c r="QYT42" s="800"/>
      <c r="QYU42" s="800"/>
      <c r="QYV42" s="800"/>
      <c r="QYW42" s="800"/>
      <c r="QYX42" s="800"/>
      <c r="QYY42" s="800"/>
      <c r="QYZ42" s="516"/>
      <c r="QZA42" s="800"/>
      <c r="QZB42" s="800"/>
      <c r="QZC42" s="800"/>
      <c r="QZD42" s="800"/>
      <c r="QZE42" s="800"/>
      <c r="QZF42" s="800"/>
      <c r="QZG42" s="800"/>
      <c r="QZH42" s="516"/>
      <c r="QZI42" s="800"/>
      <c r="QZJ42" s="800"/>
      <c r="QZK42" s="800"/>
      <c r="QZL42" s="800"/>
      <c r="QZM42" s="800"/>
      <c r="QZN42" s="800"/>
      <c r="QZO42" s="800"/>
      <c r="QZP42" s="516"/>
      <c r="QZQ42" s="800"/>
      <c r="QZR42" s="800"/>
      <c r="QZS42" s="800"/>
      <c r="QZT42" s="800"/>
      <c r="QZU42" s="800"/>
      <c r="QZV42" s="800"/>
      <c r="QZW42" s="800"/>
      <c r="QZX42" s="516"/>
      <c r="QZY42" s="800"/>
      <c r="QZZ42" s="800"/>
      <c r="RAA42" s="800"/>
      <c r="RAB42" s="800"/>
      <c r="RAC42" s="800"/>
      <c r="RAD42" s="800"/>
      <c r="RAE42" s="800"/>
      <c r="RAF42" s="516"/>
      <c r="RAG42" s="800"/>
      <c r="RAH42" s="800"/>
      <c r="RAI42" s="800"/>
      <c r="RAJ42" s="800"/>
      <c r="RAK42" s="800"/>
      <c r="RAL42" s="800"/>
      <c r="RAM42" s="800"/>
      <c r="RAN42" s="516"/>
      <c r="RAO42" s="800"/>
      <c r="RAP42" s="800"/>
      <c r="RAQ42" s="800"/>
      <c r="RAR42" s="800"/>
      <c r="RAS42" s="800"/>
      <c r="RAT42" s="800"/>
      <c r="RAU42" s="800"/>
      <c r="RAV42" s="516"/>
      <c r="RAW42" s="800"/>
      <c r="RAX42" s="800"/>
      <c r="RAY42" s="800"/>
      <c r="RAZ42" s="800"/>
      <c r="RBA42" s="800"/>
      <c r="RBB42" s="800"/>
      <c r="RBC42" s="800"/>
      <c r="RBD42" s="516"/>
      <c r="RBE42" s="800"/>
      <c r="RBF42" s="800"/>
      <c r="RBG42" s="800"/>
      <c r="RBH42" s="800"/>
      <c r="RBI42" s="800"/>
      <c r="RBJ42" s="800"/>
      <c r="RBK42" s="800"/>
      <c r="RBL42" s="516"/>
      <c r="RBM42" s="800"/>
      <c r="RBN42" s="800"/>
      <c r="RBO42" s="800"/>
      <c r="RBP42" s="800"/>
      <c r="RBQ42" s="800"/>
      <c r="RBR42" s="800"/>
      <c r="RBS42" s="800"/>
      <c r="RBT42" s="516"/>
      <c r="RBU42" s="800"/>
      <c r="RBV42" s="800"/>
      <c r="RBW42" s="800"/>
      <c r="RBX42" s="800"/>
      <c r="RBY42" s="800"/>
      <c r="RBZ42" s="800"/>
      <c r="RCA42" s="800"/>
      <c r="RCB42" s="516"/>
      <c r="RCC42" s="800"/>
      <c r="RCD42" s="800"/>
      <c r="RCE42" s="800"/>
      <c r="RCF42" s="800"/>
      <c r="RCG42" s="800"/>
      <c r="RCH42" s="800"/>
      <c r="RCI42" s="800"/>
      <c r="RCJ42" s="516"/>
      <c r="RCK42" s="800"/>
      <c r="RCL42" s="800"/>
      <c r="RCM42" s="800"/>
      <c r="RCN42" s="800"/>
      <c r="RCO42" s="800"/>
      <c r="RCP42" s="800"/>
      <c r="RCQ42" s="800"/>
      <c r="RCR42" s="516"/>
      <c r="RCS42" s="800"/>
      <c r="RCT42" s="800"/>
      <c r="RCU42" s="800"/>
      <c r="RCV42" s="800"/>
      <c r="RCW42" s="800"/>
      <c r="RCX42" s="800"/>
      <c r="RCY42" s="800"/>
      <c r="RCZ42" s="516"/>
      <c r="RDA42" s="800"/>
      <c r="RDB42" s="800"/>
      <c r="RDC42" s="800"/>
      <c r="RDD42" s="800"/>
      <c r="RDE42" s="800"/>
      <c r="RDF42" s="800"/>
      <c r="RDG42" s="800"/>
      <c r="RDH42" s="516"/>
      <c r="RDI42" s="800"/>
      <c r="RDJ42" s="800"/>
      <c r="RDK42" s="800"/>
      <c r="RDL42" s="800"/>
      <c r="RDM42" s="800"/>
      <c r="RDN42" s="800"/>
      <c r="RDO42" s="800"/>
      <c r="RDP42" s="516"/>
      <c r="RDQ42" s="800"/>
      <c r="RDR42" s="800"/>
      <c r="RDS42" s="800"/>
      <c r="RDT42" s="800"/>
      <c r="RDU42" s="800"/>
      <c r="RDV42" s="800"/>
      <c r="RDW42" s="800"/>
      <c r="RDX42" s="516"/>
      <c r="RDY42" s="800"/>
      <c r="RDZ42" s="800"/>
      <c r="REA42" s="800"/>
      <c r="REB42" s="800"/>
      <c r="REC42" s="800"/>
      <c r="RED42" s="800"/>
      <c r="REE42" s="800"/>
      <c r="REF42" s="516"/>
      <c r="REG42" s="800"/>
      <c r="REH42" s="800"/>
      <c r="REI42" s="800"/>
      <c r="REJ42" s="800"/>
      <c r="REK42" s="800"/>
      <c r="REL42" s="800"/>
      <c r="REM42" s="800"/>
      <c r="REN42" s="516"/>
      <c r="REO42" s="800"/>
      <c r="REP42" s="800"/>
      <c r="REQ42" s="800"/>
      <c r="RER42" s="800"/>
      <c r="RES42" s="800"/>
      <c r="RET42" s="800"/>
      <c r="REU42" s="800"/>
      <c r="REV42" s="516"/>
      <c r="REW42" s="800"/>
      <c r="REX42" s="800"/>
      <c r="REY42" s="800"/>
      <c r="REZ42" s="800"/>
      <c r="RFA42" s="800"/>
      <c r="RFB42" s="800"/>
      <c r="RFC42" s="800"/>
      <c r="RFD42" s="516"/>
      <c r="RFE42" s="800"/>
      <c r="RFF42" s="800"/>
      <c r="RFG42" s="800"/>
      <c r="RFH42" s="800"/>
      <c r="RFI42" s="800"/>
      <c r="RFJ42" s="800"/>
      <c r="RFK42" s="800"/>
      <c r="RFL42" s="516"/>
      <c r="RFM42" s="800"/>
      <c r="RFN42" s="800"/>
      <c r="RFO42" s="800"/>
      <c r="RFP42" s="800"/>
      <c r="RFQ42" s="800"/>
      <c r="RFR42" s="800"/>
      <c r="RFS42" s="800"/>
      <c r="RFT42" s="516"/>
      <c r="RFU42" s="800"/>
      <c r="RFV42" s="800"/>
      <c r="RFW42" s="800"/>
      <c r="RFX42" s="800"/>
      <c r="RFY42" s="800"/>
      <c r="RFZ42" s="800"/>
      <c r="RGA42" s="800"/>
      <c r="RGB42" s="516"/>
      <c r="RGC42" s="800"/>
      <c r="RGD42" s="800"/>
      <c r="RGE42" s="800"/>
      <c r="RGF42" s="800"/>
      <c r="RGG42" s="800"/>
      <c r="RGH42" s="800"/>
      <c r="RGI42" s="800"/>
      <c r="RGJ42" s="516"/>
      <c r="RGK42" s="800"/>
      <c r="RGL42" s="800"/>
      <c r="RGM42" s="800"/>
      <c r="RGN42" s="800"/>
      <c r="RGO42" s="800"/>
      <c r="RGP42" s="800"/>
      <c r="RGQ42" s="800"/>
      <c r="RGR42" s="516"/>
      <c r="RGS42" s="800"/>
      <c r="RGT42" s="800"/>
      <c r="RGU42" s="800"/>
      <c r="RGV42" s="800"/>
      <c r="RGW42" s="800"/>
      <c r="RGX42" s="800"/>
      <c r="RGY42" s="800"/>
      <c r="RGZ42" s="516"/>
      <c r="RHA42" s="800"/>
      <c r="RHB42" s="800"/>
      <c r="RHC42" s="800"/>
      <c r="RHD42" s="800"/>
      <c r="RHE42" s="800"/>
      <c r="RHF42" s="800"/>
      <c r="RHG42" s="800"/>
      <c r="RHH42" s="516"/>
      <c r="RHI42" s="800"/>
      <c r="RHJ42" s="800"/>
      <c r="RHK42" s="800"/>
      <c r="RHL42" s="800"/>
      <c r="RHM42" s="800"/>
      <c r="RHN42" s="800"/>
      <c r="RHO42" s="800"/>
      <c r="RHP42" s="516"/>
      <c r="RHQ42" s="800"/>
      <c r="RHR42" s="800"/>
      <c r="RHS42" s="800"/>
      <c r="RHT42" s="800"/>
      <c r="RHU42" s="800"/>
      <c r="RHV42" s="800"/>
      <c r="RHW42" s="800"/>
      <c r="RHX42" s="516"/>
      <c r="RHY42" s="800"/>
      <c r="RHZ42" s="800"/>
      <c r="RIA42" s="800"/>
      <c r="RIB42" s="800"/>
      <c r="RIC42" s="800"/>
      <c r="RID42" s="800"/>
      <c r="RIE42" s="800"/>
      <c r="RIF42" s="516"/>
      <c r="RIG42" s="800"/>
      <c r="RIH42" s="800"/>
      <c r="RII42" s="800"/>
      <c r="RIJ42" s="800"/>
      <c r="RIK42" s="800"/>
      <c r="RIL42" s="800"/>
      <c r="RIM42" s="800"/>
      <c r="RIN42" s="516"/>
      <c r="RIO42" s="800"/>
      <c r="RIP42" s="800"/>
      <c r="RIQ42" s="800"/>
      <c r="RIR42" s="800"/>
      <c r="RIS42" s="800"/>
      <c r="RIT42" s="800"/>
      <c r="RIU42" s="800"/>
      <c r="RIV42" s="516"/>
      <c r="RIW42" s="800"/>
      <c r="RIX42" s="800"/>
      <c r="RIY42" s="800"/>
      <c r="RIZ42" s="800"/>
      <c r="RJA42" s="800"/>
      <c r="RJB42" s="800"/>
      <c r="RJC42" s="800"/>
      <c r="RJD42" s="516"/>
      <c r="RJE42" s="800"/>
      <c r="RJF42" s="800"/>
      <c r="RJG42" s="800"/>
      <c r="RJH42" s="800"/>
      <c r="RJI42" s="800"/>
      <c r="RJJ42" s="800"/>
      <c r="RJK42" s="800"/>
      <c r="RJL42" s="516"/>
      <c r="RJM42" s="800"/>
      <c r="RJN42" s="800"/>
      <c r="RJO42" s="800"/>
      <c r="RJP42" s="800"/>
      <c r="RJQ42" s="800"/>
      <c r="RJR42" s="800"/>
      <c r="RJS42" s="800"/>
      <c r="RJT42" s="516"/>
      <c r="RJU42" s="800"/>
      <c r="RJV42" s="800"/>
      <c r="RJW42" s="800"/>
      <c r="RJX42" s="800"/>
      <c r="RJY42" s="800"/>
      <c r="RJZ42" s="800"/>
      <c r="RKA42" s="800"/>
      <c r="RKB42" s="516"/>
      <c r="RKC42" s="800"/>
      <c r="RKD42" s="800"/>
      <c r="RKE42" s="800"/>
      <c r="RKF42" s="800"/>
      <c r="RKG42" s="800"/>
      <c r="RKH42" s="800"/>
      <c r="RKI42" s="800"/>
      <c r="RKJ42" s="516"/>
      <c r="RKK42" s="800"/>
      <c r="RKL42" s="800"/>
      <c r="RKM42" s="800"/>
      <c r="RKN42" s="800"/>
      <c r="RKO42" s="800"/>
      <c r="RKP42" s="800"/>
      <c r="RKQ42" s="800"/>
      <c r="RKR42" s="516"/>
      <c r="RKS42" s="800"/>
      <c r="RKT42" s="800"/>
      <c r="RKU42" s="800"/>
      <c r="RKV42" s="800"/>
      <c r="RKW42" s="800"/>
      <c r="RKX42" s="800"/>
      <c r="RKY42" s="800"/>
      <c r="RKZ42" s="516"/>
      <c r="RLA42" s="800"/>
      <c r="RLB42" s="800"/>
      <c r="RLC42" s="800"/>
      <c r="RLD42" s="800"/>
      <c r="RLE42" s="800"/>
      <c r="RLF42" s="800"/>
      <c r="RLG42" s="800"/>
      <c r="RLH42" s="516"/>
      <c r="RLI42" s="800"/>
      <c r="RLJ42" s="800"/>
      <c r="RLK42" s="800"/>
      <c r="RLL42" s="800"/>
      <c r="RLM42" s="800"/>
      <c r="RLN42" s="800"/>
      <c r="RLO42" s="800"/>
      <c r="RLP42" s="516"/>
      <c r="RLQ42" s="800"/>
      <c r="RLR42" s="800"/>
      <c r="RLS42" s="800"/>
      <c r="RLT42" s="800"/>
      <c r="RLU42" s="800"/>
      <c r="RLV42" s="800"/>
      <c r="RLW42" s="800"/>
      <c r="RLX42" s="516"/>
      <c r="RLY42" s="800"/>
      <c r="RLZ42" s="800"/>
      <c r="RMA42" s="800"/>
      <c r="RMB42" s="800"/>
      <c r="RMC42" s="800"/>
      <c r="RMD42" s="800"/>
      <c r="RME42" s="800"/>
      <c r="RMF42" s="516"/>
      <c r="RMG42" s="800"/>
      <c r="RMH42" s="800"/>
      <c r="RMI42" s="800"/>
      <c r="RMJ42" s="800"/>
      <c r="RMK42" s="800"/>
      <c r="RML42" s="800"/>
      <c r="RMM42" s="800"/>
      <c r="RMN42" s="516"/>
      <c r="RMO42" s="800"/>
      <c r="RMP42" s="800"/>
      <c r="RMQ42" s="800"/>
      <c r="RMR42" s="800"/>
      <c r="RMS42" s="800"/>
      <c r="RMT42" s="800"/>
      <c r="RMU42" s="800"/>
      <c r="RMV42" s="516"/>
      <c r="RMW42" s="800"/>
      <c r="RMX42" s="800"/>
      <c r="RMY42" s="800"/>
      <c r="RMZ42" s="800"/>
      <c r="RNA42" s="800"/>
      <c r="RNB42" s="800"/>
      <c r="RNC42" s="800"/>
      <c r="RND42" s="516"/>
      <c r="RNE42" s="800"/>
      <c r="RNF42" s="800"/>
      <c r="RNG42" s="800"/>
      <c r="RNH42" s="800"/>
      <c r="RNI42" s="800"/>
      <c r="RNJ42" s="800"/>
      <c r="RNK42" s="800"/>
      <c r="RNL42" s="516"/>
      <c r="RNM42" s="800"/>
      <c r="RNN42" s="800"/>
      <c r="RNO42" s="800"/>
      <c r="RNP42" s="800"/>
      <c r="RNQ42" s="800"/>
      <c r="RNR42" s="800"/>
      <c r="RNS42" s="800"/>
      <c r="RNT42" s="516"/>
      <c r="RNU42" s="800"/>
      <c r="RNV42" s="800"/>
      <c r="RNW42" s="800"/>
      <c r="RNX42" s="800"/>
      <c r="RNY42" s="800"/>
      <c r="RNZ42" s="800"/>
      <c r="ROA42" s="800"/>
      <c r="ROB42" s="516"/>
      <c r="ROC42" s="800"/>
      <c r="ROD42" s="800"/>
      <c r="ROE42" s="800"/>
      <c r="ROF42" s="800"/>
      <c r="ROG42" s="800"/>
      <c r="ROH42" s="800"/>
      <c r="ROI42" s="800"/>
      <c r="ROJ42" s="516"/>
      <c r="ROK42" s="800"/>
      <c r="ROL42" s="800"/>
      <c r="ROM42" s="800"/>
      <c r="RON42" s="800"/>
      <c r="ROO42" s="800"/>
      <c r="ROP42" s="800"/>
      <c r="ROQ42" s="800"/>
      <c r="ROR42" s="516"/>
      <c r="ROS42" s="800"/>
      <c r="ROT42" s="800"/>
      <c r="ROU42" s="800"/>
      <c r="ROV42" s="800"/>
      <c r="ROW42" s="800"/>
      <c r="ROX42" s="800"/>
      <c r="ROY42" s="800"/>
      <c r="ROZ42" s="516"/>
      <c r="RPA42" s="800"/>
      <c r="RPB42" s="800"/>
      <c r="RPC42" s="800"/>
      <c r="RPD42" s="800"/>
      <c r="RPE42" s="800"/>
      <c r="RPF42" s="800"/>
      <c r="RPG42" s="800"/>
      <c r="RPH42" s="516"/>
      <c r="RPI42" s="800"/>
      <c r="RPJ42" s="800"/>
      <c r="RPK42" s="800"/>
      <c r="RPL42" s="800"/>
      <c r="RPM42" s="800"/>
      <c r="RPN42" s="800"/>
      <c r="RPO42" s="800"/>
      <c r="RPP42" s="516"/>
      <c r="RPQ42" s="800"/>
      <c r="RPR42" s="800"/>
      <c r="RPS42" s="800"/>
      <c r="RPT42" s="800"/>
      <c r="RPU42" s="800"/>
      <c r="RPV42" s="800"/>
      <c r="RPW42" s="800"/>
      <c r="RPX42" s="516"/>
      <c r="RPY42" s="800"/>
      <c r="RPZ42" s="800"/>
      <c r="RQA42" s="800"/>
      <c r="RQB42" s="800"/>
      <c r="RQC42" s="800"/>
      <c r="RQD42" s="800"/>
      <c r="RQE42" s="800"/>
      <c r="RQF42" s="516"/>
      <c r="RQG42" s="800"/>
      <c r="RQH42" s="800"/>
      <c r="RQI42" s="800"/>
      <c r="RQJ42" s="800"/>
      <c r="RQK42" s="800"/>
      <c r="RQL42" s="800"/>
      <c r="RQM42" s="800"/>
      <c r="RQN42" s="516"/>
      <c r="RQO42" s="800"/>
      <c r="RQP42" s="800"/>
      <c r="RQQ42" s="800"/>
      <c r="RQR42" s="800"/>
      <c r="RQS42" s="800"/>
      <c r="RQT42" s="800"/>
      <c r="RQU42" s="800"/>
      <c r="RQV42" s="516"/>
      <c r="RQW42" s="800"/>
      <c r="RQX42" s="800"/>
      <c r="RQY42" s="800"/>
      <c r="RQZ42" s="800"/>
      <c r="RRA42" s="800"/>
      <c r="RRB42" s="800"/>
      <c r="RRC42" s="800"/>
      <c r="RRD42" s="516"/>
      <c r="RRE42" s="800"/>
      <c r="RRF42" s="800"/>
      <c r="RRG42" s="800"/>
      <c r="RRH42" s="800"/>
      <c r="RRI42" s="800"/>
      <c r="RRJ42" s="800"/>
      <c r="RRK42" s="800"/>
      <c r="RRL42" s="516"/>
      <c r="RRM42" s="800"/>
      <c r="RRN42" s="800"/>
      <c r="RRO42" s="800"/>
      <c r="RRP42" s="800"/>
      <c r="RRQ42" s="800"/>
      <c r="RRR42" s="800"/>
      <c r="RRS42" s="800"/>
      <c r="RRT42" s="516"/>
      <c r="RRU42" s="800"/>
      <c r="RRV42" s="800"/>
      <c r="RRW42" s="800"/>
      <c r="RRX42" s="800"/>
      <c r="RRY42" s="800"/>
      <c r="RRZ42" s="800"/>
      <c r="RSA42" s="800"/>
      <c r="RSB42" s="516"/>
      <c r="RSC42" s="800"/>
      <c r="RSD42" s="800"/>
      <c r="RSE42" s="800"/>
      <c r="RSF42" s="800"/>
      <c r="RSG42" s="800"/>
      <c r="RSH42" s="800"/>
      <c r="RSI42" s="800"/>
      <c r="RSJ42" s="516"/>
      <c r="RSK42" s="800"/>
      <c r="RSL42" s="800"/>
      <c r="RSM42" s="800"/>
      <c r="RSN42" s="800"/>
      <c r="RSO42" s="800"/>
      <c r="RSP42" s="800"/>
      <c r="RSQ42" s="800"/>
      <c r="RSR42" s="516"/>
      <c r="RSS42" s="800"/>
      <c r="RST42" s="800"/>
      <c r="RSU42" s="800"/>
      <c r="RSV42" s="800"/>
      <c r="RSW42" s="800"/>
      <c r="RSX42" s="800"/>
      <c r="RSY42" s="800"/>
      <c r="RSZ42" s="516"/>
      <c r="RTA42" s="800"/>
      <c r="RTB42" s="800"/>
      <c r="RTC42" s="800"/>
      <c r="RTD42" s="800"/>
      <c r="RTE42" s="800"/>
      <c r="RTF42" s="800"/>
      <c r="RTG42" s="800"/>
      <c r="RTH42" s="516"/>
      <c r="RTI42" s="800"/>
      <c r="RTJ42" s="800"/>
      <c r="RTK42" s="800"/>
      <c r="RTL42" s="800"/>
      <c r="RTM42" s="800"/>
      <c r="RTN42" s="800"/>
      <c r="RTO42" s="800"/>
      <c r="RTP42" s="516"/>
      <c r="RTQ42" s="800"/>
      <c r="RTR42" s="800"/>
      <c r="RTS42" s="800"/>
      <c r="RTT42" s="800"/>
      <c r="RTU42" s="800"/>
      <c r="RTV42" s="800"/>
      <c r="RTW42" s="800"/>
      <c r="RTX42" s="516"/>
      <c r="RTY42" s="800"/>
      <c r="RTZ42" s="800"/>
      <c r="RUA42" s="800"/>
      <c r="RUB42" s="800"/>
      <c r="RUC42" s="800"/>
      <c r="RUD42" s="800"/>
      <c r="RUE42" s="800"/>
      <c r="RUF42" s="516"/>
      <c r="RUG42" s="800"/>
      <c r="RUH42" s="800"/>
      <c r="RUI42" s="800"/>
      <c r="RUJ42" s="800"/>
      <c r="RUK42" s="800"/>
      <c r="RUL42" s="800"/>
      <c r="RUM42" s="800"/>
      <c r="RUN42" s="516"/>
      <c r="RUO42" s="800"/>
      <c r="RUP42" s="800"/>
      <c r="RUQ42" s="800"/>
      <c r="RUR42" s="800"/>
      <c r="RUS42" s="800"/>
      <c r="RUT42" s="800"/>
      <c r="RUU42" s="800"/>
      <c r="RUV42" s="516"/>
      <c r="RUW42" s="800"/>
      <c r="RUX42" s="800"/>
      <c r="RUY42" s="800"/>
      <c r="RUZ42" s="800"/>
      <c r="RVA42" s="800"/>
      <c r="RVB42" s="800"/>
      <c r="RVC42" s="800"/>
      <c r="RVD42" s="516"/>
      <c r="RVE42" s="800"/>
      <c r="RVF42" s="800"/>
      <c r="RVG42" s="800"/>
      <c r="RVH42" s="800"/>
      <c r="RVI42" s="800"/>
      <c r="RVJ42" s="800"/>
      <c r="RVK42" s="800"/>
      <c r="RVL42" s="516"/>
      <c r="RVM42" s="800"/>
      <c r="RVN42" s="800"/>
      <c r="RVO42" s="800"/>
      <c r="RVP42" s="800"/>
      <c r="RVQ42" s="800"/>
      <c r="RVR42" s="800"/>
      <c r="RVS42" s="800"/>
      <c r="RVT42" s="516"/>
      <c r="RVU42" s="800"/>
      <c r="RVV42" s="800"/>
      <c r="RVW42" s="800"/>
      <c r="RVX42" s="800"/>
      <c r="RVY42" s="800"/>
      <c r="RVZ42" s="800"/>
      <c r="RWA42" s="800"/>
      <c r="RWB42" s="516"/>
      <c r="RWC42" s="800"/>
      <c r="RWD42" s="800"/>
      <c r="RWE42" s="800"/>
      <c r="RWF42" s="800"/>
      <c r="RWG42" s="800"/>
      <c r="RWH42" s="800"/>
      <c r="RWI42" s="800"/>
      <c r="RWJ42" s="516"/>
      <c r="RWK42" s="800"/>
      <c r="RWL42" s="800"/>
      <c r="RWM42" s="800"/>
      <c r="RWN42" s="800"/>
      <c r="RWO42" s="800"/>
      <c r="RWP42" s="800"/>
      <c r="RWQ42" s="800"/>
      <c r="RWR42" s="516"/>
      <c r="RWS42" s="800"/>
      <c r="RWT42" s="800"/>
      <c r="RWU42" s="800"/>
      <c r="RWV42" s="800"/>
      <c r="RWW42" s="800"/>
      <c r="RWX42" s="800"/>
      <c r="RWY42" s="800"/>
      <c r="RWZ42" s="516"/>
      <c r="RXA42" s="800"/>
      <c r="RXB42" s="800"/>
      <c r="RXC42" s="800"/>
      <c r="RXD42" s="800"/>
      <c r="RXE42" s="800"/>
      <c r="RXF42" s="800"/>
      <c r="RXG42" s="800"/>
      <c r="RXH42" s="516"/>
      <c r="RXI42" s="800"/>
      <c r="RXJ42" s="800"/>
      <c r="RXK42" s="800"/>
      <c r="RXL42" s="800"/>
      <c r="RXM42" s="800"/>
      <c r="RXN42" s="800"/>
      <c r="RXO42" s="800"/>
      <c r="RXP42" s="516"/>
      <c r="RXQ42" s="800"/>
      <c r="RXR42" s="800"/>
      <c r="RXS42" s="800"/>
      <c r="RXT42" s="800"/>
      <c r="RXU42" s="800"/>
      <c r="RXV42" s="800"/>
      <c r="RXW42" s="800"/>
      <c r="RXX42" s="516"/>
      <c r="RXY42" s="800"/>
      <c r="RXZ42" s="800"/>
      <c r="RYA42" s="800"/>
      <c r="RYB42" s="800"/>
      <c r="RYC42" s="800"/>
      <c r="RYD42" s="800"/>
      <c r="RYE42" s="800"/>
      <c r="RYF42" s="516"/>
      <c r="RYG42" s="800"/>
      <c r="RYH42" s="800"/>
      <c r="RYI42" s="800"/>
      <c r="RYJ42" s="800"/>
      <c r="RYK42" s="800"/>
      <c r="RYL42" s="800"/>
      <c r="RYM42" s="800"/>
      <c r="RYN42" s="516"/>
      <c r="RYO42" s="800"/>
      <c r="RYP42" s="800"/>
      <c r="RYQ42" s="800"/>
      <c r="RYR42" s="800"/>
      <c r="RYS42" s="800"/>
      <c r="RYT42" s="800"/>
      <c r="RYU42" s="800"/>
      <c r="RYV42" s="516"/>
      <c r="RYW42" s="800"/>
      <c r="RYX42" s="800"/>
      <c r="RYY42" s="800"/>
      <c r="RYZ42" s="800"/>
      <c r="RZA42" s="800"/>
      <c r="RZB42" s="800"/>
      <c r="RZC42" s="800"/>
      <c r="RZD42" s="516"/>
      <c r="RZE42" s="800"/>
      <c r="RZF42" s="800"/>
      <c r="RZG42" s="800"/>
      <c r="RZH42" s="800"/>
      <c r="RZI42" s="800"/>
      <c r="RZJ42" s="800"/>
      <c r="RZK42" s="800"/>
      <c r="RZL42" s="516"/>
      <c r="RZM42" s="800"/>
      <c r="RZN42" s="800"/>
      <c r="RZO42" s="800"/>
      <c r="RZP42" s="800"/>
      <c r="RZQ42" s="800"/>
      <c r="RZR42" s="800"/>
      <c r="RZS42" s="800"/>
      <c r="RZT42" s="516"/>
      <c r="RZU42" s="800"/>
      <c r="RZV42" s="800"/>
      <c r="RZW42" s="800"/>
      <c r="RZX42" s="800"/>
      <c r="RZY42" s="800"/>
      <c r="RZZ42" s="800"/>
      <c r="SAA42" s="800"/>
      <c r="SAB42" s="516"/>
      <c r="SAC42" s="800"/>
      <c r="SAD42" s="800"/>
      <c r="SAE42" s="800"/>
      <c r="SAF42" s="800"/>
      <c r="SAG42" s="800"/>
      <c r="SAH42" s="800"/>
      <c r="SAI42" s="800"/>
      <c r="SAJ42" s="516"/>
      <c r="SAK42" s="800"/>
      <c r="SAL42" s="800"/>
      <c r="SAM42" s="800"/>
      <c r="SAN42" s="800"/>
      <c r="SAO42" s="800"/>
      <c r="SAP42" s="800"/>
      <c r="SAQ42" s="800"/>
      <c r="SAR42" s="516"/>
      <c r="SAS42" s="800"/>
      <c r="SAT42" s="800"/>
      <c r="SAU42" s="800"/>
      <c r="SAV42" s="800"/>
      <c r="SAW42" s="800"/>
      <c r="SAX42" s="800"/>
      <c r="SAY42" s="800"/>
      <c r="SAZ42" s="516"/>
      <c r="SBA42" s="800"/>
      <c r="SBB42" s="800"/>
      <c r="SBC42" s="800"/>
      <c r="SBD42" s="800"/>
      <c r="SBE42" s="800"/>
      <c r="SBF42" s="800"/>
      <c r="SBG42" s="800"/>
      <c r="SBH42" s="516"/>
      <c r="SBI42" s="800"/>
      <c r="SBJ42" s="800"/>
      <c r="SBK42" s="800"/>
      <c r="SBL42" s="800"/>
      <c r="SBM42" s="800"/>
      <c r="SBN42" s="800"/>
      <c r="SBO42" s="800"/>
      <c r="SBP42" s="516"/>
      <c r="SBQ42" s="800"/>
      <c r="SBR42" s="800"/>
      <c r="SBS42" s="800"/>
      <c r="SBT42" s="800"/>
      <c r="SBU42" s="800"/>
      <c r="SBV42" s="800"/>
      <c r="SBW42" s="800"/>
      <c r="SBX42" s="516"/>
      <c r="SBY42" s="800"/>
      <c r="SBZ42" s="800"/>
      <c r="SCA42" s="800"/>
      <c r="SCB42" s="800"/>
      <c r="SCC42" s="800"/>
      <c r="SCD42" s="800"/>
      <c r="SCE42" s="800"/>
      <c r="SCF42" s="516"/>
      <c r="SCG42" s="800"/>
      <c r="SCH42" s="800"/>
      <c r="SCI42" s="800"/>
      <c r="SCJ42" s="800"/>
      <c r="SCK42" s="800"/>
      <c r="SCL42" s="800"/>
      <c r="SCM42" s="800"/>
      <c r="SCN42" s="516"/>
      <c r="SCO42" s="800"/>
      <c r="SCP42" s="800"/>
      <c r="SCQ42" s="800"/>
      <c r="SCR42" s="800"/>
      <c r="SCS42" s="800"/>
      <c r="SCT42" s="800"/>
      <c r="SCU42" s="800"/>
      <c r="SCV42" s="516"/>
      <c r="SCW42" s="800"/>
      <c r="SCX42" s="800"/>
      <c r="SCY42" s="800"/>
      <c r="SCZ42" s="800"/>
      <c r="SDA42" s="800"/>
      <c r="SDB42" s="800"/>
      <c r="SDC42" s="800"/>
      <c r="SDD42" s="516"/>
      <c r="SDE42" s="800"/>
      <c r="SDF42" s="800"/>
      <c r="SDG42" s="800"/>
      <c r="SDH42" s="800"/>
      <c r="SDI42" s="800"/>
      <c r="SDJ42" s="800"/>
      <c r="SDK42" s="800"/>
      <c r="SDL42" s="516"/>
      <c r="SDM42" s="800"/>
      <c r="SDN42" s="800"/>
      <c r="SDO42" s="800"/>
      <c r="SDP42" s="800"/>
      <c r="SDQ42" s="800"/>
      <c r="SDR42" s="800"/>
      <c r="SDS42" s="800"/>
      <c r="SDT42" s="516"/>
      <c r="SDU42" s="800"/>
      <c r="SDV42" s="800"/>
      <c r="SDW42" s="800"/>
      <c r="SDX42" s="800"/>
      <c r="SDY42" s="800"/>
      <c r="SDZ42" s="800"/>
      <c r="SEA42" s="800"/>
      <c r="SEB42" s="516"/>
      <c r="SEC42" s="800"/>
      <c r="SED42" s="800"/>
      <c r="SEE42" s="800"/>
      <c r="SEF42" s="800"/>
      <c r="SEG42" s="800"/>
      <c r="SEH42" s="800"/>
      <c r="SEI42" s="800"/>
      <c r="SEJ42" s="516"/>
      <c r="SEK42" s="800"/>
      <c r="SEL42" s="800"/>
      <c r="SEM42" s="800"/>
      <c r="SEN42" s="800"/>
      <c r="SEO42" s="800"/>
      <c r="SEP42" s="800"/>
      <c r="SEQ42" s="800"/>
      <c r="SER42" s="516"/>
      <c r="SES42" s="800"/>
      <c r="SET42" s="800"/>
      <c r="SEU42" s="800"/>
      <c r="SEV42" s="800"/>
      <c r="SEW42" s="800"/>
      <c r="SEX42" s="800"/>
      <c r="SEY42" s="800"/>
      <c r="SEZ42" s="516"/>
      <c r="SFA42" s="800"/>
      <c r="SFB42" s="800"/>
      <c r="SFC42" s="800"/>
      <c r="SFD42" s="800"/>
      <c r="SFE42" s="800"/>
      <c r="SFF42" s="800"/>
      <c r="SFG42" s="800"/>
      <c r="SFH42" s="516"/>
      <c r="SFI42" s="800"/>
      <c r="SFJ42" s="800"/>
      <c r="SFK42" s="800"/>
      <c r="SFL42" s="800"/>
      <c r="SFM42" s="800"/>
      <c r="SFN42" s="800"/>
      <c r="SFO42" s="800"/>
      <c r="SFP42" s="516"/>
      <c r="SFQ42" s="800"/>
      <c r="SFR42" s="800"/>
      <c r="SFS42" s="800"/>
      <c r="SFT42" s="800"/>
      <c r="SFU42" s="800"/>
      <c r="SFV42" s="800"/>
      <c r="SFW42" s="800"/>
      <c r="SFX42" s="516"/>
      <c r="SFY42" s="800"/>
      <c r="SFZ42" s="800"/>
      <c r="SGA42" s="800"/>
      <c r="SGB42" s="800"/>
      <c r="SGC42" s="800"/>
      <c r="SGD42" s="800"/>
      <c r="SGE42" s="800"/>
      <c r="SGF42" s="516"/>
      <c r="SGG42" s="800"/>
      <c r="SGH42" s="800"/>
      <c r="SGI42" s="800"/>
      <c r="SGJ42" s="800"/>
      <c r="SGK42" s="800"/>
      <c r="SGL42" s="800"/>
      <c r="SGM42" s="800"/>
      <c r="SGN42" s="516"/>
      <c r="SGO42" s="800"/>
      <c r="SGP42" s="800"/>
      <c r="SGQ42" s="800"/>
      <c r="SGR42" s="800"/>
      <c r="SGS42" s="800"/>
      <c r="SGT42" s="800"/>
      <c r="SGU42" s="800"/>
      <c r="SGV42" s="516"/>
      <c r="SGW42" s="800"/>
      <c r="SGX42" s="800"/>
      <c r="SGY42" s="800"/>
      <c r="SGZ42" s="800"/>
      <c r="SHA42" s="800"/>
      <c r="SHB42" s="800"/>
      <c r="SHC42" s="800"/>
      <c r="SHD42" s="516"/>
      <c r="SHE42" s="800"/>
      <c r="SHF42" s="800"/>
      <c r="SHG42" s="800"/>
      <c r="SHH42" s="800"/>
      <c r="SHI42" s="800"/>
      <c r="SHJ42" s="800"/>
      <c r="SHK42" s="800"/>
      <c r="SHL42" s="516"/>
      <c r="SHM42" s="800"/>
      <c r="SHN42" s="800"/>
      <c r="SHO42" s="800"/>
      <c r="SHP42" s="800"/>
      <c r="SHQ42" s="800"/>
      <c r="SHR42" s="800"/>
      <c r="SHS42" s="800"/>
      <c r="SHT42" s="516"/>
      <c r="SHU42" s="800"/>
      <c r="SHV42" s="800"/>
      <c r="SHW42" s="800"/>
      <c r="SHX42" s="800"/>
      <c r="SHY42" s="800"/>
      <c r="SHZ42" s="800"/>
      <c r="SIA42" s="800"/>
      <c r="SIB42" s="516"/>
      <c r="SIC42" s="800"/>
      <c r="SID42" s="800"/>
      <c r="SIE42" s="800"/>
      <c r="SIF42" s="800"/>
      <c r="SIG42" s="800"/>
      <c r="SIH42" s="800"/>
      <c r="SII42" s="800"/>
      <c r="SIJ42" s="516"/>
      <c r="SIK42" s="800"/>
      <c r="SIL42" s="800"/>
      <c r="SIM42" s="800"/>
      <c r="SIN42" s="800"/>
      <c r="SIO42" s="800"/>
      <c r="SIP42" s="800"/>
      <c r="SIQ42" s="800"/>
      <c r="SIR42" s="516"/>
      <c r="SIS42" s="800"/>
      <c r="SIT42" s="800"/>
      <c r="SIU42" s="800"/>
      <c r="SIV42" s="800"/>
      <c r="SIW42" s="800"/>
      <c r="SIX42" s="800"/>
      <c r="SIY42" s="800"/>
      <c r="SIZ42" s="516"/>
      <c r="SJA42" s="800"/>
      <c r="SJB42" s="800"/>
      <c r="SJC42" s="800"/>
      <c r="SJD42" s="800"/>
      <c r="SJE42" s="800"/>
      <c r="SJF42" s="800"/>
      <c r="SJG42" s="800"/>
      <c r="SJH42" s="516"/>
      <c r="SJI42" s="800"/>
      <c r="SJJ42" s="800"/>
      <c r="SJK42" s="800"/>
      <c r="SJL42" s="800"/>
      <c r="SJM42" s="800"/>
      <c r="SJN42" s="800"/>
      <c r="SJO42" s="800"/>
      <c r="SJP42" s="516"/>
      <c r="SJQ42" s="800"/>
      <c r="SJR42" s="800"/>
      <c r="SJS42" s="800"/>
      <c r="SJT42" s="800"/>
      <c r="SJU42" s="800"/>
      <c r="SJV42" s="800"/>
      <c r="SJW42" s="800"/>
      <c r="SJX42" s="516"/>
      <c r="SJY42" s="800"/>
      <c r="SJZ42" s="800"/>
      <c r="SKA42" s="800"/>
      <c r="SKB42" s="800"/>
      <c r="SKC42" s="800"/>
      <c r="SKD42" s="800"/>
      <c r="SKE42" s="800"/>
      <c r="SKF42" s="516"/>
      <c r="SKG42" s="800"/>
      <c r="SKH42" s="800"/>
      <c r="SKI42" s="800"/>
      <c r="SKJ42" s="800"/>
      <c r="SKK42" s="800"/>
      <c r="SKL42" s="800"/>
      <c r="SKM42" s="800"/>
      <c r="SKN42" s="516"/>
      <c r="SKO42" s="800"/>
      <c r="SKP42" s="800"/>
      <c r="SKQ42" s="800"/>
      <c r="SKR42" s="800"/>
      <c r="SKS42" s="800"/>
      <c r="SKT42" s="800"/>
      <c r="SKU42" s="800"/>
      <c r="SKV42" s="516"/>
      <c r="SKW42" s="800"/>
      <c r="SKX42" s="800"/>
      <c r="SKY42" s="800"/>
      <c r="SKZ42" s="800"/>
      <c r="SLA42" s="800"/>
      <c r="SLB42" s="800"/>
      <c r="SLC42" s="800"/>
      <c r="SLD42" s="516"/>
      <c r="SLE42" s="800"/>
      <c r="SLF42" s="800"/>
      <c r="SLG42" s="800"/>
      <c r="SLH42" s="800"/>
      <c r="SLI42" s="800"/>
      <c r="SLJ42" s="800"/>
      <c r="SLK42" s="800"/>
      <c r="SLL42" s="516"/>
      <c r="SLM42" s="800"/>
      <c r="SLN42" s="800"/>
      <c r="SLO42" s="800"/>
      <c r="SLP42" s="800"/>
      <c r="SLQ42" s="800"/>
      <c r="SLR42" s="800"/>
      <c r="SLS42" s="800"/>
      <c r="SLT42" s="516"/>
      <c r="SLU42" s="800"/>
      <c r="SLV42" s="800"/>
      <c r="SLW42" s="800"/>
      <c r="SLX42" s="800"/>
      <c r="SLY42" s="800"/>
      <c r="SLZ42" s="800"/>
      <c r="SMA42" s="800"/>
      <c r="SMB42" s="516"/>
      <c r="SMC42" s="800"/>
      <c r="SMD42" s="800"/>
      <c r="SME42" s="800"/>
      <c r="SMF42" s="800"/>
      <c r="SMG42" s="800"/>
      <c r="SMH42" s="800"/>
      <c r="SMI42" s="800"/>
      <c r="SMJ42" s="516"/>
      <c r="SMK42" s="800"/>
      <c r="SML42" s="800"/>
      <c r="SMM42" s="800"/>
      <c r="SMN42" s="800"/>
      <c r="SMO42" s="800"/>
      <c r="SMP42" s="800"/>
      <c r="SMQ42" s="800"/>
      <c r="SMR42" s="516"/>
      <c r="SMS42" s="800"/>
      <c r="SMT42" s="800"/>
      <c r="SMU42" s="800"/>
      <c r="SMV42" s="800"/>
      <c r="SMW42" s="800"/>
      <c r="SMX42" s="800"/>
      <c r="SMY42" s="800"/>
      <c r="SMZ42" s="516"/>
      <c r="SNA42" s="800"/>
      <c r="SNB42" s="800"/>
      <c r="SNC42" s="800"/>
      <c r="SND42" s="800"/>
      <c r="SNE42" s="800"/>
      <c r="SNF42" s="800"/>
      <c r="SNG42" s="800"/>
      <c r="SNH42" s="516"/>
      <c r="SNI42" s="800"/>
      <c r="SNJ42" s="800"/>
      <c r="SNK42" s="800"/>
      <c r="SNL42" s="800"/>
      <c r="SNM42" s="800"/>
      <c r="SNN42" s="800"/>
      <c r="SNO42" s="800"/>
      <c r="SNP42" s="516"/>
      <c r="SNQ42" s="800"/>
      <c r="SNR42" s="800"/>
      <c r="SNS42" s="800"/>
      <c r="SNT42" s="800"/>
      <c r="SNU42" s="800"/>
      <c r="SNV42" s="800"/>
      <c r="SNW42" s="800"/>
      <c r="SNX42" s="516"/>
      <c r="SNY42" s="800"/>
      <c r="SNZ42" s="800"/>
      <c r="SOA42" s="800"/>
      <c r="SOB42" s="800"/>
      <c r="SOC42" s="800"/>
      <c r="SOD42" s="800"/>
      <c r="SOE42" s="800"/>
      <c r="SOF42" s="516"/>
      <c r="SOG42" s="800"/>
      <c r="SOH42" s="800"/>
      <c r="SOI42" s="800"/>
      <c r="SOJ42" s="800"/>
      <c r="SOK42" s="800"/>
      <c r="SOL42" s="800"/>
      <c r="SOM42" s="800"/>
      <c r="SON42" s="516"/>
      <c r="SOO42" s="800"/>
      <c r="SOP42" s="800"/>
      <c r="SOQ42" s="800"/>
      <c r="SOR42" s="800"/>
      <c r="SOS42" s="800"/>
      <c r="SOT42" s="800"/>
      <c r="SOU42" s="800"/>
      <c r="SOV42" s="516"/>
      <c r="SOW42" s="800"/>
      <c r="SOX42" s="800"/>
      <c r="SOY42" s="800"/>
      <c r="SOZ42" s="800"/>
      <c r="SPA42" s="800"/>
      <c r="SPB42" s="800"/>
      <c r="SPC42" s="800"/>
      <c r="SPD42" s="516"/>
      <c r="SPE42" s="800"/>
      <c r="SPF42" s="800"/>
      <c r="SPG42" s="800"/>
      <c r="SPH42" s="800"/>
      <c r="SPI42" s="800"/>
      <c r="SPJ42" s="800"/>
      <c r="SPK42" s="800"/>
      <c r="SPL42" s="516"/>
      <c r="SPM42" s="800"/>
      <c r="SPN42" s="800"/>
      <c r="SPO42" s="800"/>
      <c r="SPP42" s="800"/>
      <c r="SPQ42" s="800"/>
      <c r="SPR42" s="800"/>
      <c r="SPS42" s="800"/>
      <c r="SPT42" s="516"/>
      <c r="SPU42" s="800"/>
      <c r="SPV42" s="800"/>
      <c r="SPW42" s="800"/>
      <c r="SPX42" s="800"/>
      <c r="SPY42" s="800"/>
      <c r="SPZ42" s="800"/>
      <c r="SQA42" s="800"/>
      <c r="SQB42" s="516"/>
      <c r="SQC42" s="800"/>
      <c r="SQD42" s="800"/>
      <c r="SQE42" s="800"/>
      <c r="SQF42" s="800"/>
      <c r="SQG42" s="800"/>
      <c r="SQH42" s="800"/>
      <c r="SQI42" s="800"/>
      <c r="SQJ42" s="516"/>
      <c r="SQK42" s="800"/>
      <c r="SQL42" s="800"/>
      <c r="SQM42" s="800"/>
      <c r="SQN42" s="800"/>
      <c r="SQO42" s="800"/>
      <c r="SQP42" s="800"/>
      <c r="SQQ42" s="800"/>
      <c r="SQR42" s="516"/>
      <c r="SQS42" s="800"/>
      <c r="SQT42" s="800"/>
      <c r="SQU42" s="800"/>
      <c r="SQV42" s="800"/>
      <c r="SQW42" s="800"/>
      <c r="SQX42" s="800"/>
      <c r="SQY42" s="800"/>
      <c r="SQZ42" s="516"/>
      <c r="SRA42" s="800"/>
      <c r="SRB42" s="800"/>
      <c r="SRC42" s="800"/>
      <c r="SRD42" s="800"/>
      <c r="SRE42" s="800"/>
      <c r="SRF42" s="800"/>
      <c r="SRG42" s="800"/>
      <c r="SRH42" s="516"/>
      <c r="SRI42" s="800"/>
      <c r="SRJ42" s="800"/>
      <c r="SRK42" s="800"/>
      <c r="SRL42" s="800"/>
      <c r="SRM42" s="800"/>
      <c r="SRN42" s="800"/>
      <c r="SRO42" s="800"/>
      <c r="SRP42" s="516"/>
      <c r="SRQ42" s="800"/>
      <c r="SRR42" s="800"/>
      <c r="SRS42" s="800"/>
      <c r="SRT42" s="800"/>
      <c r="SRU42" s="800"/>
      <c r="SRV42" s="800"/>
      <c r="SRW42" s="800"/>
      <c r="SRX42" s="516"/>
      <c r="SRY42" s="800"/>
      <c r="SRZ42" s="800"/>
      <c r="SSA42" s="800"/>
      <c r="SSB42" s="800"/>
      <c r="SSC42" s="800"/>
      <c r="SSD42" s="800"/>
      <c r="SSE42" s="800"/>
      <c r="SSF42" s="516"/>
      <c r="SSG42" s="800"/>
      <c r="SSH42" s="800"/>
      <c r="SSI42" s="800"/>
      <c r="SSJ42" s="800"/>
      <c r="SSK42" s="800"/>
      <c r="SSL42" s="800"/>
      <c r="SSM42" s="800"/>
      <c r="SSN42" s="516"/>
      <c r="SSO42" s="800"/>
      <c r="SSP42" s="800"/>
      <c r="SSQ42" s="800"/>
      <c r="SSR42" s="800"/>
      <c r="SSS42" s="800"/>
      <c r="SST42" s="800"/>
      <c r="SSU42" s="800"/>
      <c r="SSV42" s="516"/>
      <c r="SSW42" s="800"/>
      <c r="SSX42" s="800"/>
      <c r="SSY42" s="800"/>
      <c r="SSZ42" s="800"/>
      <c r="STA42" s="800"/>
      <c r="STB42" s="800"/>
      <c r="STC42" s="800"/>
      <c r="STD42" s="516"/>
      <c r="STE42" s="800"/>
      <c r="STF42" s="800"/>
      <c r="STG42" s="800"/>
      <c r="STH42" s="800"/>
      <c r="STI42" s="800"/>
      <c r="STJ42" s="800"/>
      <c r="STK42" s="800"/>
      <c r="STL42" s="516"/>
      <c r="STM42" s="800"/>
      <c r="STN42" s="800"/>
      <c r="STO42" s="800"/>
      <c r="STP42" s="800"/>
      <c r="STQ42" s="800"/>
      <c r="STR42" s="800"/>
      <c r="STS42" s="800"/>
      <c r="STT42" s="516"/>
      <c r="STU42" s="800"/>
      <c r="STV42" s="800"/>
      <c r="STW42" s="800"/>
      <c r="STX42" s="800"/>
      <c r="STY42" s="800"/>
      <c r="STZ42" s="800"/>
      <c r="SUA42" s="800"/>
      <c r="SUB42" s="516"/>
      <c r="SUC42" s="800"/>
      <c r="SUD42" s="800"/>
      <c r="SUE42" s="800"/>
      <c r="SUF42" s="800"/>
      <c r="SUG42" s="800"/>
      <c r="SUH42" s="800"/>
      <c r="SUI42" s="800"/>
      <c r="SUJ42" s="516"/>
      <c r="SUK42" s="800"/>
      <c r="SUL42" s="800"/>
      <c r="SUM42" s="800"/>
      <c r="SUN42" s="800"/>
      <c r="SUO42" s="800"/>
      <c r="SUP42" s="800"/>
      <c r="SUQ42" s="800"/>
      <c r="SUR42" s="516"/>
      <c r="SUS42" s="800"/>
      <c r="SUT42" s="800"/>
      <c r="SUU42" s="800"/>
      <c r="SUV42" s="800"/>
      <c r="SUW42" s="800"/>
      <c r="SUX42" s="800"/>
      <c r="SUY42" s="800"/>
      <c r="SUZ42" s="516"/>
      <c r="SVA42" s="800"/>
      <c r="SVB42" s="800"/>
      <c r="SVC42" s="800"/>
      <c r="SVD42" s="800"/>
      <c r="SVE42" s="800"/>
      <c r="SVF42" s="800"/>
      <c r="SVG42" s="800"/>
      <c r="SVH42" s="516"/>
      <c r="SVI42" s="800"/>
      <c r="SVJ42" s="800"/>
      <c r="SVK42" s="800"/>
      <c r="SVL42" s="800"/>
      <c r="SVM42" s="800"/>
      <c r="SVN42" s="800"/>
      <c r="SVO42" s="800"/>
      <c r="SVP42" s="516"/>
      <c r="SVQ42" s="800"/>
      <c r="SVR42" s="800"/>
      <c r="SVS42" s="800"/>
      <c r="SVT42" s="800"/>
      <c r="SVU42" s="800"/>
      <c r="SVV42" s="800"/>
      <c r="SVW42" s="800"/>
      <c r="SVX42" s="516"/>
      <c r="SVY42" s="800"/>
      <c r="SVZ42" s="800"/>
      <c r="SWA42" s="800"/>
      <c r="SWB42" s="800"/>
      <c r="SWC42" s="800"/>
      <c r="SWD42" s="800"/>
      <c r="SWE42" s="800"/>
      <c r="SWF42" s="516"/>
      <c r="SWG42" s="800"/>
      <c r="SWH42" s="800"/>
      <c r="SWI42" s="800"/>
      <c r="SWJ42" s="800"/>
      <c r="SWK42" s="800"/>
      <c r="SWL42" s="800"/>
      <c r="SWM42" s="800"/>
      <c r="SWN42" s="516"/>
      <c r="SWO42" s="800"/>
      <c r="SWP42" s="800"/>
      <c r="SWQ42" s="800"/>
      <c r="SWR42" s="800"/>
      <c r="SWS42" s="800"/>
      <c r="SWT42" s="800"/>
      <c r="SWU42" s="800"/>
      <c r="SWV42" s="516"/>
      <c r="SWW42" s="800"/>
      <c r="SWX42" s="800"/>
      <c r="SWY42" s="800"/>
      <c r="SWZ42" s="800"/>
      <c r="SXA42" s="800"/>
      <c r="SXB42" s="800"/>
      <c r="SXC42" s="800"/>
      <c r="SXD42" s="516"/>
      <c r="SXE42" s="800"/>
      <c r="SXF42" s="800"/>
      <c r="SXG42" s="800"/>
      <c r="SXH42" s="800"/>
      <c r="SXI42" s="800"/>
      <c r="SXJ42" s="800"/>
      <c r="SXK42" s="800"/>
      <c r="SXL42" s="516"/>
      <c r="SXM42" s="800"/>
      <c r="SXN42" s="800"/>
      <c r="SXO42" s="800"/>
      <c r="SXP42" s="800"/>
      <c r="SXQ42" s="800"/>
      <c r="SXR42" s="800"/>
      <c r="SXS42" s="800"/>
      <c r="SXT42" s="516"/>
      <c r="SXU42" s="800"/>
      <c r="SXV42" s="800"/>
      <c r="SXW42" s="800"/>
      <c r="SXX42" s="800"/>
      <c r="SXY42" s="800"/>
      <c r="SXZ42" s="800"/>
      <c r="SYA42" s="800"/>
      <c r="SYB42" s="516"/>
      <c r="SYC42" s="800"/>
      <c r="SYD42" s="800"/>
      <c r="SYE42" s="800"/>
      <c r="SYF42" s="800"/>
      <c r="SYG42" s="800"/>
      <c r="SYH42" s="800"/>
      <c r="SYI42" s="800"/>
      <c r="SYJ42" s="516"/>
      <c r="SYK42" s="800"/>
      <c r="SYL42" s="800"/>
      <c r="SYM42" s="800"/>
      <c r="SYN42" s="800"/>
      <c r="SYO42" s="800"/>
      <c r="SYP42" s="800"/>
      <c r="SYQ42" s="800"/>
      <c r="SYR42" s="516"/>
      <c r="SYS42" s="800"/>
      <c r="SYT42" s="800"/>
      <c r="SYU42" s="800"/>
      <c r="SYV42" s="800"/>
      <c r="SYW42" s="800"/>
      <c r="SYX42" s="800"/>
      <c r="SYY42" s="800"/>
      <c r="SYZ42" s="516"/>
      <c r="SZA42" s="800"/>
      <c r="SZB42" s="800"/>
      <c r="SZC42" s="800"/>
      <c r="SZD42" s="800"/>
      <c r="SZE42" s="800"/>
      <c r="SZF42" s="800"/>
      <c r="SZG42" s="800"/>
      <c r="SZH42" s="516"/>
      <c r="SZI42" s="800"/>
      <c r="SZJ42" s="800"/>
      <c r="SZK42" s="800"/>
      <c r="SZL42" s="800"/>
      <c r="SZM42" s="800"/>
      <c r="SZN42" s="800"/>
      <c r="SZO42" s="800"/>
      <c r="SZP42" s="516"/>
      <c r="SZQ42" s="800"/>
      <c r="SZR42" s="800"/>
      <c r="SZS42" s="800"/>
      <c r="SZT42" s="800"/>
      <c r="SZU42" s="800"/>
      <c r="SZV42" s="800"/>
      <c r="SZW42" s="800"/>
      <c r="SZX42" s="516"/>
      <c r="SZY42" s="800"/>
      <c r="SZZ42" s="800"/>
      <c r="TAA42" s="800"/>
      <c r="TAB42" s="800"/>
      <c r="TAC42" s="800"/>
      <c r="TAD42" s="800"/>
      <c r="TAE42" s="800"/>
      <c r="TAF42" s="516"/>
      <c r="TAG42" s="800"/>
      <c r="TAH42" s="800"/>
      <c r="TAI42" s="800"/>
      <c r="TAJ42" s="800"/>
      <c r="TAK42" s="800"/>
      <c r="TAL42" s="800"/>
      <c r="TAM42" s="800"/>
      <c r="TAN42" s="516"/>
      <c r="TAO42" s="800"/>
      <c r="TAP42" s="800"/>
      <c r="TAQ42" s="800"/>
      <c r="TAR42" s="800"/>
      <c r="TAS42" s="800"/>
      <c r="TAT42" s="800"/>
      <c r="TAU42" s="800"/>
      <c r="TAV42" s="516"/>
      <c r="TAW42" s="800"/>
      <c r="TAX42" s="800"/>
      <c r="TAY42" s="800"/>
      <c r="TAZ42" s="800"/>
      <c r="TBA42" s="800"/>
      <c r="TBB42" s="800"/>
      <c r="TBC42" s="800"/>
      <c r="TBD42" s="516"/>
      <c r="TBE42" s="800"/>
      <c r="TBF42" s="800"/>
      <c r="TBG42" s="800"/>
      <c r="TBH42" s="800"/>
      <c r="TBI42" s="800"/>
      <c r="TBJ42" s="800"/>
      <c r="TBK42" s="800"/>
      <c r="TBL42" s="516"/>
      <c r="TBM42" s="800"/>
      <c r="TBN42" s="800"/>
      <c r="TBO42" s="800"/>
      <c r="TBP42" s="800"/>
      <c r="TBQ42" s="800"/>
      <c r="TBR42" s="800"/>
      <c r="TBS42" s="800"/>
      <c r="TBT42" s="516"/>
      <c r="TBU42" s="800"/>
      <c r="TBV42" s="800"/>
      <c r="TBW42" s="800"/>
      <c r="TBX42" s="800"/>
      <c r="TBY42" s="800"/>
      <c r="TBZ42" s="800"/>
      <c r="TCA42" s="800"/>
      <c r="TCB42" s="516"/>
      <c r="TCC42" s="800"/>
      <c r="TCD42" s="800"/>
      <c r="TCE42" s="800"/>
      <c r="TCF42" s="800"/>
      <c r="TCG42" s="800"/>
      <c r="TCH42" s="800"/>
      <c r="TCI42" s="800"/>
      <c r="TCJ42" s="516"/>
      <c r="TCK42" s="800"/>
      <c r="TCL42" s="800"/>
      <c r="TCM42" s="800"/>
      <c r="TCN42" s="800"/>
      <c r="TCO42" s="800"/>
      <c r="TCP42" s="800"/>
      <c r="TCQ42" s="800"/>
      <c r="TCR42" s="516"/>
      <c r="TCS42" s="800"/>
      <c r="TCT42" s="800"/>
      <c r="TCU42" s="800"/>
      <c r="TCV42" s="800"/>
      <c r="TCW42" s="800"/>
      <c r="TCX42" s="800"/>
      <c r="TCY42" s="800"/>
      <c r="TCZ42" s="516"/>
      <c r="TDA42" s="800"/>
      <c r="TDB42" s="800"/>
      <c r="TDC42" s="800"/>
      <c r="TDD42" s="800"/>
      <c r="TDE42" s="800"/>
      <c r="TDF42" s="800"/>
      <c r="TDG42" s="800"/>
      <c r="TDH42" s="516"/>
      <c r="TDI42" s="800"/>
      <c r="TDJ42" s="800"/>
      <c r="TDK42" s="800"/>
      <c r="TDL42" s="800"/>
      <c r="TDM42" s="800"/>
      <c r="TDN42" s="800"/>
      <c r="TDO42" s="800"/>
      <c r="TDP42" s="516"/>
      <c r="TDQ42" s="800"/>
      <c r="TDR42" s="800"/>
      <c r="TDS42" s="800"/>
      <c r="TDT42" s="800"/>
      <c r="TDU42" s="800"/>
      <c r="TDV42" s="800"/>
      <c r="TDW42" s="800"/>
      <c r="TDX42" s="516"/>
      <c r="TDY42" s="800"/>
      <c r="TDZ42" s="800"/>
      <c r="TEA42" s="800"/>
      <c r="TEB42" s="800"/>
      <c r="TEC42" s="800"/>
      <c r="TED42" s="800"/>
      <c r="TEE42" s="800"/>
      <c r="TEF42" s="516"/>
      <c r="TEG42" s="800"/>
      <c r="TEH42" s="800"/>
      <c r="TEI42" s="800"/>
      <c r="TEJ42" s="800"/>
      <c r="TEK42" s="800"/>
      <c r="TEL42" s="800"/>
      <c r="TEM42" s="800"/>
      <c r="TEN42" s="516"/>
      <c r="TEO42" s="800"/>
      <c r="TEP42" s="800"/>
      <c r="TEQ42" s="800"/>
      <c r="TER42" s="800"/>
      <c r="TES42" s="800"/>
      <c r="TET42" s="800"/>
      <c r="TEU42" s="800"/>
      <c r="TEV42" s="516"/>
      <c r="TEW42" s="800"/>
      <c r="TEX42" s="800"/>
      <c r="TEY42" s="800"/>
      <c r="TEZ42" s="800"/>
      <c r="TFA42" s="800"/>
      <c r="TFB42" s="800"/>
      <c r="TFC42" s="800"/>
      <c r="TFD42" s="516"/>
      <c r="TFE42" s="800"/>
      <c r="TFF42" s="800"/>
      <c r="TFG42" s="800"/>
      <c r="TFH42" s="800"/>
      <c r="TFI42" s="800"/>
      <c r="TFJ42" s="800"/>
      <c r="TFK42" s="800"/>
      <c r="TFL42" s="516"/>
      <c r="TFM42" s="800"/>
      <c r="TFN42" s="800"/>
      <c r="TFO42" s="800"/>
      <c r="TFP42" s="800"/>
      <c r="TFQ42" s="800"/>
      <c r="TFR42" s="800"/>
      <c r="TFS42" s="800"/>
      <c r="TFT42" s="516"/>
      <c r="TFU42" s="800"/>
      <c r="TFV42" s="800"/>
      <c r="TFW42" s="800"/>
      <c r="TFX42" s="800"/>
      <c r="TFY42" s="800"/>
      <c r="TFZ42" s="800"/>
      <c r="TGA42" s="800"/>
      <c r="TGB42" s="516"/>
      <c r="TGC42" s="800"/>
      <c r="TGD42" s="800"/>
      <c r="TGE42" s="800"/>
      <c r="TGF42" s="800"/>
      <c r="TGG42" s="800"/>
      <c r="TGH42" s="800"/>
      <c r="TGI42" s="800"/>
      <c r="TGJ42" s="516"/>
      <c r="TGK42" s="800"/>
      <c r="TGL42" s="800"/>
      <c r="TGM42" s="800"/>
      <c r="TGN42" s="800"/>
      <c r="TGO42" s="800"/>
      <c r="TGP42" s="800"/>
      <c r="TGQ42" s="800"/>
      <c r="TGR42" s="516"/>
      <c r="TGS42" s="800"/>
      <c r="TGT42" s="800"/>
      <c r="TGU42" s="800"/>
      <c r="TGV42" s="800"/>
      <c r="TGW42" s="800"/>
      <c r="TGX42" s="800"/>
      <c r="TGY42" s="800"/>
      <c r="TGZ42" s="516"/>
      <c r="THA42" s="800"/>
      <c r="THB42" s="800"/>
      <c r="THC42" s="800"/>
      <c r="THD42" s="800"/>
      <c r="THE42" s="800"/>
      <c r="THF42" s="800"/>
      <c r="THG42" s="800"/>
      <c r="THH42" s="516"/>
      <c r="THI42" s="800"/>
      <c r="THJ42" s="800"/>
      <c r="THK42" s="800"/>
      <c r="THL42" s="800"/>
      <c r="THM42" s="800"/>
      <c r="THN42" s="800"/>
      <c r="THO42" s="800"/>
      <c r="THP42" s="516"/>
      <c r="THQ42" s="800"/>
      <c r="THR42" s="800"/>
      <c r="THS42" s="800"/>
      <c r="THT42" s="800"/>
      <c r="THU42" s="800"/>
      <c r="THV42" s="800"/>
      <c r="THW42" s="800"/>
      <c r="THX42" s="516"/>
      <c r="THY42" s="800"/>
      <c r="THZ42" s="800"/>
      <c r="TIA42" s="800"/>
      <c r="TIB42" s="800"/>
      <c r="TIC42" s="800"/>
      <c r="TID42" s="800"/>
      <c r="TIE42" s="800"/>
      <c r="TIF42" s="516"/>
      <c r="TIG42" s="800"/>
      <c r="TIH42" s="800"/>
      <c r="TII42" s="800"/>
      <c r="TIJ42" s="800"/>
      <c r="TIK42" s="800"/>
      <c r="TIL42" s="800"/>
      <c r="TIM42" s="800"/>
      <c r="TIN42" s="516"/>
      <c r="TIO42" s="800"/>
      <c r="TIP42" s="800"/>
      <c r="TIQ42" s="800"/>
      <c r="TIR42" s="800"/>
      <c r="TIS42" s="800"/>
      <c r="TIT42" s="800"/>
      <c r="TIU42" s="800"/>
      <c r="TIV42" s="516"/>
      <c r="TIW42" s="800"/>
      <c r="TIX42" s="800"/>
      <c r="TIY42" s="800"/>
      <c r="TIZ42" s="800"/>
      <c r="TJA42" s="800"/>
      <c r="TJB42" s="800"/>
      <c r="TJC42" s="800"/>
      <c r="TJD42" s="516"/>
      <c r="TJE42" s="800"/>
      <c r="TJF42" s="800"/>
      <c r="TJG42" s="800"/>
      <c r="TJH42" s="800"/>
      <c r="TJI42" s="800"/>
      <c r="TJJ42" s="800"/>
      <c r="TJK42" s="800"/>
      <c r="TJL42" s="516"/>
      <c r="TJM42" s="800"/>
      <c r="TJN42" s="800"/>
      <c r="TJO42" s="800"/>
      <c r="TJP42" s="800"/>
      <c r="TJQ42" s="800"/>
      <c r="TJR42" s="800"/>
      <c r="TJS42" s="800"/>
      <c r="TJT42" s="516"/>
      <c r="TJU42" s="800"/>
      <c r="TJV42" s="800"/>
      <c r="TJW42" s="800"/>
      <c r="TJX42" s="800"/>
      <c r="TJY42" s="800"/>
      <c r="TJZ42" s="800"/>
      <c r="TKA42" s="800"/>
      <c r="TKB42" s="516"/>
      <c r="TKC42" s="800"/>
      <c r="TKD42" s="800"/>
      <c r="TKE42" s="800"/>
      <c r="TKF42" s="800"/>
      <c r="TKG42" s="800"/>
      <c r="TKH42" s="800"/>
      <c r="TKI42" s="800"/>
      <c r="TKJ42" s="516"/>
      <c r="TKK42" s="800"/>
      <c r="TKL42" s="800"/>
      <c r="TKM42" s="800"/>
      <c r="TKN42" s="800"/>
      <c r="TKO42" s="800"/>
      <c r="TKP42" s="800"/>
      <c r="TKQ42" s="800"/>
      <c r="TKR42" s="516"/>
      <c r="TKS42" s="800"/>
      <c r="TKT42" s="800"/>
      <c r="TKU42" s="800"/>
      <c r="TKV42" s="800"/>
      <c r="TKW42" s="800"/>
      <c r="TKX42" s="800"/>
      <c r="TKY42" s="800"/>
      <c r="TKZ42" s="516"/>
      <c r="TLA42" s="800"/>
      <c r="TLB42" s="800"/>
      <c r="TLC42" s="800"/>
      <c r="TLD42" s="800"/>
      <c r="TLE42" s="800"/>
      <c r="TLF42" s="800"/>
      <c r="TLG42" s="800"/>
      <c r="TLH42" s="516"/>
      <c r="TLI42" s="800"/>
      <c r="TLJ42" s="800"/>
      <c r="TLK42" s="800"/>
      <c r="TLL42" s="800"/>
      <c r="TLM42" s="800"/>
      <c r="TLN42" s="800"/>
      <c r="TLO42" s="800"/>
      <c r="TLP42" s="516"/>
      <c r="TLQ42" s="800"/>
      <c r="TLR42" s="800"/>
      <c r="TLS42" s="800"/>
      <c r="TLT42" s="800"/>
      <c r="TLU42" s="800"/>
      <c r="TLV42" s="800"/>
      <c r="TLW42" s="800"/>
      <c r="TLX42" s="516"/>
      <c r="TLY42" s="800"/>
      <c r="TLZ42" s="800"/>
      <c r="TMA42" s="800"/>
      <c r="TMB42" s="800"/>
      <c r="TMC42" s="800"/>
      <c r="TMD42" s="800"/>
      <c r="TME42" s="800"/>
      <c r="TMF42" s="516"/>
      <c r="TMG42" s="800"/>
      <c r="TMH42" s="800"/>
      <c r="TMI42" s="800"/>
      <c r="TMJ42" s="800"/>
      <c r="TMK42" s="800"/>
      <c r="TML42" s="800"/>
      <c r="TMM42" s="800"/>
      <c r="TMN42" s="516"/>
      <c r="TMO42" s="800"/>
      <c r="TMP42" s="800"/>
      <c r="TMQ42" s="800"/>
      <c r="TMR42" s="800"/>
      <c r="TMS42" s="800"/>
      <c r="TMT42" s="800"/>
      <c r="TMU42" s="800"/>
      <c r="TMV42" s="516"/>
      <c r="TMW42" s="800"/>
      <c r="TMX42" s="800"/>
      <c r="TMY42" s="800"/>
      <c r="TMZ42" s="800"/>
      <c r="TNA42" s="800"/>
      <c r="TNB42" s="800"/>
      <c r="TNC42" s="800"/>
      <c r="TND42" s="516"/>
      <c r="TNE42" s="800"/>
      <c r="TNF42" s="800"/>
      <c r="TNG42" s="800"/>
      <c r="TNH42" s="800"/>
      <c r="TNI42" s="800"/>
      <c r="TNJ42" s="800"/>
      <c r="TNK42" s="800"/>
      <c r="TNL42" s="516"/>
      <c r="TNM42" s="800"/>
      <c r="TNN42" s="800"/>
      <c r="TNO42" s="800"/>
      <c r="TNP42" s="800"/>
      <c r="TNQ42" s="800"/>
      <c r="TNR42" s="800"/>
      <c r="TNS42" s="800"/>
      <c r="TNT42" s="516"/>
      <c r="TNU42" s="800"/>
      <c r="TNV42" s="800"/>
      <c r="TNW42" s="800"/>
      <c r="TNX42" s="800"/>
      <c r="TNY42" s="800"/>
      <c r="TNZ42" s="800"/>
      <c r="TOA42" s="800"/>
      <c r="TOB42" s="516"/>
      <c r="TOC42" s="800"/>
      <c r="TOD42" s="800"/>
      <c r="TOE42" s="800"/>
      <c r="TOF42" s="800"/>
      <c r="TOG42" s="800"/>
      <c r="TOH42" s="800"/>
      <c r="TOI42" s="800"/>
      <c r="TOJ42" s="516"/>
      <c r="TOK42" s="800"/>
      <c r="TOL42" s="800"/>
      <c r="TOM42" s="800"/>
      <c r="TON42" s="800"/>
      <c r="TOO42" s="800"/>
      <c r="TOP42" s="800"/>
      <c r="TOQ42" s="800"/>
      <c r="TOR42" s="516"/>
      <c r="TOS42" s="800"/>
      <c r="TOT42" s="800"/>
      <c r="TOU42" s="800"/>
      <c r="TOV42" s="800"/>
      <c r="TOW42" s="800"/>
      <c r="TOX42" s="800"/>
      <c r="TOY42" s="800"/>
      <c r="TOZ42" s="516"/>
      <c r="TPA42" s="800"/>
      <c r="TPB42" s="800"/>
      <c r="TPC42" s="800"/>
      <c r="TPD42" s="800"/>
      <c r="TPE42" s="800"/>
      <c r="TPF42" s="800"/>
      <c r="TPG42" s="800"/>
      <c r="TPH42" s="516"/>
      <c r="TPI42" s="800"/>
      <c r="TPJ42" s="800"/>
      <c r="TPK42" s="800"/>
      <c r="TPL42" s="800"/>
      <c r="TPM42" s="800"/>
      <c r="TPN42" s="800"/>
      <c r="TPO42" s="800"/>
      <c r="TPP42" s="516"/>
      <c r="TPQ42" s="800"/>
      <c r="TPR42" s="800"/>
      <c r="TPS42" s="800"/>
      <c r="TPT42" s="800"/>
      <c r="TPU42" s="800"/>
      <c r="TPV42" s="800"/>
      <c r="TPW42" s="800"/>
      <c r="TPX42" s="516"/>
      <c r="TPY42" s="800"/>
      <c r="TPZ42" s="800"/>
      <c r="TQA42" s="800"/>
      <c r="TQB42" s="800"/>
      <c r="TQC42" s="800"/>
      <c r="TQD42" s="800"/>
      <c r="TQE42" s="800"/>
      <c r="TQF42" s="516"/>
      <c r="TQG42" s="800"/>
      <c r="TQH42" s="800"/>
      <c r="TQI42" s="800"/>
      <c r="TQJ42" s="800"/>
      <c r="TQK42" s="800"/>
      <c r="TQL42" s="800"/>
      <c r="TQM42" s="800"/>
      <c r="TQN42" s="516"/>
      <c r="TQO42" s="800"/>
      <c r="TQP42" s="800"/>
      <c r="TQQ42" s="800"/>
      <c r="TQR42" s="800"/>
      <c r="TQS42" s="800"/>
      <c r="TQT42" s="800"/>
      <c r="TQU42" s="800"/>
      <c r="TQV42" s="516"/>
      <c r="TQW42" s="800"/>
      <c r="TQX42" s="800"/>
      <c r="TQY42" s="800"/>
      <c r="TQZ42" s="800"/>
      <c r="TRA42" s="800"/>
      <c r="TRB42" s="800"/>
      <c r="TRC42" s="800"/>
      <c r="TRD42" s="516"/>
      <c r="TRE42" s="800"/>
      <c r="TRF42" s="800"/>
      <c r="TRG42" s="800"/>
      <c r="TRH42" s="800"/>
      <c r="TRI42" s="800"/>
      <c r="TRJ42" s="800"/>
      <c r="TRK42" s="800"/>
      <c r="TRL42" s="516"/>
      <c r="TRM42" s="800"/>
      <c r="TRN42" s="800"/>
      <c r="TRO42" s="800"/>
      <c r="TRP42" s="800"/>
      <c r="TRQ42" s="800"/>
      <c r="TRR42" s="800"/>
      <c r="TRS42" s="800"/>
      <c r="TRT42" s="516"/>
      <c r="TRU42" s="800"/>
      <c r="TRV42" s="800"/>
      <c r="TRW42" s="800"/>
      <c r="TRX42" s="800"/>
      <c r="TRY42" s="800"/>
      <c r="TRZ42" s="800"/>
      <c r="TSA42" s="800"/>
      <c r="TSB42" s="516"/>
      <c r="TSC42" s="800"/>
      <c r="TSD42" s="800"/>
      <c r="TSE42" s="800"/>
      <c r="TSF42" s="800"/>
      <c r="TSG42" s="800"/>
      <c r="TSH42" s="800"/>
      <c r="TSI42" s="800"/>
      <c r="TSJ42" s="516"/>
      <c r="TSK42" s="800"/>
      <c r="TSL42" s="800"/>
      <c r="TSM42" s="800"/>
      <c r="TSN42" s="800"/>
      <c r="TSO42" s="800"/>
      <c r="TSP42" s="800"/>
      <c r="TSQ42" s="800"/>
      <c r="TSR42" s="516"/>
      <c r="TSS42" s="800"/>
      <c r="TST42" s="800"/>
      <c r="TSU42" s="800"/>
      <c r="TSV42" s="800"/>
      <c r="TSW42" s="800"/>
      <c r="TSX42" s="800"/>
      <c r="TSY42" s="800"/>
      <c r="TSZ42" s="516"/>
      <c r="TTA42" s="800"/>
      <c r="TTB42" s="800"/>
      <c r="TTC42" s="800"/>
      <c r="TTD42" s="800"/>
      <c r="TTE42" s="800"/>
      <c r="TTF42" s="800"/>
      <c r="TTG42" s="800"/>
      <c r="TTH42" s="516"/>
      <c r="TTI42" s="800"/>
      <c r="TTJ42" s="800"/>
      <c r="TTK42" s="800"/>
      <c r="TTL42" s="800"/>
      <c r="TTM42" s="800"/>
      <c r="TTN42" s="800"/>
      <c r="TTO42" s="800"/>
      <c r="TTP42" s="516"/>
      <c r="TTQ42" s="800"/>
      <c r="TTR42" s="800"/>
      <c r="TTS42" s="800"/>
      <c r="TTT42" s="800"/>
      <c r="TTU42" s="800"/>
      <c r="TTV42" s="800"/>
      <c r="TTW42" s="800"/>
      <c r="TTX42" s="516"/>
      <c r="TTY42" s="800"/>
      <c r="TTZ42" s="800"/>
      <c r="TUA42" s="800"/>
      <c r="TUB42" s="800"/>
      <c r="TUC42" s="800"/>
      <c r="TUD42" s="800"/>
      <c r="TUE42" s="800"/>
      <c r="TUF42" s="516"/>
      <c r="TUG42" s="800"/>
      <c r="TUH42" s="800"/>
      <c r="TUI42" s="800"/>
      <c r="TUJ42" s="800"/>
      <c r="TUK42" s="800"/>
      <c r="TUL42" s="800"/>
      <c r="TUM42" s="800"/>
      <c r="TUN42" s="516"/>
      <c r="TUO42" s="800"/>
      <c r="TUP42" s="800"/>
      <c r="TUQ42" s="800"/>
      <c r="TUR42" s="800"/>
      <c r="TUS42" s="800"/>
      <c r="TUT42" s="800"/>
      <c r="TUU42" s="800"/>
      <c r="TUV42" s="516"/>
      <c r="TUW42" s="800"/>
      <c r="TUX42" s="800"/>
      <c r="TUY42" s="800"/>
      <c r="TUZ42" s="800"/>
      <c r="TVA42" s="800"/>
      <c r="TVB42" s="800"/>
      <c r="TVC42" s="800"/>
      <c r="TVD42" s="516"/>
      <c r="TVE42" s="800"/>
      <c r="TVF42" s="800"/>
      <c r="TVG42" s="800"/>
      <c r="TVH42" s="800"/>
      <c r="TVI42" s="800"/>
      <c r="TVJ42" s="800"/>
      <c r="TVK42" s="800"/>
      <c r="TVL42" s="516"/>
      <c r="TVM42" s="800"/>
      <c r="TVN42" s="800"/>
      <c r="TVO42" s="800"/>
      <c r="TVP42" s="800"/>
      <c r="TVQ42" s="800"/>
      <c r="TVR42" s="800"/>
      <c r="TVS42" s="800"/>
      <c r="TVT42" s="516"/>
      <c r="TVU42" s="800"/>
      <c r="TVV42" s="800"/>
      <c r="TVW42" s="800"/>
      <c r="TVX42" s="800"/>
      <c r="TVY42" s="800"/>
      <c r="TVZ42" s="800"/>
      <c r="TWA42" s="800"/>
      <c r="TWB42" s="516"/>
      <c r="TWC42" s="800"/>
      <c r="TWD42" s="800"/>
      <c r="TWE42" s="800"/>
      <c r="TWF42" s="800"/>
      <c r="TWG42" s="800"/>
      <c r="TWH42" s="800"/>
      <c r="TWI42" s="800"/>
      <c r="TWJ42" s="516"/>
      <c r="TWK42" s="800"/>
      <c r="TWL42" s="800"/>
      <c r="TWM42" s="800"/>
      <c r="TWN42" s="800"/>
      <c r="TWO42" s="800"/>
      <c r="TWP42" s="800"/>
      <c r="TWQ42" s="800"/>
      <c r="TWR42" s="516"/>
      <c r="TWS42" s="800"/>
      <c r="TWT42" s="800"/>
      <c r="TWU42" s="800"/>
      <c r="TWV42" s="800"/>
      <c r="TWW42" s="800"/>
      <c r="TWX42" s="800"/>
      <c r="TWY42" s="800"/>
      <c r="TWZ42" s="516"/>
      <c r="TXA42" s="800"/>
      <c r="TXB42" s="800"/>
      <c r="TXC42" s="800"/>
      <c r="TXD42" s="800"/>
      <c r="TXE42" s="800"/>
      <c r="TXF42" s="800"/>
      <c r="TXG42" s="800"/>
      <c r="TXH42" s="516"/>
      <c r="TXI42" s="800"/>
      <c r="TXJ42" s="800"/>
      <c r="TXK42" s="800"/>
      <c r="TXL42" s="800"/>
      <c r="TXM42" s="800"/>
      <c r="TXN42" s="800"/>
      <c r="TXO42" s="800"/>
      <c r="TXP42" s="516"/>
      <c r="TXQ42" s="800"/>
      <c r="TXR42" s="800"/>
      <c r="TXS42" s="800"/>
      <c r="TXT42" s="800"/>
      <c r="TXU42" s="800"/>
      <c r="TXV42" s="800"/>
      <c r="TXW42" s="800"/>
      <c r="TXX42" s="516"/>
      <c r="TXY42" s="800"/>
      <c r="TXZ42" s="800"/>
      <c r="TYA42" s="800"/>
      <c r="TYB42" s="800"/>
      <c r="TYC42" s="800"/>
      <c r="TYD42" s="800"/>
      <c r="TYE42" s="800"/>
      <c r="TYF42" s="516"/>
      <c r="TYG42" s="800"/>
      <c r="TYH42" s="800"/>
      <c r="TYI42" s="800"/>
      <c r="TYJ42" s="800"/>
      <c r="TYK42" s="800"/>
      <c r="TYL42" s="800"/>
      <c r="TYM42" s="800"/>
      <c r="TYN42" s="516"/>
      <c r="TYO42" s="800"/>
      <c r="TYP42" s="800"/>
      <c r="TYQ42" s="800"/>
      <c r="TYR42" s="800"/>
      <c r="TYS42" s="800"/>
      <c r="TYT42" s="800"/>
      <c r="TYU42" s="800"/>
      <c r="TYV42" s="516"/>
      <c r="TYW42" s="800"/>
      <c r="TYX42" s="800"/>
      <c r="TYY42" s="800"/>
      <c r="TYZ42" s="800"/>
      <c r="TZA42" s="800"/>
      <c r="TZB42" s="800"/>
      <c r="TZC42" s="800"/>
      <c r="TZD42" s="516"/>
      <c r="TZE42" s="800"/>
      <c r="TZF42" s="800"/>
      <c r="TZG42" s="800"/>
      <c r="TZH42" s="800"/>
      <c r="TZI42" s="800"/>
      <c r="TZJ42" s="800"/>
      <c r="TZK42" s="800"/>
      <c r="TZL42" s="516"/>
      <c r="TZM42" s="800"/>
      <c r="TZN42" s="800"/>
      <c r="TZO42" s="800"/>
      <c r="TZP42" s="800"/>
      <c r="TZQ42" s="800"/>
      <c r="TZR42" s="800"/>
      <c r="TZS42" s="800"/>
      <c r="TZT42" s="516"/>
      <c r="TZU42" s="800"/>
      <c r="TZV42" s="800"/>
      <c r="TZW42" s="800"/>
      <c r="TZX42" s="800"/>
      <c r="TZY42" s="800"/>
      <c r="TZZ42" s="800"/>
      <c r="UAA42" s="800"/>
      <c r="UAB42" s="516"/>
      <c r="UAC42" s="800"/>
      <c r="UAD42" s="800"/>
      <c r="UAE42" s="800"/>
      <c r="UAF42" s="800"/>
      <c r="UAG42" s="800"/>
      <c r="UAH42" s="800"/>
      <c r="UAI42" s="800"/>
      <c r="UAJ42" s="516"/>
      <c r="UAK42" s="800"/>
      <c r="UAL42" s="800"/>
      <c r="UAM42" s="800"/>
      <c r="UAN42" s="800"/>
      <c r="UAO42" s="800"/>
      <c r="UAP42" s="800"/>
      <c r="UAQ42" s="800"/>
      <c r="UAR42" s="516"/>
      <c r="UAS42" s="800"/>
      <c r="UAT42" s="800"/>
      <c r="UAU42" s="800"/>
      <c r="UAV42" s="800"/>
      <c r="UAW42" s="800"/>
      <c r="UAX42" s="800"/>
      <c r="UAY42" s="800"/>
      <c r="UAZ42" s="516"/>
      <c r="UBA42" s="800"/>
      <c r="UBB42" s="800"/>
      <c r="UBC42" s="800"/>
      <c r="UBD42" s="800"/>
      <c r="UBE42" s="800"/>
      <c r="UBF42" s="800"/>
      <c r="UBG42" s="800"/>
      <c r="UBH42" s="516"/>
      <c r="UBI42" s="800"/>
      <c r="UBJ42" s="800"/>
      <c r="UBK42" s="800"/>
      <c r="UBL42" s="800"/>
      <c r="UBM42" s="800"/>
      <c r="UBN42" s="800"/>
      <c r="UBO42" s="800"/>
      <c r="UBP42" s="516"/>
      <c r="UBQ42" s="800"/>
      <c r="UBR42" s="800"/>
      <c r="UBS42" s="800"/>
      <c r="UBT42" s="800"/>
      <c r="UBU42" s="800"/>
      <c r="UBV42" s="800"/>
      <c r="UBW42" s="800"/>
      <c r="UBX42" s="516"/>
      <c r="UBY42" s="800"/>
      <c r="UBZ42" s="800"/>
      <c r="UCA42" s="800"/>
      <c r="UCB42" s="800"/>
      <c r="UCC42" s="800"/>
      <c r="UCD42" s="800"/>
      <c r="UCE42" s="800"/>
      <c r="UCF42" s="516"/>
      <c r="UCG42" s="800"/>
      <c r="UCH42" s="800"/>
      <c r="UCI42" s="800"/>
      <c r="UCJ42" s="800"/>
      <c r="UCK42" s="800"/>
      <c r="UCL42" s="800"/>
      <c r="UCM42" s="800"/>
      <c r="UCN42" s="516"/>
      <c r="UCO42" s="800"/>
      <c r="UCP42" s="800"/>
      <c r="UCQ42" s="800"/>
      <c r="UCR42" s="800"/>
      <c r="UCS42" s="800"/>
      <c r="UCT42" s="800"/>
      <c r="UCU42" s="800"/>
      <c r="UCV42" s="516"/>
      <c r="UCW42" s="800"/>
      <c r="UCX42" s="800"/>
      <c r="UCY42" s="800"/>
      <c r="UCZ42" s="800"/>
      <c r="UDA42" s="800"/>
      <c r="UDB42" s="800"/>
      <c r="UDC42" s="800"/>
      <c r="UDD42" s="516"/>
      <c r="UDE42" s="800"/>
      <c r="UDF42" s="800"/>
      <c r="UDG42" s="800"/>
      <c r="UDH42" s="800"/>
      <c r="UDI42" s="800"/>
      <c r="UDJ42" s="800"/>
      <c r="UDK42" s="800"/>
      <c r="UDL42" s="516"/>
      <c r="UDM42" s="800"/>
      <c r="UDN42" s="800"/>
      <c r="UDO42" s="800"/>
      <c r="UDP42" s="800"/>
      <c r="UDQ42" s="800"/>
      <c r="UDR42" s="800"/>
      <c r="UDS42" s="800"/>
      <c r="UDT42" s="516"/>
      <c r="UDU42" s="800"/>
      <c r="UDV42" s="800"/>
      <c r="UDW42" s="800"/>
      <c r="UDX42" s="800"/>
      <c r="UDY42" s="800"/>
      <c r="UDZ42" s="800"/>
      <c r="UEA42" s="800"/>
      <c r="UEB42" s="516"/>
      <c r="UEC42" s="800"/>
      <c r="UED42" s="800"/>
      <c r="UEE42" s="800"/>
      <c r="UEF42" s="800"/>
      <c r="UEG42" s="800"/>
      <c r="UEH42" s="800"/>
      <c r="UEI42" s="800"/>
      <c r="UEJ42" s="516"/>
      <c r="UEK42" s="800"/>
      <c r="UEL42" s="800"/>
      <c r="UEM42" s="800"/>
      <c r="UEN42" s="800"/>
      <c r="UEO42" s="800"/>
      <c r="UEP42" s="800"/>
      <c r="UEQ42" s="800"/>
      <c r="UER42" s="516"/>
      <c r="UES42" s="800"/>
      <c r="UET42" s="800"/>
      <c r="UEU42" s="800"/>
      <c r="UEV42" s="800"/>
      <c r="UEW42" s="800"/>
      <c r="UEX42" s="800"/>
      <c r="UEY42" s="800"/>
      <c r="UEZ42" s="516"/>
      <c r="UFA42" s="800"/>
      <c r="UFB42" s="800"/>
      <c r="UFC42" s="800"/>
      <c r="UFD42" s="800"/>
      <c r="UFE42" s="800"/>
      <c r="UFF42" s="800"/>
      <c r="UFG42" s="800"/>
      <c r="UFH42" s="516"/>
      <c r="UFI42" s="800"/>
      <c r="UFJ42" s="800"/>
      <c r="UFK42" s="800"/>
      <c r="UFL42" s="800"/>
      <c r="UFM42" s="800"/>
      <c r="UFN42" s="800"/>
      <c r="UFO42" s="800"/>
      <c r="UFP42" s="516"/>
      <c r="UFQ42" s="800"/>
      <c r="UFR42" s="800"/>
      <c r="UFS42" s="800"/>
      <c r="UFT42" s="800"/>
      <c r="UFU42" s="800"/>
      <c r="UFV42" s="800"/>
      <c r="UFW42" s="800"/>
      <c r="UFX42" s="516"/>
      <c r="UFY42" s="800"/>
      <c r="UFZ42" s="800"/>
      <c r="UGA42" s="800"/>
      <c r="UGB42" s="800"/>
      <c r="UGC42" s="800"/>
      <c r="UGD42" s="800"/>
      <c r="UGE42" s="800"/>
      <c r="UGF42" s="516"/>
      <c r="UGG42" s="800"/>
      <c r="UGH42" s="800"/>
      <c r="UGI42" s="800"/>
      <c r="UGJ42" s="800"/>
      <c r="UGK42" s="800"/>
      <c r="UGL42" s="800"/>
      <c r="UGM42" s="800"/>
      <c r="UGN42" s="516"/>
      <c r="UGO42" s="800"/>
      <c r="UGP42" s="800"/>
      <c r="UGQ42" s="800"/>
      <c r="UGR42" s="800"/>
      <c r="UGS42" s="800"/>
      <c r="UGT42" s="800"/>
      <c r="UGU42" s="800"/>
      <c r="UGV42" s="516"/>
      <c r="UGW42" s="800"/>
      <c r="UGX42" s="800"/>
      <c r="UGY42" s="800"/>
      <c r="UGZ42" s="800"/>
      <c r="UHA42" s="800"/>
      <c r="UHB42" s="800"/>
      <c r="UHC42" s="800"/>
      <c r="UHD42" s="516"/>
      <c r="UHE42" s="800"/>
      <c r="UHF42" s="800"/>
      <c r="UHG42" s="800"/>
      <c r="UHH42" s="800"/>
      <c r="UHI42" s="800"/>
      <c r="UHJ42" s="800"/>
      <c r="UHK42" s="800"/>
      <c r="UHL42" s="516"/>
      <c r="UHM42" s="800"/>
      <c r="UHN42" s="800"/>
      <c r="UHO42" s="800"/>
      <c r="UHP42" s="800"/>
      <c r="UHQ42" s="800"/>
      <c r="UHR42" s="800"/>
      <c r="UHS42" s="800"/>
      <c r="UHT42" s="516"/>
      <c r="UHU42" s="800"/>
      <c r="UHV42" s="800"/>
      <c r="UHW42" s="800"/>
      <c r="UHX42" s="800"/>
      <c r="UHY42" s="800"/>
      <c r="UHZ42" s="800"/>
      <c r="UIA42" s="800"/>
      <c r="UIB42" s="516"/>
      <c r="UIC42" s="800"/>
      <c r="UID42" s="800"/>
      <c r="UIE42" s="800"/>
      <c r="UIF42" s="800"/>
      <c r="UIG42" s="800"/>
      <c r="UIH42" s="800"/>
      <c r="UII42" s="800"/>
      <c r="UIJ42" s="516"/>
      <c r="UIK42" s="800"/>
      <c r="UIL42" s="800"/>
      <c r="UIM42" s="800"/>
      <c r="UIN42" s="800"/>
      <c r="UIO42" s="800"/>
      <c r="UIP42" s="800"/>
      <c r="UIQ42" s="800"/>
      <c r="UIR42" s="516"/>
      <c r="UIS42" s="800"/>
      <c r="UIT42" s="800"/>
      <c r="UIU42" s="800"/>
      <c r="UIV42" s="800"/>
      <c r="UIW42" s="800"/>
      <c r="UIX42" s="800"/>
      <c r="UIY42" s="800"/>
      <c r="UIZ42" s="516"/>
      <c r="UJA42" s="800"/>
      <c r="UJB42" s="800"/>
      <c r="UJC42" s="800"/>
      <c r="UJD42" s="800"/>
      <c r="UJE42" s="800"/>
      <c r="UJF42" s="800"/>
      <c r="UJG42" s="800"/>
      <c r="UJH42" s="516"/>
      <c r="UJI42" s="800"/>
      <c r="UJJ42" s="800"/>
      <c r="UJK42" s="800"/>
      <c r="UJL42" s="800"/>
      <c r="UJM42" s="800"/>
      <c r="UJN42" s="800"/>
      <c r="UJO42" s="800"/>
      <c r="UJP42" s="516"/>
      <c r="UJQ42" s="800"/>
      <c r="UJR42" s="800"/>
      <c r="UJS42" s="800"/>
      <c r="UJT42" s="800"/>
      <c r="UJU42" s="800"/>
      <c r="UJV42" s="800"/>
      <c r="UJW42" s="800"/>
      <c r="UJX42" s="516"/>
      <c r="UJY42" s="800"/>
      <c r="UJZ42" s="800"/>
      <c r="UKA42" s="800"/>
      <c r="UKB42" s="800"/>
      <c r="UKC42" s="800"/>
      <c r="UKD42" s="800"/>
      <c r="UKE42" s="800"/>
      <c r="UKF42" s="516"/>
      <c r="UKG42" s="800"/>
      <c r="UKH42" s="800"/>
      <c r="UKI42" s="800"/>
      <c r="UKJ42" s="800"/>
      <c r="UKK42" s="800"/>
      <c r="UKL42" s="800"/>
      <c r="UKM42" s="800"/>
      <c r="UKN42" s="516"/>
      <c r="UKO42" s="800"/>
      <c r="UKP42" s="800"/>
      <c r="UKQ42" s="800"/>
      <c r="UKR42" s="800"/>
      <c r="UKS42" s="800"/>
      <c r="UKT42" s="800"/>
      <c r="UKU42" s="800"/>
      <c r="UKV42" s="516"/>
      <c r="UKW42" s="800"/>
      <c r="UKX42" s="800"/>
      <c r="UKY42" s="800"/>
      <c r="UKZ42" s="800"/>
      <c r="ULA42" s="800"/>
      <c r="ULB42" s="800"/>
      <c r="ULC42" s="800"/>
      <c r="ULD42" s="516"/>
      <c r="ULE42" s="800"/>
      <c r="ULF42" s="800"/>
      <c r="ULG42" s="800"/>
      <c r="ULH42" s="800"/>
      <c r="ULI42" s="800"/>
      <c r="ULJ42" s="800"/>
      <c r="ULK42" s="800"/>
      <c r="ULL42" s="516"/>
      <c r="ULM42" s="800"/>
      <c r="ULN42" s="800"/>
      <c r="ULO42" s="800"/>
      <c r="ULP42" s="800"/>
      <c r="ULQ42" s="800"/>
      <c r="ULR42" s="800"/>
      <c r="ULS42" s="800"/>
      <c r="ULT42" s="516"/>
      <c r="ULU42" s="800"/>
      <c r="ULV42" s="800"/>
      <c r="ULW42" s="800"/>
      <c r="ULX42" s="800"/>
      <c r="ULY42" s="800"/>
      <c r="ULZ42" s="800"/>
      <c r="UMA42" s="800"/>
      <c r="UMB42" s="516"/>
      <c r="UMC42" s="800"/>
      <c r="UMD42" s="800"/>
      <c r="UME42" s="800"/>
      <c r="UMF42" s="800"/>
      <c r="UMG42" s="800"/>
      <c r="UMH42" s="800"/>
      <c r="UMI42" s="800"/>
      <c r="UMJ42" s="516"/>
      <c r="UMK42" s="800"/>
      <c r="UML42" s="800"/>
      <c r="UMM42" s="800"/>
      <c r="UMN42" s="800"/>
      <c r="UMO42" s="800"/>
      <c r="UMP42" s="800"/>
      <c r="UMQ42" s="800"/>
      <c r="UMR42" s="516"/>
      <c r="UMS42" s="800"/>
      <c r="UMT42" s="800"/>
      <c r="UMU42" s="800"/>
      <c r="UMV42" s="800"/>
      <c r="UMW42" s="800"/>
      <c r="UMX42" s="800"/>
      <c r="UMY42" s="800"/>
      <c r="UMZ42" s="516"/>
      <c r="UNA42" s="800"/>
      <c r="UNB42" s="800"/>
      <c r="UNC42" s="800"/>
      <c r="UND42" s="800"/>
      <c r="UNE42" s="800"/>
      <c r="UNF42" s="800"/>
      <c r="UNG42" s="800"/>
      <c r="UNH42" s="516"/>
      <c r="UNI42" s="800"/>
      <c r="UNJ42" s="800"/>
      <c r="UNK42" s="800"/>
      <c r="UNL42" s="800"/>
      <c r="UNM42" s="800"/>
      <c r="UNN42" s="800"/>
      <c r="UNO42" s="800"/>
      <c r="UNP42" s="516"/>
      <c r="UNQ42" s="800"/>
      <c r="UNR42" s="800"/>
      <c r="UNS42" s="800"/>
      <c r="UNT42" s="800"/>
      <c r="UNU42" s="800"/>
      <c r="UNV42" s="800"/>
      <c r="UNW42" s="800"/>
      <c r="UNX42" s="516"/>
      <c r="UNY42" s="800"/>
      <c r="UNZ42" s="800"/>
      <c r="UOA42" s="800"/>
      <c r="UOB42" s="800"/>
      <c r="UOC42" s="800"/>
      <c r="UOD42" s="800"/>
      <c r="UOE42" s="800"/>
      <c r="UOF42" s="516"/>
      <c r="UOG42" s="800"/>
      <c r="UOH42" s="800"/>
      <c r="UOI42" s="800"/>
      <c r="UOJ42" s="800"/>
      <c r="UOK42" s="800"/>
      <c r="UOL42" s="800"/>
      <c r="UOM42" s="800"/>
      <c r="UON42" s="516"/>
      <c r="UOO42" s="800"/>
      <c r="UOP42" s="800"/>
      <c r="UOQ42" s="800"/>
      <c r="UOR42" s="800"/>
      <c r="UOS42" s="800"/>
      <c r="UOT42" s="800"/>
      <c r="UOU42" s="800"/>
      <c r="UOV42" s="516"/>
      <c r="UOW42" s="800"/>
      <c r="UOX42" s="800"/>
      <c r="UOY42" s="800"/>
      <c r="UOZ42" s="800"/>
      <c r="UPA42" s="800"/>
      <c r="UPB42" s="800"/>
      <c r="UPC42" s="800"/>
      <c r="UPD42" s="516"/>
      <c r="UPE42" s="800"/>
      <c r="UPF42" s="800"/>
      <c r="UPG42" s="800"/>
      <c r="UPH42" s="800"/>
      <c r="UPI42" s="800"/>
      <c r="UPJ42" s="800"/>
      <c r="UPK42" s="800"/>
      <c r="UPL42" s="516"/>
      <c r="UPM42" s="800"/>
      <c r="UPN42" s="800"/>
      <c r="UPO42" s="800"/>
      <c r="UPP42" s="800"/>
      <c r="UPQ42" s="800"/>
      <c r="UPR42" s="800"/>
      <c r="UPS42" s="800"/>
      <c r="UPT42" s="516"/>
      <c r="UPU42" s="800"/>
      <c r="UPV42" s="800"/>
      <c r="UPW42" s="800"/>
      <c r="UPX42" s="800"/>
      <c r="UPY42" s="800"/>
      <c r="UPZ42" s="800"/>
      <c r="UQA42" s="800"/>
      <c r="UQB42" s="516"/>
      <c r="UQC42" s="800"/>
      <c r="UQD42" s="800"/>
      <c r="UQE42" s="800"/>
      <c r="UQF42" s="800"/>
      <c r="UQG42" s="800"/>
      <c r="UQH42" s="800"/>
      <c r="UQI42" s="800"/>
      <c r="UQJ42" s="516"/>
      <c r="UQK42" s="800"/>
      <c r="UQL42" s="800"/>
      <c r="UQM42" s="800"/>
      <c r="UQN42" s="800"/>
      <c r="UQO42" s="800"/>
      <c r="UQP42" s="800"/>
      <c r="UQQ42" s="800"/>
      <c r="UQR42" s="516"/>
      <c r="UQS42" s="800"/>
      <c r="UQT42" s="800"/>
      <c r="UQU42" s="800"/>
      <c r="UQV42" s="800"/>
      <c r="UQW42" s="800"/>
      <c r="UQX42" s="800"/>
      <c r="UQY42" s="800"/>
      <c r="UQZ42" s="516"/>
      <c r="URA42" s="800"/>
      <c r="URB42" s="800"/>
      <c r="URC42" s="800"/>
      <c r="URD42" s="800"/>
      <c r="URE42" s="800"/>
      <c r="URF42" s="800"/>
      <c r="URG42" s="800"/>
      <c r="URH42" s="516"/>
      <c r="URI42" s="800"/>
      <c r="URJ42" s="800"/>
      <c r="URK42" s="800"/>
      <c r="URL42" s="800"/>
      <c r="URM42" s="800"/>
      <c r="URN42" s="800"/>
      <c r="URO42" s="800"/>
      <c r="URP42" s="516"/>
      <c r="URQ42" s="800"/>
      <c r="URR42" s="800"/>
      <c r="URS42" s="800"/>
      <c r="URT42" s="800"/>
      <c r="URU42" s="800"/>
      <c r="URV42" s="800"/>
      <c r="URW42" s="800"/>
      <c r="URX42" s="516"/>
      <c r="URY42" s="800"/>
      <c r="URZ42" s="800"/>
      <c r="USA42" s="800"/>
      <c r="USB42" s="800"/>
      <c r="USC42" s="800"/>
      <c r="USD42" s="800"/>
      <c r="USE42" s="800"/>
      <c r="USF42" s="516"/>
      <c r="USG42" s="800"/>
      <c r="USH42" s="800"/>
      <c r="USI42" s="800"/>
      <c r="USJ42" s="800"/>
      <c r="USK42" s="800"/>
      <c r="USL42" s="800"/>
      <c r="USM42" s="800"/>
      <c r="USN42" s="516"/>
      <c r="USO42" s="800"/>
      <c r="USP42" s="800"/>
      <c r="USQ42" s="800"/>
      <c r="USR42" s="800"/>
      <c r="USS42" s="800"/>
      <c r="UST42" s="800"/>
      <c r="USU42" s="800"/>
      <c r="USV42" s="516"/>
      <c r="USW42" s="800"/>
      <c r="USX42" s="800"/>
      <c r="USY42" s="800"/>
      <c r="USZ42" s="800"/>
      <c r="UTA42" s="800"/>
      <c r="UTB42" s="800"/>
      <c r="UTC42" s="800"/>
      <c r="UTD42" s="516"/>
      <c r="UTE42" s="800"/>
      <c r="UTF42" s="800"/>
      <c r="UTG42" s="800"/>
      <c r="UTH42" s="800"/>
      <c r="UTI42" s="800"/>
      <c r="UTJ42" s="800"/>
      <c r="UTK42" s="800"/>
      <c r="UTL42" s="516"/>
      <c r="UTM42" s="800"/>
      <c r="UTN42" s="800"/>
      <c r="UTO42" s="800"/>
      <c r="UTP42" s="800"/>
      <c r="UTQ42" s="800"/>
      <c r="UTR42" s="800"/>
      <c r="UTS42" s="800"/>
      <c r="UTT42" s="516"/>
      <c r="UTU42" s="800"/>
      <c r="UTV42" s="800"/>
      <c r="UTW42" s="800"/>
      <c r="UTX42" s="800"/>
      <c r="UTY42" s="800"/>
      <c r="UTZ42" s="800"/>
      <c r="UUA42" s="800"/>
      <c r="UUB42" s="516"/>
      <c r="UUC42" s="800"/>
      <c r="UUD42" s="800"/>
      <c r="UUE42" s="800"/>
      <c r="UUF42" s="800"/>
      <c r="UUG42" s="800"/>
      <c r="UUH42" s="800"/>
      <c r="UUI42" s="800"/>
      <c r="UUJ42" s="516"/>
      <c r="UUK42" s="800"/>
      <c r="UUL42" s="800"/>
      <c r="UUM42" s="800"/>
      <c r="UUN42" s="800"/>
      <c r="UUO42" s="800"/>
      <c r="UUP42" s="800"/>
      <c r="UUQ42" s="800"/>
      <c r="UUR42" s="516"/>
      <c r="UUS42" s="800"/>
      <c r="UUT42" s="800"/>
      <c r="UUU42" s="800"/>
      <c r="UUV42" s="800"/>
      <c r="UUW42" s="800"/>
      <c r="UUX42" s="800"/>
      <c r="UUY42" s="800"/>
      <c r="UUZ42" s="516"/>
      <c r="UVA42" s="800"/>
      <c r="UVB42" s="800"/>
      <c r="UVC42" s="800"/>
      <c r="UVD42" s="800"/>
      <c r="UVE42" s="800"/>
      <c r="UVF42" s="800"/>
      <c r="UVG42" s="800"/>
      <c r="UVH42" s="516"/>
      <c r="UVI42" s="800"/>
      <c r="UVJ42" s="800"/>
      <c r="UVK42" s="800"/>
      <c r="UVL42" s="800"/>
      <c r="UVM42" s="800"/>
      <c r="UVN42" s="800"/>
      <c r="UVO42" s="800"/>
      <c r="UVP42" s="516"/>
      <c r="UVQ42" s="800"/>
      <c r="UVR42" s="800"/>
      <c r="UVS42" s="800"/>
      <c r="UVT42" s="800"/>
      <c r="UVU42" s="800"/>
      <c r="UVV42" s="800"/>
      <c r="UVW42" s="800"/>
      <c r="UVX42" s="516"/>
      <c r="UVY42" s="800"/>
      <c r="UVZ42" s="800"/>
      <c r="UWA42" s="800"/>
      <c r="UWB42" s="800"/>
      <c r="UWC42" s="800"/>
      <c r="UWD42" s="800"/>
      <c r="UWE42" s="800"/>
      <c r="UWF42" s="516"/>
      <c r="UWG42" s="800"/>
      <c r="UWH42" s="800"/>
      <c r="UWI42" s="800"/>
      <c r="UWJ42" s="800"/>
      <c r="UWK42" s="800"/>
      <c r="UWL42" s="800"/>
      <c r="UWM42" s="800"/>
      <c r="UWN42" s="516"/>
      <c r="UWO42" s="800"/>
      <c r="UWP42" s="800"/>
      <c r="UWQ42" s="800"/>
      <c r="UWR42" s="800"/>
      <c r="UWS42" s="800"/>
      <c r="UWT42" s="800"/>
      <c r="UWU42" s="800"/>
      <c r="UWV42" s="516"/>
      <c r="UWW42" s="800"/>
      <c r="UWX42" s="800"/>
      <c r="UWY42" s="800"/>
      <c r="UWZ42" s="800"/>
      <c r="UXA42" s="800"/>
      <c r="UXB42" s="800"/>
      <c r="UXC42" s="800"/>
      <c r="UXD42" s="516"/>
      <c r="UXE42" s="800"/>
      <c r="UXF42" s="800"/>
      <c r="UXG42" s="800"/>
      <c r="UXH42" s="800"/>
      <c r="UXI42" s="800"/>
      <c r="UXJ42" s="800"/>
      <c r="UXK42" s="800"/>
      <c r="UXL42" s="516"/>
      <c r="UXM42" s="800"/>
      <c r="UXN42" s="800"/>
      <c r="UXO42" s="800"/>
      <c r="UXP42" s="800"/>
      <c r="UXQ42" s="800"/>
      <c r="UXR42" s="800"/>
      <c r="UXS42" s="800"/>
      <c r="UXT42" s="516"/>
      <c r="UXU42" s="800"/>
      <c r="UXV42" s="800"/>
      <c r="UXW42" s="800"/>
      <c r="UXX42" s="800"/>
      <c r="UXY42" s="800"/>
      <c r="UXZ42" s="800"/>
      <c r="UYA42" s="800"/>
      <c r="UYB42" s="516"/>
      <c r="UYC42" s="800"/>
      <c r="UYD42" s="800"/>
      <c r="UYE42" s="800"/>
      <c r="UYF42" s="800"/>
      <c r="UYG42" s="800"/>
      <c r="UYH42" s="800"/>
      <c r="UYI42" s="800"/>
      <c r="UYJ42" s="516"/>
      <c r="UYK42" s="800"/>
      <c r="UYL42" s="800"/>
      <c r="UYM42" s="800"/>
      <c r="UYN42" s="800"/>
      <c r="UYO42" s="800"/>
      <c r="UYP42" s="800"/>
      <c r="UYQ42" s="800"/>
      <c r="UYR42" s="516"/>
      <c r="UYS42" s="800"/>
      <c r="UYT42" s="800"/>
      <c r="UYU42" s="800"/>
      <c r="UYV42" s="800"/>
      <c r="UYW42" s="800"/>
      <c r="UYX42" s="800"/>
      <c r="UYY42" s="800"/>
      <c r="UYZ42" s="516"/>
      <c r="UZA42" s="800"/>
      <c r="UZB42" s="800"/>
      <c r="UZC42" s="800"/>
      <c r="UZD42" s="800"/>
      <c r="UZE42" s="800"/>
      <c r="UZF42" s="800"/>
      <c r="UZG42" s="800"/>
      <c r="UZH42" s="516"/>
      <c r="UZI42" s="800"/>
      <c r="UZJ42" s="800"/>
      <c r="UZK42" s="800"/>
      <c r="UZL42" s="800"/>
      <c r="UZM42" s="800"/>
      <c r="UZN42" s="800"/>
      <c r="UZO42" s="800"/>
      <c r="UZP42" s="516"/>
      <c r="UZQ42" s="800"/>
      <c r="UZR42" s="800"/>
      <c r="UZS42" s="800"/>
      <c r="UZT42" s="800"/>
      <c r="UZU42" s="800"/>
      <c r="UZV42" s="800"/>
      <c r="UZW42" s="800"/>
      <c r="UZX42" s="516"/>
      <c r="UZY42" s="800"/>
      <c r="UZZ42" s="800"/>
      <c r="VAA42" s="800"/>
      <c r="VAB42" s="800"/>
      <c r="VAC42" s="800"/>
      <c r="VAD42" s="800"/>
      <c r="VAE42" s="800"/>
      <c r="VAF42" s="516"/>
      <c r="VAG42" s="800"/>
      <c r="VAH42" s="800"/>
      <c r="VAI42" s="800"/>
      <c r="VAJ42" s="800"/>
      <c r="VAK42" s="800"/>
      <c r="VAL42" s="800"/>
      <c r="VAM42" s="800"/>
      <c r="VAN42" s="516"/>
      <c r="VAO42" s="800"/>
      <c r="VAP42" s="800"/>
      <c r="VAQ42" s="800"/>
      <c r="VAR42" s="800"/>
      <c r="VAS42" s="800"/>
      <c r="VAT42" s="800"/>
      <c r="VAU42" s="800"/>
      <c r="VAV42" s="516"/>
      <c r="VAW42" s="800"/>
      <c r="VAX42" s="800"/>
      <c r="VAY42" s="800"/>
      <c r="VAZ42" s="800"/>
      <c r="VBA42" s="800"/>
      <c r="VBB42" s="800"/>
      <c r="VBC42" s="800"/>
      <c r="VBD42" s="516"/>
      <c r="VBE42" s="800"/>
      <c r="VBF42" s="800"/>
      <c r="VBG42" s="800"/>
      <c r="VBH42" s="800"/>
      <c r="VBI42" s="800"/>
      <c r="VBJ42" s="800"/>
      <c r="VBK42" s="800"/>
      <c r="VBL42" s="516"/>
      <c r="VBM42" s="800"/>
      <c r="VBN42" s="800"/>
      <c r="VBO42" s="800"/>
      <c r="VBP42" s="800"/>
      <c r="VBQ42" s="800"/>
      <c r="VBR42" s="800"/>
      <c r="VBS42" s="800"/>
      <c r="VBT42" s="516"/>
      <c r="VBU42" s="800"/>
      <c r="VBV42" s="800"/>
      <c r="VBW42" s="800"/>
      <c r="VBX42" s="800"/>
      <c r="VBY42" s="800"/>
      <c r="VBZ42" s="800"/>
      <c r="VCA42" s="800"/>
      <c r="VCB42" s="516"/>
      <c r="VCC42" s="800"/>
      <c r="VCD42" s="800"/>
      <c r="VCE42" s="800"/>
      <c r="VCF42" s="800"/>
      <c r="VCG42" s="800"/>
      <c r="VCH42" s="800"/>
      <c r="VCI42" s="800"/>
      <c r="VCJ42" s="516"/>
      <c r="VCK42" s="800"/>
      <c r="VCL42" s="800"/>
      <c r="VCM42" s="800"/>
      <c r="VCN42" s="800"/>
      <c r="VCO42" s="800"/>
      <c r="VCP42" s="800"/>
      <c r="VCQ42" s="800"/>
      <c r="VCR42" s="516"/>
      <c r="VCS42" s="800"/>
      <c r="VCT42" s="800"/>
      <c r="VCU42" s="800"/>
      <c r="VCV42" s="800"/>
      <c r="VCW42" s="800"/>
      <c r="VCX42" s="800"/>
      <c r="VCY42" s="800"/>
      <c r="VCZ42" s="516"/>
      <c r="VDA42" s="800"/>
      <c r="VDB42" s="800"/>
      <c r="VDC42" s="800"/>
      <c r="VDD42" s="800"/>
      <c r="VDE42" s="800"/>
      <c r="VDF42" s="800"/>
      <c r="VDG42" s="800"/>
      <c r="VDH42" s="516"/>
      <c r="VDI42" s="800"/>
      <c r="VDJ42" s="800"/>
      <c r="VDK42" s="800"/>
      <c r="VDL42" s="800"/>
      <c r="VDM42" s="800"/>
      <c r="VDN42" s="800"/>
      <c r="VDO42" s="800"/>
      <c r="VDP42" s="516"/>
      <c r="VDQ42" s="800"/>
      <c r="VDR42" s="800"/>
      <c r="VDS42" s="800"/>
      <c r="VDT42" s="800"/>
      <c r="VDU42" s="800"/>
      <c r="VDV42" s="800"/>
      <c r="VDW42" s="800"/>
      <c r="VDX42" s="516"/>
      <c r="VDY42" s="800"/>
      <c r="VDZ42" s="800"/>
      <c r="VEA42" s="800"/>
      <c r="VEB42" s="800"/>
      <c r="VEC42" s="800"/>
      <c r="VED42" s="800"/>
      <c r="VEE42" s="800"/>
      <c r="VEF42" s="516"/>
      <c r="VEG42" s="800"/>
      <c r="VEH42" s="800"/>
      <c r="VEI42" s="800"/>
      <c r="VEJ42" s="800"/>
      <c r="VEK42" s="800"/>
      <c r="VEL42" s="800"/>
      <c r="VEM42" s="800"/>
      <c r="VEN42" s="516"/>
      <c r="VEO42" s="800"/>
      <c r="VEP42" s="800"/>
      <c r="VEQ42" s="800"/>
      <c r="VER42" s="800"/>
      <c r="VES42" s="800"/>
      <c r="VET42" s="800"/>
      <c r="VEU42" s="800"/>
      <c r="VEV42" s="516"/>
      <c r="VEW42" s="800"/>
      <c r="VEX42" s="800"/>
      <c r="VEY42" s="800"/>
      <c r="VEZ42" s="800"/>
      <c r="VFA42" s="800"/>
      <c r="VFB42" s="800"/>
      <c r="VFC42" s="800"/>
      <c r="VFD42" s="516"/>
      <c r="VFE42" s="800"/>
      <c r="VFF42" s="800"/>
      <c r="VFG42" s="800"/>
      <c r="VFH42" s="800"/>
      <c r="VFI42" s="800"/>
      <c r="VFJ42" s="800"/>
      <c r="VFK42" s="800"/>
      <c r="VFL42" s="516"/>
      <c r="VFM42" s="800"/>
      <c r="VFN42" s="800"/>
      <c r="VFO42" s="800"/>
      <c r="VFP42" s="800"/>
      <c r="VFQ42" s="800"/>
      <c r="VFR42" s="800"/>
      <c r="VFS42" s="800"/>
      <c r="VFT42" s="516"/>
      <c r="VFU42" s="800"/>
      <c r="VFV42" s="800"/>
      <c r="VFW42" s="800"/>
      <c r="VFX42" s="800"/>
      <c r="VFY42" s="800"/>
      <c r="VFZ42" s="800"/>
      <c r="VGA42" s="800"/>
      <c r="VGB42" s="516"/>
      <c r="VGC42" s="800"/>
      <c r="VGD42" s="800"/>
      <c r="VGE42" s="800"/>
      <c r="VGF42" s="800"/>
      <c r="VGG42" s="800"/>
      <c r="VGH42" s="800"/>
      <c r="VGI42" s="800"/>
      <c r="VGJ42" s="516"/>
      <c r="VGK42" s="800"/>
      <c r="VGL42" s="800"/>
      <c r="VGM42" s="800"/>
      <c r="VGN42" s="800"/>
      <c r="VGO42" s="800"/>
      <c r="VGP42" s="800"/>
      <c r="VGQ42" s="800"/>
      <c r="VGR42" s="516"/>
      <c r="VGS42" s="800"/>
      <c r="VGT42" s="800"/>
      <c r="VGU42" s="800"/>
      <c r="VGV42" s="800"/>
      <c r="VGW42" s="800"/>
      <c r="VGX42" s="800"/>
      <c r="VGY42" s="800"/>
      <c r="VGZ42" s="516"/>
      <c r="VHA42" s="800"/>
      <c r="VHB42" s="800"/>
      <c r="VHC42" s="800"/>
      <c r="VHD42" s="800"/>
      <c r="VHE42" s="800"/>
      <c r="VHF42" s="800"/>
      <c r="VHG42" s="800"/>
      <c r="VHH42" s="516"/>
      <c r="VHI42" s="800"/>
      <c r="VHJ42" s="800"/>
      <c r="VHK42" s="800"/>
      <c r="VHL42" s="800"/>
      <c r="VHM42" s="800"/>
      <c r="VHN42" s="800"/>
      <c r="VHO42" s="800"/>
      <c r="VHP42" s="516"/>
      <c r="VHQ42" s="800"/>
      <c r="VHR42" s="800"/>
      <c r="VHS42" s="800"/>
      <c r="VHT42" s="800"/>
      <c r="VHU42" s="800"/>
      <c r="VHV42" s="800"/>
      <c r="VHW42" s="800"/>
      <c r="VHX42" s="516"/>
      <c r="VHY42" s="800"/>
      <c r="VHZ42" s="800"/>
      <c r="VIA42" s="800"/>
      <c r="VIB42" s="800"/>
      <c r="VIC42" s="800"/>
      <c r="VID42" s="800"/>
      <c r="VIE42" s="800"/>
      <c r="VIF42" s="516"/>
      <c r="VIG42" s="800"/>
      <c r="VIH42" s="800"/>
      <c r="VII42" s="800"/>
      <c r="VIJ42" s="800"/>
      <c r="VIK42" s="800"/>
      <c r="VIL42" s="800"/>
      <c r="VIM42" s="800"/>
      <c r="VIN42" s="516"/>
      <c r="VIO42" s="800"/>
      <c r="VIP42" s="800"/>
      <c r="VIQ42" s="800"/>
      <c r="VIR42" s="800"/>
      <c r="VIS42" s="800"/>
      <c r="VIT42" s="800"/>
      <c r="VIU42" s="800"/>
      <c r="VIV42" s="516"/>
      <c r="VIW42" s="800"/>
      <c r="VIX42" s="800"/>
      <c r="VIY42" s="800"/>
      <c r="VIZ42" s="800"/>
      <c r="VJA42" s="800"/>
      <c r="VJB42" s="800"/>
      <c r="VJC42" s="800"/>
      <c r="VJD42" s="516"/>
      <c r="VJE42" s="800"/>
      <c r="VJF42" s="800"/>
      <c r="VJG42" s="800"/>
      <c r="VJH42" s="800"/>
      <c r="VJI42" s="800"/>
      <c r="VJJ42" s="800"/>
      <c r="VJK42" s="800"/>
      <c r="VJL42" s="516"/>
      <c r="VJM42" s="800"/>
      <c r="VJN42" s="800"/>
      <c r="VJO42" s="800"/>
      <c r="VJP42" s="800"/>
      <c r="VJQ42" s="800"/>
      <c r="VJR42" s="800"/>
      <c r="VJS42" s="800"/>
      <c r="VJT42" s="516"/>
      <c r="VJU42" s="800"/>
      <c r="VJV42" s="800"/>
      <c r="VJW42" s="800"/>
      <c r="VJX42" s="800"/>
      <c r="VJY42" s="800"/>
      <c r="VJZ42" s="800"/>
      <c r="VKA42" s="800"/>
      <c r="VKB42" s="516"/>
      <c r="VKC42" s="800"/>
      <c r="VKD42" s="800"/>
      <c r="VKE42" s="800"/>
      <c r="VKF42" s="800"/>
      <c r="VKG42" s="800"/>
      <c r="VKH42" s="800"/>
      <c r="VKI42" s="800"/>
      <c r="VKJ42" s="516"/>
      <c r="VKK42" s="800"/>
      <c r="VKL42" s="800"/>
      <c r="VKM42" s="800"/>
      <c r="VKN42" s="800"/>
      <c r="VKO42" s="800"/>
      <c r="VKP42" s="800"/>
      <c r="VKQ42" s="800"/>
      <c r="VKR42" s="516"/>
      <c r="VKS42" s="800"/>
      <c r="VKT42" s="800"/>
      <c r="VKU42" s="800"/>
      <c r="VKV42" s="800"/>
      <c r="VKW42" s="800"/>
      <c r="VKX42" s="800"/>
      <c r="VKY42" s="800"/>
      <c r="VKZ42" s="516"/>
      <c r="VLA42" s="800"/>
      <c r="VLB42" s="800"/>
      <c r="VLC42" s="800"/>
      <c r="VLD42" s="800"/>
      <c r="VLE42" s="800"/>
      <c r="VLF42" s="800"/>
      <c r="VLG42" s="800"/>
      <c r="VLH42" s="516"/>
      <c r="VLI42" s="800"/>
      <c r="VLJ42" s="800"/>
      <c r="VLK42" s="800"/>
      <c r="VLL42" s="800"/>
      <c r="VLM42" s="800"/>
      <c r="VLN42" s="800"/>
      <c r="VLO42" s="800"/>
      <c r="VLP42" s="516"/>
      <c r="VLQ42" s="800"/>
      <c r="VLR42" s="800"/>
      <c r="VLS42" s="800"/>
      <c r="VLT42" s="800"/>
      <c r="VLU42" s="800"/>
      <c r="VLV42" s="800"/>
      <c r="VLW42" s="800"/>
      <c r="VLX42" s="516"/>
      <c r="VLY42" s="800"/>
      <c r="VLZ42" s="800"/>
      <c r="VMA42" s="800"/>
      <c r="VMB42" s="800"/>
      <c r="VMC42" s="800"/>
      <c r="VMD42" s="800"/>
      <c r="VME42" s="800"/>
      <c r="VMF42" s="516"/>
      <c r="VMG42" s="800"/>
      <c r="VMH42" s="800"/>
      <c r="VMI42" s="800"/>
      <c r="VMJ42" s="800"/>
      <c r="VMK42" s="800"/>
      <c r="VML42" s="800"/>
      <c r="VMM42" s="800"/>
      <c r="VMN42" s="516"/>
      <c r="VMO42" s="800"/>
      <c r="VMP42" s="800"/>
      <c r="VMQ42" s="800"/>
      <c r="VMR42" s="800"/>
      <c r="VMS42" s="800"/>
      <c r="VMT42" s="800"/>
      <c r="VMU42" s="800"/>
      <c r="VMV42" s="516"/>
      <c r="VMW42" s="800"/>
      <c r="VMX42" s="800"/>
      <c r="VMY42" s="800"/>
      <c r="VMZ42" s="800"/>
      <c r="VNA42" s="800"/>
      <c r="VNB42" s="800"/>
      <c r="VNC42" s="800"/>
      <c r="VND42" s="516"/>
      <c r="VNE42" s="800"/>
      <c r="VNF42" s="800"/>
      <c r="VNG42" s="800"/>
      <c r="VNH42" s="800"/>
      <c r="VNI42" s="800"/>
      <c r="VNJ42" s="800"/>
      <c r="VNK42" s="800"/>
      <c r="VNL42" s="516"/>
      <c r="VNM42" s="800"/>
      <c r="VNN42" s="800"/>
      <c r="VNO42" s="800"/>
      <c r="VNP42" s="800"/>
      <c r="VNQ42" s="800"/>
      <c r="VNR42" s="800"/>
      <c r="VNS42" s="800"/>
      <c r="VNT42" s="516"/>
      <c r="VNU42" s="800"/>
      <c r="VNV42" s="800"/>
      <c r="VNW42" s="800"/>
      <c r="VNX42" s="800"/>
      <c r="VNY42" s="800"/>
      <c r="VNZ42" s="800"/>
      <c r="VOA42" s="800"/>
      <c r="VOB42" s="516"/>
      <c r="VOC42" s="800"/>
      <c r="VOD42" s="800"/>
      <c r="VOE42" s="800"/>
      <c r="VOF42" s="800"/>
      <c r="VOG42" s="800"/>
      <c r="VOH42" s="800"/>
      <c r="VOI42" s="800"/>
      <c r="VOJ42" s="516"/>
      <c r="VOK42" s="800"/>
      <c r="VOL42" s="800"/>
      <c r="VOM42" s="800"/>
      <c r="VON42" s="800"/>
      <c r="VOO42" s="800"/>
      <c r="VOP42" s="800"/>
      <c r="VOQ42" s="800"/>
      <c r="VOR42" s="516"/>
      <c r="VOS42" s="800"/>
      <c r="VOT42" s="800"/>
      <c r="VOU42" s="800"/>
      <c r="VOV42" s="800"/>
      <c r="VOW42" s="800"/>
      <c r="VOX42" s="800"/>
      <c r="VOY42" s="800"/>
      <c r="VOZ42" s="516"/>
      <c r="VPA42" s="800"/>
      <c r="VPB42" s="800"/>
      <c r="VPC42" s="800"/>
      <c r="VPD42" s="800"/>
      <c r="VPE42" s="800"/>
      <c r="VPF42" s="800"/>
      <c r="VPG42" s="800"/>
      <c r="VPH42" s="516"/>
      <c r="VPI42" s="800"/>
      <c r="VPJ42" s="800"/>
      <c r="VPK42" s="800"/>
      <c r="VPL42" s="800"/>
      <c r="VPM42" s="800"/>
      <c r="VPN42" s="800"/>
      <c r="VPO42" s="800"/>
      <c r="VPP42" s="516"/>
      <c r="VPQ42" s="800"/>
      <c r="VPR42" s="800"/>
      <c r="VPS42" s="800"/>
      <c r="VPT42" s="800"/>
      <c r="VPU42" s="800"/>
      <c r="VPV42" s="800"/>
      <c r="VPW42" s="800"/>
      <c r="VPX42" s="516"/>
      <c r="VPY42" s="800"/>
      <c r="VPZ42" s="800"/>
      <c r="VQA42" s="800"/>
      <c r="VQB42" s="800"/>
      <c r="VQC42" s="800"/>
      <c r="VQD42" s="800"/>
      <c r="VQE42" s="800"/>
      <c r="VQF42" s="516"/>
      <c r="VQG42" s="800"/>
      <c r="VQH42" s="800"/>
      <c r="VQI42" s="800"/>
      <c r="VQJ42" s="800"/>
      <c r="VQK42" s="800"/>
      <c r="VQL42" s="800"/>
      <c r="VQM42" s="800"/>
      <c r="VQN42" s="516"/>
      <c r="VQO42" s="800"/>
      <c r="VQP42" s="800"/>
      <c r="VQQ42" s="800"/>
      <c r="VQR42" s="800"/>
      <c r="VQS42" s="800"/>
      <c r="VQT42" s="800"/>
      <c r="VQU42" s="800"/>
      <c r="VQV42" s="516"/>
      <c r="VQW42" s="800"/>
      <c r="VQX42" s="800"/>
      <c r="VQY42" s="800"/>
      <c r="VQZ42" s="800"/>
      <c r="VRA42" s="800"/>
      <c r="VRB42" s="800"/>
      <c r="VRC42" s="800"/>
      <c r="VRD42" s="516"/>
      <c r="VRE42" s="800"/>
      <c r="VRF42" s="800"/>
      <c r="VRG42" s="800"/>
      <c r="VRH42" s="800"/>
      <c r="VRI42" s="800"/>
      <c r="VRJ42" s="800"/>
      <c r="VRK42" s="800"/>
      <c r="VRL42" s="516"/>
      <c r="VRM42" s="800"/>
      <c r="VRN42" s="800"/>
      <c r="VRO42" s="800"/>
      <c r="VRP42" s="800"/>
      <c r="VRQ42" s="800"/>
      <c r="VRR42" s="800"/>
      <c r="VRS42" s="800"/>
      <c r="VRT42" s="516"/>
      <c r="VRU42" s="800"/>
      <c r="VRV42" s="800"/>
      <c r="VRW42" s="800"/>
      <c r="VRX42" s="800"/>
      <c r="VRY42" s="800"/>
      <c r="VRZ42" s="800"/>
      <c r="VSA42" s="800"/>
      <c r="VSB42" s="516"/>
      <c r="VSC42" s="800"/>
      <c r="VSD42" s="800"/>
      <c r="VSE42" s="800"/>
      <c r="VSF42" s="800"/>
      <c r="VSG42" s="800"/>
      <c r="VSH42" s="800"/>
      <c r="VSI42" s="800"/>
      <c r="VSJ42" s="516"/>
      <c r="VSK42" s="800"/>
      <c r="VSL42" s="800"/>
      <c r="VSM42" s="800"/>
      <c r="VSN42" s="800"/>
      <c r="VSO42" s="800"/>
      <c r="VSP42" s="800"/>
      <c r="VSQ42" s="800"/>
      <c r="VSR42" s="516"/>
      <c r="VSS42" s="800"/>
      <c r="VST42" s="800"/>
      <c r="VSU42" s="800"/>
      <c r="VSV42" s="800"/>
      <c r="VSW42" s="800"/>
      <c r="VSX42" s="800"/>
      <c r="VSY42" s="800"/>
      <c r="VSZ42" s="516"/>
      <c r="VTA42" s="800"/>
      <c r="VTB42" s="800"/>
      <c r="VTC42" s="800"/>
      <c r="VTD42" s="800"/>
      <c r="VTE42" s="800"/>
      <c r="VTF42" s="800"/>
      <c r="VTG42" s="800"/>
      <c r="VTH42" s="516"/>
      <c r="VTI42" s="800"/>
      <c r="VTJ42" s="800"/>
      <c r="VTK42" s="800"/>
      <c r="VTL42" s="800"/>
      <c r="VTM42" s="800"/>
      <c r="VTN42" s="800"/>
      <c r="VTO42" s="800"/>
      <c r="VTP42" s="516"/>
      <c r="VTQ42" s="800"/>
      <c r="VTR42" s="800"/>
      <c r="VTS42" s="800"/>
      <c r="VTT42" s="800"/>
      <c r="VTU42" s="800"/>
      <c r="VTV42" s="800"/>
      <c r="VTW42" s="800"/>
      <c r="VTX42" s="516"/>
      <c r="VTY42" s="800"/>
      <c r="VTZ42" s="800"/>
      <c r="VUA42" s="800"/>
      <c r="VUB42" s="800"/>
      <c r="VUC42" s="800"/>
      <c r="VUD42" s="800"/>
      <c r="VUE42" s="800"/>
      <c r="VUF42" s="516"/>
      <c r="VUG42" s="800"/>
      <c r="VUH42" s="800"/>
      <c r="VUI42" s="800"/>
      <c r="VUJ42" s="800"/>
      <c r="VUK42" s="800"/>
      <c r="VUL42" s="800"/>
      <c r="VUM42" s="800"/>
      <c r="VUN42" s="516"/>
      <c r="VUO42" s="800"/>
      <c r="VUP42" s="800"/>
      <c r="VUQ42" s="800"/>
      <c r="VUR42" s="800"/>
      <c r="VUS42" s="800"/>
      <c r="VUT42" s="800"/>
      <c r="VUU42" s="800"/>
      <c r="VUV42" s="516"/>
      <c r="VUW42" s="800"/>
      <c r="VUX42" s="800"/>
      <c r="VUY42" s="800"/>
      <c r="VUZ42" s="800"/>
      <c r="VVA42" s="800"/>
      <c r="VVB42" s="800"/>
      <c r="VVC42" s="800"/>
      <c r="VVD42" s="516"/>
      <c r="VVE42" s="800"/>
      <c r="VVF42" s="800"/>
      <c r="VVG42" s="800"/>
      <c r="VVH42" s="800"/>
      <c r="VVI42" s="800"/>
      <c r="VVJ42" s="800"/>
      <c r="VVK42" s="800"/>
      <c r="VVL42" s="516"/>
      <c r="VVM42" s="800"/>
      <c r="VVN42" s="800"/>
      <c r="VVO42" s="800"/>
      <c r="VVP42" s="800"/>
      <c r="VVQ42" s="800"/>
      <c r="VVR42" s="800"/>
      <c r="VVS42" s="800"/>
      <c r="VVT42" s="516"/>
      <c r="VVU42" s="800"/>
      <c r="VVV42" s="800"/>
      <c r="VVW42" s="800"/>
      <c r="VVX42" s="800"/>
      <c r="VVY42" s="800"/>
      <c r="VVZ42" s="800"/>
      <c r="VWA42" s="800"/>
      <c r="VWB42" s="516"/>
      <c r="VWC42" s="800"/>
      <c r="VWD42" s="800"/>
      <c r="VWE42" s="800"/>
      <c r="VWF42" s="800"/>
      <c r="VWG42" s="800"/>
      <c r="VWH42" s="800"/>
      <c r="VWI42" s="800"/>
      <c r="VWJ42" s="516"/>
      <c r="VWK42" s="800"/>
      <c r="VWL42" s="800"/>
      <c r="VWM42" s="800"/>
      <c r="VWN42" s="800"/>
      <c r="VWO42" s="800"/>
      <c r="VWP42" s="800"/>
      <c r="VWQ42" s="800"/>
      <c r="VWR42" s="516"/>
      <c r="VWS42" s="800"/>
      <c r="VWT42" s="800"/>
      <c r="VWU42" s="800"/>
      <c r="VWV42" s="800"/>
      <c r="VWW42" s="800"/>
      <c r="VWX42" s="800"/>
      <c r="VWY42" s="800"/>
      <c r="VWZ42" s="516"/>
      <c r="VXA42" s="800"/>
      <c r="VXB42" s="800"/>
      <c r="VXC42" s="800"/>
      <c r="VXD42" s="800"/>
      <c r="VXE42" s="800"/>
      <c r="VXF42" s="800"/>
      <c r="VXG42" s="800"/>
      <c r="VXH42" s="516"/>
      <c r="VXI42" s="800"/>
      <c r="VXJ42" s="800"/>
      <c r="VXK42" s="800"/>
      <c r="VXL42" s="800"/>
      <c r="VXM42" s="800"/>
      <c r="VXN42" s="800"/>
      <c r="VXO42" s="800"/>
      <c r="VXP42" s="516"/>
      <c r="VXQ42" s="800"/>
      <c r="VXR42" s="800"/>
      <c r="VXS42" s="800"/>
      <c r="VXT42" s="800"/>
      <c r="VXU42" s="800"/>
      <c r="VXV42" s="800"/>
      <c r="VXW42" s="800"/>
      <c r="VXX42" s="516"/>
      <c r="VXY42" s="800"/>
      <c r="VXZ42" s="800"/>
      <c r="VYA42" s="800"/>
      <c r="VYB42" s="800"/>
      <c r="VYC42" s="800"/>
      <c r="VYD42" s="800"/>
      <c r="VYE42" s="800"/>
      <c r="VYF42" s="516"/>
      <c r="VYG42" s="800"/>
      <c r="VYH42" s="800"/>
      <c r="VYI42" s="800"/>
      <c r="VYJ42" s="800"/>
      <c r="VYK42" s="800"/>
      <c r="VYL42" s="800"/>
      <c r="VYM42" s="800"/>
      <c r="VYN42" s="516"/>
      <c r="VYO42" s="800"/>
      <c r="VYP42" s="800"/>
      <c r="VYQ42" s="800"/>
      <c r="VYR42" s="800"/>
      <c r="VYS42" s="800"/>
      <c r="VYT42" s="800"/>
      <c r="VYU42" s="800"/>
      <c r="VYV42" s="516"/>
      <c r="VYW42" s="800"/>
      <c r="VYX42" s="800"/>
      <c r="VYY42" s="800"/>
      <c r="VYZ42" s="800"/>
      <c r="VZA42" s="800"/>
      <c r="VZB42" s="800"/>
      <c r="VZC42" s="800"/>
      <c r="VZD42" s="516"/>
      <c r="VZE42" s="800"/>
      <c r="VZF42" s="800"/>
      <c r="VZG42" s="800"/>
      <c r="VZH42" s="800"/>
      <c r="VZI42" s="800"/>
      <c r="VZJ42" s="800"/>
      <c r="VZK42" s="800"/>
      <c r="VZL42" s="516"/>
      <c r="VZM42" s="800"/>
      <c r="VZN42" s="800"/>
      <c r="VZO42" s="800"/>
      <c r="VZP42" s="800"/>
      <c r="VZQ42" s="800"/>
      <c r="VZR42" s="800"/>
      <c r="VZS42" s="800"/>
      <c r="VZT42" s="516"/>
      <c r="VZU42" s="800"/>
      <c r="VZV42" s="800"/>
      <c r="VZW42" s="800"/>
      <c r="VZX42" s="800"/>
      <c r="VZY42" s="800"/>
      <c r="VZZ42" s="800"/>
      <c r="WAA42" s="800"/>
      <c r="WAB42" s="516"/>
      <c r="WAC42" s="800"/>
      <c r="WAD42" s="800"/>
      <c r="WAE42" s="800"/>
      <c r="WAF42" s="800"/>
      <c r="WAG42" s="800"/>
      <c r="WAH42" s="800"/>
      <c r="WAI42" s="800"/>
      <c r="WAJ42" s="516"/>
      <c r="WAK42" s="800"/>
      <c r="WAL42" s="800"/>
      <c r="WAM42" s="800"/>
      <c r="WAN42" s="800"/>
      <c r="WAO42" s="800"/>
      <c r="WAP42" s="800"/>
      <c r="WAQ42" s="800"/>
      <c r="WAR42" s="516"/>
      <c r="WAS42" s="800"/>
      <c r="WAT42" s="800"/>
      <c r="WAU42" s="800"/>
      <c r="WAV42" s="800"/>
      <c r="WAW42" s="800"/>
      <c r="WAX42" s="800"/>
      <c r="WAY42" s="800"/>
      <c r="WAZ42" s="516"/>
      <c r="WBA42" s="800"/>
      <c r="WBB42" s="800"/>
      <c r="WBC42" s="800"/>
      <c r="WBD42" s="800"/>
      <c r="WBE42" s="800"/>
      <c r="WBF42" s="800"/>
      <c r="WBG42" s="800"/>
      <c r="WBH42" s="516"/>
      <c r="WBI42" s="800"/>
      <c r="WBJ42" s="800"/>
      <c r="WBK42" s="800"/>
      <c r="WBL42" s="800"/>
      <c r="WBM42" s="800"/>
      <c r="WBN42" s="800"/>
      <c r="WBO42" s="800"/>
      <c r="WBP42" s="516"/>
      <c r="WBQ42" s="800"/>
      <c r="WBR42" s="800"/>
      <c r="WBS42" s="800"/>
      <c r="WBT42" s="800"/>
      <c r="WBU42" s="800"/>
      <c r="WBV42" s="800"/>
      <c r="WBW42" s="800"/>
      <c r="WBX42" s="516"/>
      <c r="WBY42" s="800"/>
      <c r="WBZ42" s="800"/>
      <c r="WCA42" s="800"/>
      <c r="WCB42" s="800"/>
      <c r="WCC42" s="800"/>
      <c r="WCD42" s="800"/>
      <c r="WCE42" s="800"/>
      <c r="WCF42" s="516"/>
      <c r="WCG42" s="800"/>
      <c r="WCH42" s="800"/>
      <c r="WCI42" s="800"/>
      <c r="WCJ42" s="800"/>
      <c r="WCK42" s="800"/>
      <c r="WCL42" s="800"/>
      <c r="WCM42" s="800"/>
      <c r="WCN42" s="516"/>
      <c r="WCO42" s="800"/>
      <c r="WCP42" s="800"/>
      <c r="WCQ42" s="800"/>
      <c r="WCR42" s="800"/>
      <c r="WCS42" s="800"/>
      <c r="WCT42" s="800"/>
      <c r="WCU42" s="800"/>
      <c r="WCV42" s="516"/>
      <c r="WCW42" s="800"/>
      <c r="WCX42" s="800"/>
      <c r="WCY42" s="800"/>
      <c r="WCZ42" s="800"/>
      <c r="WDA42" s="800"/>
      <c r="WDB42" s="800"/>
      <c r="WDC42" s="800"/>
      <c r="WDD42" s="516"/>
      <c r="WDE42" s="800"/>
      <c r="WDF42" s="800"/>
      <c r="WDG42" s="800"/>
      <c r="WDH42" s="800"/>
      <c r="WDI42" s="800"/>
      <c r="WDJ42" s="800"/>
      <c r="WDK42" s="800"/>
      <c r="WDL42" s="516"/>
      <c r="WDM42" s="800"/>
      <c r="WDN42" s="800"/>
      <c r="WDO42" s="800"/>
      <c r="WDP42" s="800"/>
      <c r="WDQ42" s="800"/>
      <c r="WDR42" s="800"/>
      <c r="WDS42" s="800"/>
      <c r="WDT42" s="516"/>
      <c r="WDU42" s="800"/>
      <c r="WDV42" s="800"/>
      <c r="WDW42" s="800"/>
      <c r="WDX42" s="800"/>
      <c r="WDY42" s="800"/>
      <c r="WDZ42" s="800"/>
      <c r="WEA42" s="800"/>
      <c r="WEB42" s="516"/>
      <c r="WEC42" s="800"/>
      <c r="WED42" s="800"/>
      <c r="WEE42" s="800"/>
      <c r="WEF42" s="800"/>
      <c r="WEG42" s="800"/>
      <c r="WEH42" s="800"/>
      <c r="WEI42" s="800"/>
      <c r="WEJ42" s="516"/>
      <c r="WEK42" s="800"/>
      <c r="WEL42" s="800"/>
      <c r="WEM42" s="800"/>
      <c r="WEN42" s="800"/>
      <c r="WEO42" s="800"/>
      <c r="WEP42" s="800"/>
      <c r="WEQ42" s="800"/>
      <c r="WER42" s="516"/>
      <c r="WES42" s="800"/>
      <c r="WET42" s="800"/>
      <c r="WEU42" s="800"/>
      <c r="WEV42" s="800"/>
      <c r="WEW42" s="800"/>
      <c r="WEX42" s="800"/>
      <c r="WEY42" s="800"/>
      <c r="WEZ42" s="516"/>
      <c r="WFA42" s="800"/>
      <c r="WFB42" s="800"/>
      <c r="WFC42" s="800"/>
      <c r="WFD42" s="800"/>
      <c r="WFE42" s="800"/>
      <c r="WFF42" s="800"/>
      <c r="WFG42" s="800"/>
      <c r="WFH42" s="516"/>
      <c r="WFI42" s="800"/>
      <c r="WFJ42" s="800"/>
      <c r="WFK42" s="800"/>
      <c r="WFL42" s="800"/>
      <c r="WFM42" s="800"/>
      <c r="WFN42" s="800"/>
      <c r="WFO42" s="800"/>
      <c r="WFP42" s="516"/>
      <c r="WFQ42" s="800"/>
      <c r="WFR42" s="800"/>
      <c r="WFS42" s="800"/>
      <c r="WFT42" s="800"/>
      <c r="WFU42" s="800"/>
      <c r="WFV42" s="800"/>
      <c r="WFW42" s="800"/>
      <c r="WFX42" s="516"/>
      <c r="WFY42" s="800"/>
      <c r="WFZ42" s="800"/>
      <c r="WGA42" s="800"/>
      <c r="WGB42" s="800"/>
      <c r="WGC42" s="800"/>
      <c r="WGD42" s="800"/>
      <c r="WGE42" s="800"/>
      <c r="WGF42" s="516"/>
      <c r="WGG42" s="800"/>
      <c r="WGH42" s="800"/>
      <c r="WGI42" s="800"/>
      <c r="WGJ42" s="800"/>
      <c r="WGK42" s="800"/>
      <c r="WGL42" s="800"/>
      <c r="WGM42" s="800"/>
      <c r="WGN42" s="516"/>
      <c r="WGO42" s="800"/>
      <c r="WGP42" s="800"/>
      <c r="WGQ42" s="800"/>
      <c r="WGR42" s="800"/>
      <c r="WGS42" s="800"/>
      <c r="WGT42" s="800"/>
      <c r="WGU42" s="800"/>
      <c r="WGV42" s="516"/>
      <c r="WGW42" s="800"/>
      <c r="WGX42" s="800"/>
      <c r="WGY42" s="800"/>
      <c r="WGZ42" s="800"/>
      <c r="WHA42" s="800"/>
      <c r="WHB42" s="800"/>
      <c r="WHC42" s="800"/>
      <c r="WHD42" s="516"/>
      <c r="WHE42" s="800"/>
      <c r="WHF42" s="800"/>
      <c r="WHG42" s="800"/>
      <c r="WHH42" s="800"/>
      <c r="WHI42" s="800"/>
      <c r="WHJ42" s="800"/>
      <c r="WHK42" s="800"/>
      <c r="WHL42" s="516"/>
      <c r="WHM42" s="800"/>
      <c r="WHN42" s="800"/>
      <c r="WHO42" s="800"/>
      <c r="WHP42" s="800"/>
      <c r="WHQ42" s="800"/>
      <c r="WHR42" s="800"/>
      <c r="WHS42" s="800"/>
      <c r="WHT42" s="516"/>
      <c r="WHU42" s="800"/>
      <c r="WHV42" s="800"/>
      <c r="WHW42" s="800"/>
      <c r="WHX42" s="800"/>
      <c r="WHY42" s="800"/>
      <c r="WHZ42" s="800"/>
      <c r="WIA42" s="800"/>
      <c r="WIB42" s="516"/>
      <c r="WIC42" s="800"/>
      <c r="WID42" s="800"/>
      <c r="WIE42" s="800"/>
      <c r="WIF42" s="800"/>
      <c r="WIG42" s="800"/>
      <c r="WIH42" s="800"/>
      <c r="WII42" s="800"/>
      <c r="WIJ42" s="516"/>
      <c r="WIK42" s="800"/>
      <c r="WIL42" s="800"/>
      <c r="WIM42" s="800"/>
      <c r="WIN42" s="800"/>
      <c r="WIO42" s="800"/>
      <c r="WIP42" s="800"/>
      <c r="WIQ42" s="800"/>
      <c r="WIR42" s="516"/>
      <c r="WIS42" s="800"/>
      <c r="WIT42" s="800"/>
      <c r="WIU42" s="800"/>
      <c r="WIV42" s="800"/>
      <c r="WIW42" s="800"/>
      <c r="WIX42" s="800"/>
      <c r="WIY42" s="800"/>
      <c r="WIZ42" s="516"/>
      <c r="WJA42" s="800"/>
      <c r="WJB42" s="800"/>
      <c r="WJC42" s="800"/>
      <c r="WJD42" s="800"/>
      <c r="WJE42" s="800"/>
      <c r="WJF42" s="800"/>
      <c r="WJG42" s="800"/>
      <c r="WJH42" s="516"/>
      <c r="WJI42" s="800"/>
      <c r="WJJ42" s="800"/>
      <c r="WJK42" s="800"/>
      <c r="WJL42" s="800"/>
      <c r="WJM42" s="800"/>
      <c r="WJN42" s="800"/>
      <c r="WJO42" s="800"/>
      <c r="WJP42" s="516"/>
      <c r="WJQ42" s="800"/>
      <c r="WJR42" s="800"/>
      <c r="WJS42" s="800"/>
      <c r="WJT42" s="800"/>
      <c r="WJU42" s="800"/>
      <c r="WJV42" s="800"/>
      <c r="WJW42" s="800"/>
      <c r="WJX42" s="516"/>
      <c r="WJY42" s="800"/>
      <c r="WJZ42" s="800"/>
      <c r="WKA42" s="800"/>
      <c r="WKB42" s="800"/>
      <c r="WKC42" s="800"/>
      <c r="WKD42" s="800"/>
      <c r="WKE42" s="800"/>
      <c r="WKF42" s="516"/>
      <c r="WKG42" s="800"/>
      <c r="WKH42" s="800"/>
      <c r="WKI42" s="800"/>
      <c r="WKJ42" s="800"/>
      <c r="WKK42" s="800"/>
      <c r="WKL42" s="800"/>
      <c r="WKM42" s="800"/>
      <c r="WKN42" s="516"/>
      <c r="WKO42" s="800"/>
      <c r="WKP42" s="800"/>
      <c r="WKQ42" s="800"/>
      <c r="WKR42" s="800"/>
      <c r="WKS42" s="800"/>
      <c r="WKT42" s="800"/>
      <c r="WKU42" s="800"/>
      <c r="WKV42" s="516"/>
      <c r="WKW42" s="800"/>
      <c r="WKX42" s="800"/>
      <c r="WKY42" s="800"/>
      <c r="WKZ42" s="800"/>
      <c r="WLA42" s="800"/>
      <c r="WLB42" s="800"/>
      <c r="WLC42" s="800"/>
      <c r="WLD42" s="516"/>
      <c r="WLE42" s="800"/>
      <c r="WLF42" s="800"/>
      <c r="WLG42" s="800"/>
      <c r="WLH42" s="800"/>
      <c r="WLI42" s="800"/>
      <c r="WLJ42" s="800"/>
      <c r="WLK42" s="800"/>
      <c r="WLL42" s="516"/>
      <c r="WLM42" s="800"/>
      <c r="WLN42" s="800"/>
      <c r="WLO42" s="800"/>
      <c r="WLP42" s="800"/>
      <c r="WLQ42" s="800"/>
      <c r="WLR42" s="800"/>
      <c r="WLS42" s="800"/>
      <c r="WLT42" s="516"/>
      <c r="WLU42" s="800"/>
      <c r="WLV42" s="800"/>
      <c r="WLW42" s="800"/>
      <c r="WLX42" s="800"/>
      <c r="WLY42" s="800"/>
      <c r="WLZ42" s="800"/>
      <c r="WMA42" s="800"/>
      <c r="WMB42" s="516"/>
      <c r="WMC42" s="800"/>
      <c r="WMD42" s="800"/>
      <c r="WME42" s="800"/>
      <c r="WMF42" s="800"/>
      <c r="WMG42" s="800"/>
      <c r="WMH42" s="800"/>
      <c r="WMI42" s="800"/>
      <c r="WMJ42" s="516"/>
      <c r="WMK42" s="800"/>
      <c r="WML42" s="800"/>
      <c r="WMM42" s="800"/>
      <c r="WMN42" s="800"/>
      <c r="WMO42" s="800"/>
      <c r="WMP42" s="800"/>
      <c r="WMQ42" s="800"/>
      <c r="WMR42" s="516"/>
      <c r="WMS42" s="800"/>
      <c r="WMT42" s="800"/>
      <c r="WMU42" s="800"/>
      <c r="WMV42" s="800"/>
      <c r="WMW42" s="800"/>
      <c r="WMX42" s="800"/>
      <c r="WMY42" s="800"/>
      <c r="WMZ42" s="516"/>
      <c r="WNA42" s="800"/>
      <c r="WNB42" s="800"/>
      <c r="WNC42" s="800"/>
      <c r="WND42" s="800"/>
      <c r="WNE42" s="800"/>
      <c r="WNF42" s="800"/>
      <c r="WNG42" s="800"/>
      <c r="WNH42" s="516"/>
      <c r="WNI42" s="800"/>
      <c r="WNJ42" s="800"/>
      <c r="WNK42" s="800"/>
      <c r="WNL42" s="800"/>
      <c r="WNM42" s="800"/>
      <c r="WNN42" s="800"/>
      <c r="WNO42" s="800"/>
      <c r="WNP42" s="516"/>
      <c r="WNQ42" s="800"/>
      <c r="WNR42" s="800"/>
      <c r="WNS42" s="800"/>
      <c r="WNT42" s="800"/>
      <c r="WNU42" s="800"/>
      <c r="WNV42" s="800"/>
      <c r="WNW42" s="800"/>
      <c r="WNX42" s="516"/>
      <c r="WNY42" s="800"/>
      <c r="WNZ42" s="800"/>
      <c r="WOA42" s="800"/>
      <c r="WOB42" s="800"/>
      <c r="WOC42" s="800"/>
      <c r="WOD42" s="800"/>
      <c r="WOE42" s="800"/>
      <c r="WOF42" s="516"/>
      <c r="WOG42" s="800"/>
      <c r="WOH42" s="800"/>
      <c r="WOI42" s="800"/>
      <c r="WOJ42" s="800"/>
      <c r="WOK42" s="800"/>
      <c r="WOL42" s="800"/>
      <c r="WOM42" s="800"/>
      <c r="WON42" s="516"/>
      <c r="WOO42" s="800"/>
      <c r="WOP42" s="800"/>
      <c r="WOQ42" s="800"/>
      <c r="WOR42" s="800"/>
      <c r="WOS42" s="800"/>
      <c r="WOT42" s="800"/>
      <c r="WOU42" s="800"/>
      <c r="WOV42" s="516"/>
      <c r="WOW42" s="800"/>
      <c r="WOX42" s="800"/>
      <c r="WOY42" s="800"/>
      <c r="WOZ42" s="800"/>
      <c r="WPA42" s="800"/>
      <c r="WPB42" s="800"/>
      <c r="WPC42" s="800"/>
      <c r="WPD42" s="516"/>
      <c r="WPE42" s="800"/>
      <c r="WPF42" s="800"/>
      <c r="WPG42" s="800"/>
      <c r="WPH42" s="800"/>
      <c r="WPI42" s="800"/>
      <c r="WPJ42" s="800"/>
      <c r="WPK42" s="800"/>
      <c r="WPL42" s="516"/>
      <c r="WPM42" s="800"/>
      <c r="WPN42" s="800"/>
      <c r="WPO42" s="800"/>
      <c r="WPP42" s="800"/>
      <c r="WPQ42" s="800"/>
      <c r="WPR42" s="800"/>
      <c r="WPS42" s="800"/>
      <c r="WPT42" s="516"/>
      <c r="WPU42" s="800"/>
      <c r="WPV42" s="800"/>
      <c r="WPW42" s="800"/>
      <c r="WPX42" s="800"/>
      <c r="WPY42" s="800"/>
      <c r="WPZ42" s="800"/>
      <c r="WQA42" s="800"/>
      <c r="WQB42" s="516"/>
      <c r="WQC42" s="800"/>
      <c r="WQD42" s="800"/>
      <c r="WQE42" s="800"/>
      <c r="WQF42" s="800"/>
      <c r="WQG42" s="800"/>
      <c r="WQH42" s="800"/>
      <c r="WQI42" s="800"/>
      <c r="WQJ42" s="516"/>
      <c r="WQK42" s="800"/>
      <c r="WQL42" s="800"/>
      <c r="WQM42" s="800"/>
      <c r="WQN42" s="800"/>
      <c r="WQO42" s="800"/>
      <c r="WQP42" s="800"/>
      <c r="WQQ42" s="800"/>
      <c r="WQR42" s="516"/>
      <c r="WQS42" s="800"/>
      <c r="WQT42" s="800"/>
      <c r="WQU42" s="800"/>
      <c r="WQV42" s="800"/>
      <c r="WQW42" s="800"/>
      <c r="WQX42" s="800"/>
      <c r="WQY42" s="800"/>
      <c r="WQZ42" s="516"/>
      <c r="WRA42" s="800"/>
      <c r="WRB42" s="800"/>
      <c r="WRC42" s="800"/>
      <c r="WRD42" s="800"/>
      <c r="WRE42" s="800"/>
      <c r="WRF42" s="800"/>
      <c r="WRG42" s="800"/>
      <c r="WRH42" s="516"/>
      <c r="WRI42" s="800"/>
      <c r="WRJ42" s="800"/>
      <c r="WRK42" s="800"/>
      <c r="WRL42" s="800"/>
      <c r="WRM42" s="800"/>
      <c r="WRN42" s="800"/>
      <c r="WRO42" s="800"/>
      <c r="WRP42" s="516"/>
      <c r="WRQ42" s="800"/>
      <c r="WRR42" s="800"/>
      <c r="WRS42" s="800"/>
      <c r="WRT42" s="800"/>
      <c r="WRU42" s="800"/>
      <c r="WRV42" s="800"/>
      <c r="WRW42" s="800"/>
      <c r="WRX42" s="516"/>
      <c r="WRY42" s="800"/>
      <c r="WRZ42" s="800"/>
      <c r="WSA42" s="800"/>
      <c r="WSB42" s="800"/>
      <c r="WSC42" s="800"/>
      <c r="WSD42" s="800"/>
      <c r="WSE42" s="800"/>
      <c r="WSF42" s="516"/>
      <c r="WSG42" s="800"/>
      <c r="WSH42" s="800"/>
      <c r="WSI42" s="800"/>
      <c r="WSJ42" s="800"/>
      <c r="WSK42" s="800"/>
      <c r="WSL42" s="800"/>
      <c r="WSM42" s="800"/>
      <c r="WSN42" s="516"/>
      <c r="WSO42" s="800"/>
      <c r="WSP42" s="800"/>
      <c r="WSQ42" s="800"/>
      <c r="WSR42" s="800"/>
      <c r="WSS42" s="800"/>
      <c r="WST42" s="800"/>
      <c r="WSU42" s="800"/>
      <c r="WSV42" s="516"/>
      <c r="WSW42" s="800"/>
      <c r="WSX42" s="800"/>
      <c r="WSY42" s="800"/>
      <c r="WSZ42" s="800"/>
      <c r="WTA42" s="800"/>
      <c r="WTB42" s="800"/>
      <c r="WTC42" s="800"/>
      <c r="WTD42" s="516"/>
      <c r="WTE42" s="800"/>
      <c r="WTF42" s="800"/>
      <c r="WTG42" s="800"/>
      <c r="WTH42" s="800"/>
      <c r="WTI42" s="800"/>
      <c r="WTJ42" s="800"/>
      <c r="WTK42" s="800"/>
      <c r="WTL42" s="516"/>
      <c r="WTM42" s="800"/>
      <c r="WTN42" s="800"/>
      <c r="WTO42" s="800"/>
      <c r="WTP42" s="800"/>
      <c r="WTQ42" s="800"/>
      <c r="WTR42" s="800"/>
      <c r="WTS42" s="800"/>
      <c r="WTT42" s="516"/>
      <c r="WTU42" s="800"/>
      <c r="WTV42" s="800"/>
      <c r="WTW42" s="800"/>
      <c r="WTX42" s="800"/>
      <c r="WTY42" s="800"/>
      <c r="WTZ42" s="800"/>
      <c r="WUA42" s="800"/>
      <c r="WUB42" s="516"/>
      <c r="WUC42" s="800"/>
      <c r="WUD42" s="800"/>
      <c r="WUE42" s="800"/>
      <c r="WUF42" s="800"/>
      <c r="WUG42" s="800"/>
      <c r="WUH42" s="800"/>
      <c r="WUI42" s="800"/>
      <c r="WUJ42" s="516"/>
      <c r="WUK42" s="800"/>
      <c r="WUL42" s="800"/>
      <c r="WUM42" s="800"/>
      <c r="WUN42" s="800"/>
      <c r="WUO42" s="800"/>
      <c r="WUP42" s="800"/>
      <c r="WUQ42" s="800"/>
      <c r="WUR42" s="516"/>
      <c r="WUS42" s="800"/>
      <c r="WUT42" s="800"/>
      <c r="WUU42" s="800"/>
      <c r="WUV42" s="800"/>
      <c r="WUW42" s="800"/>
      <c r="WUX42" s="800"/>
      <c r="WUY42" s="800"/>
      <c r="WUZ42" s="516"/>
      <c r="WVA42" s="800"/>
      <c r="WVB42" s="800"/>
      <c r="WVC42" s="800"/>
      <c r="WVD42" s="800"/>
      <c r="WVE42" s="800"/>
      <c r="WVF42" s="800"/>
      <c r="WVG42" s="800"/>
      <c r="WVH42" s="516"/>
      <c r="WVI42" s="800"/>
      <c r="WVJ42" s="800"/>
      <c r="WVK42" s="800"/>
      <c r="WVL42" s="800"/>
      <c r="WVM42" s="800"/>
      <c r="WVN42" s="800"/>
      <c r="WVO42" s="800"/>
      <c r="WVP42" s="516"/>
      <c r="WVQ42" s="800"/>
      <c r="WVR42" s="800"/>
      <c r="WVS42" s="800"/>
      <c r="WVT42" s="800"/>
      <c r="WVU42" s="800"/>
      <c r="WVV42" s="800"/>
      <c r="WVW42" s="800"/>
      <c r="WVX42" s="516"/>
      <c r="WVY42" s="800"/>
      <c r="WVZ42" s="800"/>
      <c r="WWA42" s="800"/>
      <c r="WWB42" s="800"/>
      <c r="WWC42" s="800"/>
      <c r="WWD42" s="800"/>
      <c r="WWE42" s="800"/>
      <c r="WWF42" s="516"/>
      <c r="WWG42" s="800"/>
      <c r="WWH42" s="800"/>
      <c r="WWI42" s="800"/>
      <c r="WWJ42" s="800"/>
      <c r="WWK42" s="800"/>
      <c r="WWL42" s="800"/>
      <c r="WWM42" s="800"/>
      <c r="WWN42" s="516"/>
      <c r="WWO42" s="800"/>
      <c r="WWP42" s="800"/>
      <c r="WWQ42" s="800"/>
      <c r="WWR42" s="800"/>
      <c r="WWS42" s="800"/>
      <c r="WWT42" s="800"/>
      <c r="WWU42" s="800"/>
      <c r="WWV42" s="516"/>
      <c r="WWW42" s="800"/>
      <c r="WWX42" s="800"/>
      <c r="WWY42" s="800"/>
      <c r="WWZ42" s="800"/>
      <c r="WXA42" s="800"/>
      <c r="WXB42" s="800"/>
      <c r="WXC42" s="800"/>
      <c r="WXD42" s="516"/>
      <c r="WXE42" s="800"/>
      <c r="WXF42" s="800"/>
      <c r="WXG42" s="800"/>
      <c r="WXH42" s="800"/>
      <c r="WXI42" s="800"/>
      <c r="WXJ42" s="800"/>
      <c r="WXK42" s="800"/>
      <c r="WXL42" s="516"/>
      <c r="WXM42" s="800"/>
      <c r="WXN42" s="800"/>
      <c r="WXO42" s="800"/>
      <c r="WXP42" s="800"/>
      <c r="WXQ42" s="800"/>
      <c r="WXR42" s="800"/>
      <c r="WXS42" s="800"/>
      <c r="WXT42" s="516"/>
      <c r="WXU42" s="800"/>
      <c r="WXV42" s="800"/>
      <c r="WXW42" s="800"/>
      <c r="WXX42" s="800"/>
      <c r="WXY42" s="800"/>
      <c r="WXZ42" s="800"/>
      <c r="WYA42" s="800"/>
      <c r="WYB42" s="516"/>
      <c r="WYC42" s="800"/>
      <c r="WYD42" s="800"/>
      <c r="WYE42" s="800"/>
      <c r="WYF42" s="800"/>
      <c r="WYG42" s="800"/>
      <c r="WYH42" s="800"/>
      <c r="WYI42" s="800"/>
      <c r="WYJ42" s="516"/>
      <c r="WYK42" s="800"/>
      <c r="WYL42" s="800"/>
      <c r="WYM42" s="800"/>
      <c r="WYN42" s="800"/>
      <c r="WYO42" s="800"/>
      <c r="WYP42" s="800"/>
      <c r="WYQ42" s="800"/>
      <c r="WYR42" s="516"/>
      <c r="WYS42" s="800"/>
      <c r="WYT42" s="800"/>
      <c r="WYU42" s="800"/>
      <c r="WYV42" s="800"/>
      <c r="WYW42" s="800"/>
      <c r="WYX42" s="800"/>
      <c r="WYY42" s="800"/>
      <c r="WYZ42" s="516"/>
      <c r="WZA42" s="800"/>
      <c r="WZB42" s="800"/>
      <c r="WZC42" s="800"/>
      <c r="WZD42" s="800"/>
      <c r="WZE42" s="800"/>
      <c r="WZF42" s="800"/>
      <c r="WZG42" s="800"/>
      <c r="WZH42" s="516"/>
      <c r="WZI42" s="800"/>
      <c r="WZJ42" s="800"/>
      <c r="WZK42" s="800"/>
      <c r="WZL42" s="800"/>
      <c r="WZM42" s="800"/>
      <c r="WZN42" s="800"/>
      <c r="WZO42" s="800"/>
      <c r="WZP42" s="516"/>
      <c r="WZQ42" s="800"/>
      <c r="WZR42" s="800"/>
      <c r="WZS42" s="800"/>
      <c r="WZT42" s="800"/>
      <c r="WZU42" s="800"/>
      <c r="WZV42" s="800"/>
      <c r="WZW42" s="800"/>
      <c r="WZX42" s="516"/>
      <c r="WZY42" s="800"/>
      <c r="WZZ42" s="800"/>
      <c r="XAA42" s="800"/>
      <c r="XAB42" s="800"/>
      <c r="XAC42" s="800"/>
      <c r="XAD42" s="800"/>
      <c r="XAE42" s="800"/>
      <c r="XAF42" s="516"/>
      <c r="XAG42" s="800"/>
      <c r="XAH42" s="800"/>
      <c r="XAI42" s="800"/>
      <c r="XAJ42" s="800"/>
      <c r="XAK42" s="800"/>
      <c r="XAL42" s="800"/>
      <c r="XAM42" s="800"/>
      <c r="XAN42" s="516"/>
      <c r="XAO42" s="800"/>
      <c r="XAP42" s="800"/>
      <c r="XAQ42" s="800"/>
      <c r="XAR42" s="800"/>
      <c r="XAS42" s="800"/>
      <c r="XAT42" s="800"/>
      <c r="XAU42" s="800"/>
      <c r="XAV42" s="516"/>
      <c r="XAW42" s="800"/>
      <c r="XAX42" s="800"/>
      <c r="XAY42" s="800"/>
      <c r="XAZ42" s="800"/>
      <c r="XBA42" s="800"/>
      <c r="XBB42" s="800"/>
      <c r="XBC42" s="800"/>
      <c r="XBD42" s="516"/>
      <c r="XBE42" s="800"/>
      <c r="XBF42" s="800"/>
      <c r="XBG42" s="800"/>
      <c r="XBH42" s="800"/>
      <c r="XBI42" s="800"/>
      <c r="XBJ42" s="800"/>
      <c r="XBK42" s="800"/>
      <c r="XBL42" s="516"/>
      <c r="XBM42" s="800"/>
      <c r="XBN42" s="800"/>
      <c r="XBO42" s="800"/>
      <c r="XBP42" s="800"/>
      <c r="XBQ42" s="800"/>
      <c r="XBR42" s="800"/>
      <c r="XBS42" s="800"/>
      <c r="XBT42" s="516"/>
      <c r="XBU42" s="800"/>
      <c r="XBV42" s="800"/>
      <c r="XBW42" s="800"/>
      <c r="XBX42" s="800"/>
      <c r="XBY42" s="800"/>
      <c r="XBZ42" s="800"/>
      <c r="XCA42" s="800"/>
      <c r="XCB42" s="516"/>
      <c r="XCC42" s="800"/>
      <c r="XCD42" s="800"/>
      <c r="XCE42" s="800"/>
      <c r="XCF42" s="800"/>
      <c r="XCG42" s="800"/>
      <c r="XCH42" s="800"/>
      <c r="XCI42" s="800"/>
      <c r="XCJ42" s="516"/>
      <c r="XCK42" s="800"/>
      <c r="XCL42" s="800"/>
      <c r="XCM42" s="800"/>
      <c r="XCN42" s="800"/>
      <c r="XCO42" s="800"/>
      <c r="XCP42" s="800"/>
      <c r="XCQ42" s="800"/>
      <c r="XCR42" s="516"/>
      <c r="XCS42" s="800"/>
      <c r="XCT42" s="800"/>
      <c r="XCU42" s="800"/>
      <c r="XCV42" s="800"/>
      <c r="XCW42" s="800"/>
      <c r="XCX42" s="800"/>
      <c r="XCY42" s="800"/>
      <c r="XCZ42" s="516"/>
      <c r="XDA42" s="800"/>
      <c r="XDB42" s="800"/>
      <c r="XDC42" s="800"/>
      <c r="XDD42" s="800"/>
      <c r="XDE42" s="800"/>
      <c r="XDF42" s="800"/>
      <c r="XDG42" s="800"/>
      <c r="XDH42" s="516"/>
      <c r="XDI42" s="800"/>
      <c r="XDJ42" s="800"/>
      <c r="XDK42" s="800"/>
      <c r="XDL42" s="800"/>
      <c r="XDM42" s="800"/>
      <c r="XDN42" s="800"/>
      <c r="XDO42" s="800"/>
      <c r="XDP42" s="516"/>
      <c r="XDQ42" s="800"/>
      <c r="XDR42" s="800"/>
      <c r="XDS42" s="800"/>
      <c r="XDT42" s="800"/>
      <c r="XDU42" s="800"/>
      <c r="XDV42" s="800"/>
      <c r="XDW42" s="800"/>
      <c r="XDX42" s="516"/>
      <c r="XDY42" s="800"/>
      <c r="XDZ42" s="800"/>
      <c r="XEA42" s="800"/>
      <c r="XEB42" s="800"/>
      <c r="XEC42" s="800"/>
      <c r="XED42" s="800"/>
      <c r="XEE42" s="800"/>
      <c r="XEF42" s="516"/>
      <c r="XEG42" s="800"/>
      <c r="XEH42" s="800"/>
      <c r="XEI42" s="800"/>
      <c r="XEJ42" s="800"/>
      <c r="XEK42" s="800"/>
      <c r="XEL42" s="800"/>
      <c r="XEM42" s="800"/>
      <c r="XEN42" s="516"/>
      <c r="XEO42" s="800"/>
      <c r="XEP42" s="800"/>
      <c r="XEQ42" s="800"/>
      <c r="XER42" s="800"/>
      <c r="XES42" s="800"/>
      <c r="XET42" s="800"/>
      <c r="XEU42" s="800"/>
      <c r="XEV42" s="516"/>
      <c r="XEW42" s="800"/>
      <c r="XEX42" s="800"/>
      <c r="XEY42" s="800"/>
      <c r="XEZ42" s="800"/>
      <c r="XFA42" s="800"/>
      <c r="XFB42" s="800"/>
      <c r="XFC42" s="800"/>
      <c r="XFD42" s="516"/>
    </row>
    <row r="43" spans="1:16384" s="120" customFormat="1" ht="38.4" customHeight="1" x14ac:dyDescent="0.3">
      <c r="A43" s="638" t="s">
        <v>19</v>
      </c>
      <c r="B43" s="639"/>
      <c r="C43" s="682" t="s">
        <v>5</v>
      </c>
      <c r="D43" s="682" t="s">
        <v>230</v>
      </c>
      <c r="E43" s="682" t="s">
        <v>229</v>
      </c>
      <c r="F43" s="682" t="s">
        <v>37</v>
      </c>
      <c r="G43" s="682"/>
      <c r="H43" s="682"/>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H43" s="98"/>
      <c r="HI43" s="98"/>
      <c r="HJ43" s="98"/>
      <c r="HK43" s="98"/>
      <c r="HL43" s="98"/>
      <c r="HM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c r="IV43" s="98"/>
    </row>
    <row r="44" spans="1:16384" s="100" customFormat="1" ht="25.95" customHeight="1" x14ac:dyDescent="0.3">
      <c r="A44" s="640"/>
      <c r="B44" s="641"/>
      <c r="C44" s="682"/>
      <c r="D44" s="682"/>
      <c r="E44" s="682"/>
      <c r="F44" s="455" t="s">
        <v>24</v>
      </c>
      <c r="G44" s="455" t="s">
        <v>120</v>
      </c>
      <c r="H44" s="455" t="s">
        <v>231</v>
      </c>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c r="GH44" s="99"/>
      <c r="GI44" s="99"/>
      <c r="GJ44" s="99"/>
      <c r="GK44" s="99"/>
      <c r="GL44" s="99"/>
      <c r="GM44" s="99"/>
      <c r="GN44" s="99"/>
      <c r="GO44" s="99"/>
      <c r="GP44" s="99"/>
      <c r="GQ44" s="99"/>
      <c r="GR44" s="99"/>
      <c r="GS44" s="99"/>
      <c r="GT44" s="99"/>
      <c r="GU44" s="99"/>
      <c r="GV44" s="99"/>
      <c r="GW44" s="99"/>
      <c r="GX44" s="99"/>
      <c r="GY44" s="99"/>
      <c r="GZ44" s="99"/>
      <c r="HA44" s="99"/>
      <c r="HB44" s="99"/>
      <c r="HC44" s="99"/>
      <c r="HD44" s="99"/>
      <c r="HE44" s="99"/>
      <c r="HF44" s="99"/>
      <c r="HG44" s="99"/>
      <c r="HH44" s="99"/>
      <c r="HI44" s="99"/>
      <c r="HJ44" s="99"/>
      <c r="HK44" s="99"/>
      <c r="HL44" s="99"/>
      <c r="HM44" s="99"/>
      <c r="HN44" s="99"/>
      <c r="HO44" s="99"/>
      <c r="HP44" s="99"/>
      <c r="HQ44" s="99"/>
      <c r="HR44" s="99"/>
      <c r="HS44" s="99"/>
      <c r="HT44" s="99"/>
      <c r="HU44" s="99"/>
      <c r="HV44" s="99"/>
      <c r="HW44" s="99"/>
      <c r="HX44" s="99"/>
      <c r="HY44" s="99"/>
      <c r="HZ44" s="99"/>
      <c r="IA44" s="99"/>
      <c r="IB44" s="99"/>
      <c r="IC44" s="99"/>
      <c r="ID44" s="99"/>
      <c r="IE44" s="99"/>
      <c r="IF44" s="99"/>
      <c r="IG44" s="99"/>
      <c r="IH44" s="99"/>
      <c r="II44" s="99"/>
      <c r="IJ44" s="99"/>
      <c r="IK44" s="99"/>
      <c r="IL44" s="99"/>
      <c r="IM44" s="99"/>
      <c r="IN44" s="99"/>
      <c r="IO44" s="99"/>
      <c r="IP44" s="99"/>
      <c r="IQ44" s="99"/>
      <c r="IR44" s="99"/>
      <c r="IS44" s="99"/>
      <c r="IT44" s="99"/>
      <c r="IU44" s="99"/>
      <c r="IV44" s="99"/>
    </row>
    <row r="45" spans="1:16384" s="120" customFormat="1" ht="28.2" customHeight="1" x14ac:dyDescent="0.3">
      <c r="A45" s="652" t="s">
        <v>19</v>
      </c>
      <c r="B45" s="653"/>
      <c r="C45" s="456" t="s">
        <v>61</v>
      </c>
      <c r="D45" s="456" t="s">
        <v>61</v>
      </c>
      <c r="E45" s="456" t="s">
        <v>61</v>
      </c>
      <c r="F45" s="456" t="s">
        <v>61</v>
      </c>
      <c r="G45" s="456" t="s">
        <v>61</v>
      </c>
      <c r="H45" s="456" t="s">
        <v>61</v>
      </c>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9"/>
      <c r="FE45" s="99"/>
      <c r="FF45" s="99"/>
      <c r="FG45" s="99"/>
      <c r="FH45" s="99"/>
      <c r="FI45" s="99"/>
      <c r="FJ45" s="99"/>
      <c r="FK45" s="99"/>
      <c r="FL45" s="99"/>
      <c r="FM45" s="99"/>
      <c r="FN45" s="99"/>
      <c r="FO45" s="99"/>
      <c r="FP45" s="99"/>
      <c r="FQ45" s="99"/>
      <c r="FR45" s="99"/>
      <c r="FS45" s="99"/>
      <c r="FT45" s="99"/>
      <c r="FU45" s="99"/>
      <c r="FV45" s="99"/>
      <c r="FW45" s="99"/>
      <c r="FX45" s="99"/>
      <c r="FY45" s="99"/>
      <c r="FZ45" s="99"/>
      <c r="GA45" s="99"/>
      <c r="GB45" s="99"/>
      <c r="GC45" s="99"/>
      <c r="GD45" s="99"/>
      <c r="GE45" s="99"/>
      <c r="GF45" s="99"/>
      <c r="GG45" s="99"/>
      <c r="GH45" s="99"/>
      <c r="GI45" s="99"/>
      <c r="GJ45" s="99"/>
      <c r="GK45" s="99"/>
      <c r="GL45" s="99"/>
      <c r="GM45" s="99"/>
      <c r="GN45" s="99"/>
      <c r="GO45" s="99"/>
      <c r="GP45" s="99"/>
      <c r="GQ45" s="99"/>
      <c r="GR45" s="99"/>
      <c r="GS45" s="99"/>
      <c r="GT45" s="99"/>
      <c r="GU45" s="99"/>
      <c r="GV45" s="99"/>
      <c r="GW45" s="99"/>
      <c r="GX45" s="99"/>
      <c r="GY45" s="99"/>
      <c r="GZ45" s="99"/>
      <c r="HA45" s="99"/>
      <c r="HB45" s="99"/>
      <c r="HC45" s="99"/>
      <c r="HD45" s="99"/>
      <c r="HE45" s="99"/>
      <c r="HF45" s="99"/>
      <c r="HG45" s="99"/>
      <c r="HH45" s="99"/>
      <c r="HI45" s="99"/>
      <c r="HJ45" s="99"/>
      <c r="HK45" s="99"/>
      <c r="HL45" s="99"/>
      <c r="HM45" s="99"/>
      <c r="HN45" s="99"/>
      <c r="HO45" s="99"/>
      <c r="HP45" s="99"/>
      <c r="HQ45" s="99"/>
      <c r="HR45" s="99"/>
      <c r="HS45" s="99"/>
      <c r="HT45" s="99"/>
      <c r="HU45" s="99"/>
      <c r="HV45" s="99"/>
      <c r="HW45" s="99"/>
      <c r="HX45" s="99"/>
      <c r="HY45" s="99"/>
      <c r="HZ45" s="99"/>
      <c r="IA45" s="99"/>
      <c r="IB45" s="99"/>
      <c r="IC45" s="99"/>
      <c r="ID45" s="99"/>
      <c r="IE45" s="99"/>
      <c r="IF45" s="99"/>
      <c r="IG45" s="99"/>
      <c r="IH45" s="99"/>
      <c r="II45" s="99"/>
      <c r="IJ45" s="99"/>
      <c r="IK45" s="99"/>
      <c r="IL45" s="99"/>
      <c r="IM45" s="99"/>
      <c r="IN45" s="99"/>
      <c r="IO45" s="99"/>
      <c r="IP45" s="99"/>
      <c r="IQ45" s="99"/>
      <c r="IR45" s="99"/>
      <c r="IS45" s="99"/>
      <c r="IT45" s="99"/>
      <c r="IU45" s="99"/>
      <c r="IV45" s="99"/>
    </row>
    <row r="46" spans="1:16384" s="120" customFormat="1" ht="33.6" customHeight="1" x14ac:dyDescent="0.3">
      <c r="A46" s="634" t="s">
        <v>306</v>
      </c>
      <c r="B46" s="635"/>
      <c r="C46" s="41" t="s">
        <v>135</v>
      </c>
      <c r="D46" s="103"/>
      <c r="E46" s="45"/>
      <c r="F46" s="45">
        <v>2</v>
      </c>
      <c r="G46" s="45"/>
      <c r="H46" s="45"/>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row>
    <row r="47" spans="1:16384" s="120" customFormat="1" ht="22.2" customHeight="1" x14ac:dyDescent="0.3">
      <c r="A47" s="634" t="s">
        <v>307</v>
      </c>
      <c r="B47" s="635"/>
      <c r="C47" s="41" t="s">
        <v>41</v>
      </c>
      <c r="D47" s="456"/>
      <c r="E47" s="456"/>
      <c r="F47" s="456">
        <f>14+10</f>
        <v>24</v>
      </c>
      <c r="G47" s="456"/>
      <c r="H47" s="456"/>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c r="DE47" s="99"/>
      <c r="DF47" s="99"/>
      <c r="DG47" s="99"/>
      <c r="DH47" s="99"/>
      <c r="DI47" s="99"/>
      <c r="DJ47" s="99"/>
      <c r="DK47" s="99"/>
      <c r="DL47" s="99"/>
      <c r="DM47" s="99"/>
      <c r="DN47" s="99"/>
      <c r="DO47" s="99"/>
      <c r="DP47" s="99"/>
      <c r="DQ47" s="99"/>
      <c r="DR47" s="99"/>
      <c r="DS47" s="99"/>
      <c r="DT47" s="99"/>
      <c r="DU47" s="99"/>
      <c r="DV47" s="99"/>
      <c r="DW47" s="99"/>
      <c r="DX47" s="99"/>
      <c r="DY47" s="99"/>
      <c r="DZ47" s="99"/>
      <c r="EA47" s="99"/>
      <c r="EB47" s="99"/>
      <c r="EC47" s="99"/>
      <c r="ED47" s="99"/>
      <c r="EE47" s="99"/>
      <c r="EF47" s="99"/>
      <c r="EG47" s="99"/>
      <c r="EH47" s="99"/>
      <c r="EI47" s="99"/>
      <c r="EJ47" s="99"/>
      <c r="EK47" s="99"/>
      <c r="EL47" s="99"/>
      <c r="EM47" s="99"/>
      <c r="EN47" s="99"/>
      <c r="EO47" s="99"/>
      <c r="EP47" s="99"/>
      <c r="EQ47" s="99"/>
      <c r="ER47" s="99"/>
      <c r="ES47" s="99"/>
      <c r="ET47" s="99"/>
      <c r="EU47" s="99"/>
      <c r="EV47" s="99"/>
      <c r="EW47" s="99"/>
      <c r="EX47" s="99"/>
      <c r="EY47" s="99"/>
      <c r="EZ47" s="99"/>
      <c r="FA47" s="99"/>
      <c r="FB47" s="99"/>
      <c r="FC47" s="99"/>
      <c r="FD47" s="99"/>
      <c r="FE47" s="99"/>
      <c r="FF47" s="99"/>
      <c r="FG47" s="99"/>
      <c r="FH47" s="99"/>
      <c r="FI47" s="99"/>
      <c r="FJ47" s="99"/>
      <c r="FK47" s="99"/>
      <c r="FL47" s="99"/>
      <c r="FM47" s="99"/>
      <c r="FN47" s="99"/>
      <c r="FO47" s="99"/>
      <c r="FP47" s="99"/>
      <c r="FQ47" s="99"/>
      <c r="FR47" s="99"/>
      <c r="FS47" s="99"/>
      <c r="FT47" s="99"/>
      <c r="FU47" s="99"/>
      <c r="FV47" s="99"/>
      <c r="FW47" s="99"/>
      <c r="FX47" s="99"/>
      <c r="FY47" s="99"/>
      <c r="FZ47" s="99"/>
      <c r="GA47" s="99"/>
      <c r="GB47" s="99"/>
      <c r="GC47" s="99"/>
      <c r="GD47" s="99"/>
      <c r="GE47" s="99"/>
      <c r="GF47" s="99"/>
      <c r="GG47" s="99"/>
      <c r="GH47" s="99"/>
      <c r="GI47" s="99"/>
      <c r="GJ47" s="99"/>
      <c r="GK47" s="99"/>
      <c r="GL47" s="99"/>
      <c r="GM47" s="99"/>
      <c r="GN47" s="99"/>
      <c r="GO47" s="99"/>
      <c r="GP47" s="99"/>
      <c r="GQ47" s="99"/>
      <c r="GR47" s="99"/>
      <c r="GS47" s="99"/>
      <c r="GT47" s="99"/>
      <c r="GU47" s="99"/>
      <c r="GV47" s="99"/>
      <c r="GW47" s="99"/>
      <c r="GX47" s="99"/>
      <c r="GY47" s="99"/>
      <c r="GZ47" s="99"/>
      <c r="HA47" s="99"/>
      <c r="HB47" s="99"/>
      <c r="HC47" s="99"/>
      <c r="HD47" s="99"/>
      <c r="HE47" s="99"/>
      <c r="HF47" s="99"/>
      <c r="HG47" s="99"/>
      <c r="HH47" s="99"/>
      <c r="HI47" s="99"/>
      <c r="HJ47" s="99"/>
      <c r="HK47" s="99"/>
      <c r="HL47" s="99"/>
      <c r="HM47" s="99"/>
      <c r="HN47" s="99"/>
      <c r="HO47" s="99"/>
      <c r="HP47" s="99"/>
      <c r="HQ47" s="99"/>
      <c r="HR47" s="99"/>
      <c r="HS47" s="99"/>
      <c r="HT47" s="99"/>
      <c r="HU47" s="99"/>
      <c r="HV47" s="99"/>
      <c r="HW47" s="99"/>
      <c r="HX47" s="99"/>
      <c r="HY47" s="99"/>
      <c r="HZ47" s="99"/>
      <c r="IA47" s="99"/>
      <c r="IB47" s="99"/>
      <c r="IC47" s="99"/>
      <c r="ID47" s="99"/>
      <c r="IE47" s="99"/>
      <c r="IF47" s="99"/>
      <c r="IG47" s="99"/>
      <c r="IH47" s="99"/>
      <c r="II47" s="99"/>
      <c r="IJ47" s="99"/>
      <c r="IK47" s="99"/>
      <c r="IL47" s="99"/>
      <c r="IM47" s="99"/>
      <c r="IN47" s="99"/>
      <c r="IO47" s="99"/>
      <c r="IP47" s="99"/>
      <c r="IQ47" s="99"/>
      <c r="IR47" s="99"/>
      <c r="IS47" s="99"/>
      <c r="IT47" s="99"/>
      <c r="IU47" s="99"/>
      <c r="IV47" s="99"/>
    </row>
    <row r="48" spans="1:16384" s="120" customFormat="1" ht="21.6" customHeight="1" x14ac:dyDescent="0.3">
      <c r="A48" s="634" t="s">
        <v>308</v>
      </c>
      <c r="B48" s="635"/>
      <c r="C48" s="41" t="s">
        <v>41</v>
      </c>
      <c r="D48" s="201"/>
      <c r="E48" s="201"/>
      <c r="F48" s="517">
        <f>6+2</f>
        <v>8</v>
      </c>
      <c r="G48" s="201"/>
      <c r="H48" s="201"/>
      <c r="I48" s="518"/>
    </row>
    <row r="49" spans="1:16384" s="120" customFormat="1" ht="15.6" x14ac:dyDescent="0.3">
      <c r="A49" s="126"/>
      <c r="B49" s="519"/>
      <c r="C49" s="520"/>
      <c r="D49" s="520"/>
      <c r="E49" s="520"/>
      <c r="F49" s="520"/>
      <c r="G49" s="520"/>
      <c r="H49" s="520"/>
      <c r="I49" s="518"/>
    </row>
    <row r="50" spans="1:16384" s="120" customFormat="1" x14ac:dyDescent="0.3">
      <c r="A50" s="521"/>
      <c r="B50" s="521"/>
      <c r="I50" s="518"/>
    </row>
    <row r="51" spans="1:16384" s="120" customFormat="1" ht="25.95" customHeight="1" x14ac:dyDescent="0.3">
      <c r="A51" s="682" t="s">
        <v>57</v>
      </c>
      <c r="B51" s="682" t="s">
        <v>5</v>
      </c>
      <c r="C51" s="682" t="s">
        <v>230</v>
      </c>
      <c r="D51" s="682" t="s">
        <v>229</v>
      </c>
      <c r="E51" s="682" t="s">
        <v>37</v>
      </c>
      <c r="F51" s="682"/>
      <c r="G51" s="682"/>
      <c r="I51" s="518"/>
    </row>
    <row r="52" spans="1:16384" s="120" customFormat="1" ht="24.6" customHeight="1" x14ac:dyDescent="0.3">
      <c r="A52" s="682"/>
      <c r="B52" s="682"/>
      <c r="C52" s="682"/>
      <c r="D52" s="682"/>
      <c r="E52" s="455" t="s">
        <v>24</v>
      </c>
      <c r="F52" s="455" t="s">
        <v>120</v>
      </c>
      <c r="G52" s="455" t="s">
        <v>231</v>
      </c>
      <c r="I52" s="518"/>
    </row>
    <row r="53" spans="1:16384" s="120" customFormat="1" ht="34.799999999999997" customHeight="1" x14ac:dyDescent="0.3">
      <c r="A53" s="522" t="s">
        <v>13</v>
      </c>
      <c r="B53" s="90"/>
      <c r="C53" s="153">
        <f>C36</f>
        <v>0</v>
      </c>
      <c r="D53" s="153"/>
      <c r="E53" s="50">
        <f>E35</f>
        <v>139250</v>
      </c>
      <c r="F53" s="153"/>
      <c r="G53" s="153"/>
      <c r="I53" s="518"/>
    </row>
    <row r="54" spans="1:16384" ht="34.200000000000003" customHeight="1" x14ac:dyDescent="0.3">
      <c r="A54" s="92" t="s">
        <v>21</v>
      </c>
      <c r="B54" s="93" t="s">
        <v>58</v>
      </c>
      <c r="C54" s="114">
        <f>SUM(C53:C53)</f>
        <v>0</v>
      </c>
      <c r="D54" s="114">
        <f>SUM(D53:D53)</f>
        <v>0</v>
      </c>
      <c r="E54" s="114">
        <f>SUM(E53:E53)</f>
        <v>139250</v>
      </c>
      <c r="F54" s="114">
        <f>SUM(F53:F53)</f>
        <v>0</v>
      </c>
      <c r="G54" s="114">
        <f>SUM(G53:G53)</f>
        <v>0</v>
      </c>
      <c r="I54" s="60" t="s">
        <v>212</v>
      </c>
    </row>
    <row r="55" spans="1:16384" x14ac:dyDescent="0.3">
      <c r="J55" s="54" t="s">
        <v>48</v>
      </c>
    </row>
    <row r="56" spans="1:16384" s="120" customFormat="1" ht="40.950000000000003" customHeight="1" x14ac:dyDescent="0.3">
      <c r="A56" s="802" t="s">
        <v>310</v>
      </c>
      <c r="B56" s="794"/>
      <c r="C56" s="794"/>
      <c r="D56" s="794"/>
      <c r="E56" s="794"/>
      <c r="F56" s="794"/>
      <c r="G56" s="794"/>
      <c r="H56" s="794"/>
      <c r="I56" s="525"/>
      <c r="J56" s="525"/>
      <c r="K56" s="525"/>
      <c r="L56" s="525"/>
      <c r="M56" s="525"/>
      <c r="N56" s="525"/>
      <c r="O56" s="525"/>
      <c r="P56" s="525"/>
      <c r="Q56" s="525"/>
      <c r="R56" s="525"/>
      <c r="S56" s="525"/>
      <c r="T56" s="525"/>
      <c r="U56" s="525"/>
      <c r="V56" s="525"/>
      <c r="W56" s="525"/>
      <c r="X56" s="525"/>
      <c r="Y56" s="525"/>
      <c r="Z56" s="525"/>
      <c r="AA56" s="525"/>
      <c r="AB56" s="525"/>
      <c r="AC56" s="525"/>
      <c r="AD56" s="525"/>
      <c r="AE56" s="525"/>
      <c r="AF56" s="525"/>
      <c r="AG56" s="525"/>
      <c r="AH56" s="525"/>
      <c r="AI56" s="525"/>
      <c r="AJ56" s="525"/>
      <c r="AK56" s="525"/>
      <c r="AL56" s="525"/>
      <c r="AM56" s="525"/>
      <c r="AN56" s="525"/>
      <c r="AO56" s="525"/>
      <c r="AP56" s="525"/>
      <c r="AQ56" s="525"/>
      <c r="AR56" s="525"/>
      <c r="AS56" s="525"/>
      <c r="AT56" s="525"/>
      <c r="AU56" s="525"/>
      <c r="AV56" s="525"/>
      <c r="AW56" s="525"/>
      <c r="AX56" s="525"/>
      <c r="AY56" s="525"/>
      <c r="AZ56" s="525"/>
      <c r="BA56" s="525"/>
      <c r="BB56" s="525"/>
      <c r="BC56" s="525"/>
      <c r="BD56" s="525"/>
      <c r="BE56" s="525"/>
      <c r="BF56" s="525"/>
      <c r="BG56" s="525"/>
      <c r="BH56" s="525"/>
      <c r="BI56" s="525"/>
      <c r="BJ56" s="525"/>
      <c r="BK56" s="525"/>
      <c r="BL56" s="525"/>
      <c r="BM56" s="525"/>
      <c r="BN56" s="525"/>
      <c r="BO56" s="525"/>
      <c r="BP56" s="525"/>
      <c r="BQ56" s="525"/>
      <c r="BR56" s="525"/>
      <c r="BS56" s="525"/>
      <c r="BT56" s="525"/>
      <c r="BU56" s="525"/>
      <c r="BV56" s="525"/>
      <c r="BW56" s="525"/>
      <c r="BX56" s="525"/>
      <c r="BY56" s="525"/>
      <c r="BZ56" s="525"/>
      <c r="CA56" s="525"/>
      <c r="CB56" s="525"/>
      <c r="CC56" s="525"/>
      <c r="CD56" s="525"/>
      <c r="CE56" s="525"/>
      <c r="CF56" s="525"/>
      <c r="CG56" s="525"/>
      <c r="CH56" s="525"/>
      <c r="CI56" s="525"/>
      <c r="CJ56" s="525"/>
      <c r="CK56" s="525"/>
      <c r="CL56" s="525"/>
      <c r="CM56" s="525"/>
      <c r="CN56" s="525"/>
      <c r="CO56" s="525"/>
      <c r="CP56" s="525"/>
      <c r="CQ56" s="525"/>
      <c r="CR56" s="525"/>
      <c r="CS56" s="525"/>
      <c r="CT56" s="525"/>
      <c r="CU56" s="525"/>
      <c r="CV56" s="525"/>
      <c r="CW56" s="525"/>
      <c r="CX56" s="525"/>
      <c r="CY56" s="525"/>
      <c r="CZ56" s="525"/>
      <c r="DA56" s="525"/>
      <c r="DB56" s="525"/>
      <c r="DC56" s="525"/>
      <c r="DD56" s="525"/>
      <c r="DE56" s="525"/>
      <c r="DF56" s="525"/>
      <c r="DG56" s="525"/>
      <c r="DH56" s="525"/>
      <c r="DI56" s="525"/>
      <c r="DJ56" s="525"/>
      <c r="DK56" s="525"/>
      <c r="DL56" s="525"/>
      <c r="DM56" s="525"/>
      <c r="DN56" s="525"/>
      <c r="DO56" s="525"/>
      <c r="DP56" s="525"/>
      <c r="DQ56" s="525"/>
      <c r="DR56" s="525"/>
      <c r="DS56" s="525"/>
      <c r="DT56" s="525"/>
      <c r="DU56" s="525"/>
      <c r="DV56" s="525"/>
      <c r="DW56" s="525"/>
      <c r="DX56" s="525"/>
      <c r="DY56" s="525"/>
      <c r="DZ56" s="525"/>
      <c r="EA56" s="525"/>
      <c r="EB56" s="525"/>
      <c r="EC56" s="525"/>
      <c r="ED56" s="525"/>
      <c r="EE56" s="525"/>
      <c r="EF56" s="525"/>
      <c r="EG56" s="525"/>
      <c r="EH56" s="525"/>
      <c r="EI56" s="525"/>
      <c r="EJ56" s="525"/>
      <c r="EK56" s="525"/>
      <c r="EL56" s="525"/>
      <c r="EM56" s="525"/>
      <c r="EN56" s="525"/>
      <c r="EO56" s="525"/>
      <c r="EP56" s="525"/>
      <c r="EQ56" s="525"/>
      <c r="ER56" s="525"/>
      <c r="ES56" s="525"/>
      <c r="ET56" s="525"/>
      <c r="EU56" s="525"/>
      <c r="EV56" s="525"/>
      <c r="EW56" s="525"/>
      <c r="EX56" s="525"/>
      <c r="EY56" s="525"/>
      <c r="EZ56" s="525"/>
      <c r="FA56" s="525"/>
      <c r="FB56" s="525"/>
      <c r="FC56" s="525"/>
      <c r="FD56" s="525"/>
      <c r="FE56" s="525"/>
      <c r="FF56" s="525"/>
      <c r="FG56" s="525"/>
      <c r="FH56" s="525"/>
      <c r="FI56" s="525"/>
      <c r="FJ56" s="525"/>
      <c r="FK56" s="525"/>
      <c r="FL56" s="525"/>
      <c r="FM56" s="525"/>
      <c r="FN56" s="525"/>
      <c r="FO56" s="525"/>
      <c r="FP56" s="525"/>
      <c r="FQ56" s="525"/>
      <c r="FR56" s="525"/>
      <c r="FS56" s="525"/>
      <c r="FT56" s="525"/>
      <c r="FU56" s="525"/>
      <c r="FV56" s="525"/>
      <c r="FW56" s="525"/>
      <c r="FX56" s="525"/>
      <c r="FY56" s="525"/>
      <c r="FZ56" s="525"/>
      <c r="GA56" s="525"/>
      <c r="GB56" s="525"/>
      <c r="GC56" s="525"/>
      <c r="GD56" s="525"/>
      <c r="GE56" s="525"/>
      <c r="GF56" s="525"/>
      <c r="GG56" s="525"/>
      <c r="GH56" s="525"/>
      <c r="GI56" s="525"/>
      <c r="GJ56" s="525"/>
      <c r="GK56" s="525"/>
      <c r="GL56" s="525"/>
      <c r="GM56" s="525"/>
      <c r="GN56" s="525"/>
      <c r="GO56" s="525"/>
      <c r="GP56" s="525"/>
      <c r="GQ56" s="525"/>
      <c r="GR56" s="525"/>
      <c r="GS56" s="525"/>
      <c r="GT56" s="525"/>
      <c r="GU56" s="525"/>
      <c r="GV56" s="525"/>
      <c r="GW56" s="525"/>
      <c r="GX56" s="525"/>
      <c r="GY56" s="525"/>
      <c r="GZ56" s="525"/>
      <c r="HA56" s="525"/>
      <c r="HB56" s="525"/>
      <c r="HC56" s="525"/>
      <c r="HD56" s="525"/>
      <c r="HE56" s="525"/>
      <c r="HF56" s="525"/>
      <c r="HG56" s="525"/>
      <c r="HH56" s="525"/>
      <c r="HI56" s="525"/>
      <c r="HJ56" s="525"/>
      <c r="HK56" s="525"/>
      <c r="HL56" s="525"/>
      <c r="HM56" s="525"/>
      <c r="HN56" s="525"/>
      <c r="HO56" s="525"/>
      <c r="HP56" s="525"/>
      <c r="HQ56" s="525"/>
      <c r="HR56" s="525"/>
      <c r="HS56" s="525"/>
      <c r="HT56" s="525"/>
      <c r="HU56" s="525"/>
      <c r="HV56" s="525"/>
      <c r="HW56" s="525"/>
      <c r="HX56" s="525"/>
      <c r="HY56" s="525"/>
      <c r="HZ56" s="525"/>
      <c r="IA56" s="525"/>
      <c r="IB56" s="525"/>
      <c r="IC56" s="525"/>
      <c r="ID56" s="525"/>
      <c r="IE56" s="525"/>
      <c r="IF56" s="525"/>
      <c r="IG56" s="525"/>
      <c r="IH56" s="525"/>
      <c r="II56" s="525"/>
      <c r="IJ56" s="525"/>
      <c r="IK56" s="525"/>
      <c r="IL56" s="525"/>
      <c r="IM56" s="525"/>
      <c r="IN56" s="525"/>
      <c r="IO56" s="525"/>
      <c r="IP56" s="525"/>
      <c r="IQ56" s="525"/>
      <c r="IR56" s="525"/>
      <c r="IS56" s="525"/>
      <c r="IT56" s="525"/>
      <c r="IU56" s="525"/>
      <c r="IV56" s="525"/>
      <c r="IW56" s="525"/>
      <c r="IX56" s="525"/>
      <c r="IY56" s="525"/>
      <c r="IZ56" s="525"/>
      <c r="JA56" s="525"/>
      <c r="JB56" s="525"/>
      <c r="JC56" s="525"/>
      <c r="JD56" s="525"/>
      <c r="JE56" s="525"/>
      <c r="JF56" s="525"/>
      <c r="JG56" s="525"/>
      <c r="JH56" s="525"/>
      <c r="JI56" s="525"/>
      <c r="JJ56" s="525"/>
      <c r="JK56" s="525"/>
      <c r="JL56" s="525"/>
      <c r="JM56" s="525"/>
      <c r="JN56" s="525"/>
      <c r="JO56" s="525"/>
      <c r="JP56" s="525"/>
      <c r="JQ56" s="525"/>
      <c r="JR56" s="525"/>
      <c r="JS56" s="525"/>
      <c r="JT56" s="525"/>
      <c r="JU56" s="525"/>
      <c r="JV56" s="525"/>
      <c r="JW56" s="525"/>
      <c r="JX56" s="525"/>
      <c r="JY56" s="525"/>
      <c r="JZ56" s="525"/>
      <c r="KA56" s="525"/>
      <c r="KB56" s="525"/>
      <c r="KC56" s="525"/>
      <c r="KD56" s="525"/>
      <c r="KE56" s="525"/>
      <c r="KF56" s="525"/>
      <c r="KG56" s="525"/>
      <c r="KH56" s="525"/>
      <c r="KI56" s="525"/>
      <c r="KJ56" s="525"/>
      <c r="KK56" s="525"/>
      <c r="KL56" s="525"/>
      <c r="KM56" s="525"/>
      <c r="KN56" s="525"/>
      <c r="KO56" s="525"/>
      <c r="KP56" s="525"/>
      <c r="KQ56" s="525"/>
      <c r="KR56" s="525"/>
      <c r="KS56" s="525"/>
      <c r="KT56" s="525"/>
      <c r="KU56" s="525"/>
      <c r="KV56" s="525"/>
      <c r="KW56" s="525"/>
      <c r="KX56" s="525"/>
      <c r="KY56" s="525"/>
      <c r="KZ56" s="525"/>
      <c r="LA56" s="525"/>
      <c r="LB56" s="525"/>
      <c r="LC56" s="525"/>
      <c r="LD56" s="525"/>
      <c r="LE56" s="525"/>
      <c r="LF56" s="525"/>
      <c r="LG56" s="525"/>
      <c r="LH56" s="525"/>
      <c r="LI56" s="525"/>
      <c r="LJ56" s="525"/>
      <c r="LK56" s="525"/>
      <c r="LL56" s="525"/>
      <c r="LM56" s="525"/>
      <c r="LN56" s="525"/>
      <c r="LO56" s="525"/>
      <c r="LP56" s="525"/>
      <c r="LQ56" s="525"/>
      <c r="LR56" s="525"/>
      <c r="LS56" s="525"/>
      <c r="LT56" s="525"/>
      <c r="LU56" s="525"/>
      <c r="LV56" s="525"/>
      <c r="LW56" s="525"/>
      <c r="LX56" s="525"/>
      <c r="LY56" s="525"/>
      <c r="LZ56" s="525"/>
      <c r="MA56" s="525"/>
      <c r="MB56" s="525"/>
      <c r="MC56" s="525"/>
      <c r="MD56" s="525"/>
      <c r="ME56" s="525"/>
      <c r="MF56" s="525"/>
      <c r="MG56" s="525"/>
      <c r="MH56" s="525"/>
      <c r="MI56" s="525"/>
      <c r="MJ56" s="525"/>
      <c r="MK56" s="525"/>
      <c r="ML56" s="525"/>
      <c r="MM56" s="525"/>
      <c r="MN56" s="525"/>
      <c r="MO56" s="525"/>
      <c r="MP56" s="525"/>
      <c r="MQ56" s="525"/>
      <c r="MR56" s="525"/>
      <c r="MS56" s="525"/>
      <c r="MT56" s="525"/>
      <c r="MU56" s="525"/>
      <c r="MV56" s="525"/>
      <c r="MW56" s="525"/>
      <c r="MX56" s="525"/>
      <c r="MY56" s="525"/>
      <c r="MZ56" s="525"/>
      <c r="NA56" s="525"/>
      <c r="NB56" s="525"/>
      <c r="NC56" s="525"/>
      <c r="ND56" s="525"/>
      <c r="NE56" s="525"/>
      <c r="NF56" s="525"/>
      <c r="NG56" s="525"/>
      <c r="NH56" s="525"/>
      <c r="NI56" s="525"/>
      <c r="NJ56" s="525"/>
      <c r="NK56" s="525"/>
      <c r="NL56" s="525"/>
      <c r="NM56" s="525"/>
      <c r="NN56" s="525"/>
      <c r="NO56" s="525"/>
      <c r="NP56" s="525"/>
      <c r="NQ56" s="525"/>
      <c r="NR56" s="525"/>
      <c r="NS56" s="525"/>
      <c r="NT56" s="525"/>
      <c r="NU56" s="525"/>
      <c r="NV56" s="525"/>
      <c r="NW56" s="525"/>
      <c r="NX56" s="525"/>
      <c r="NY56" s="525"/>
      <c r="NZ56" s="525"/>
      <c r="OA56" s="525"/>
      <c r="OB56" s="525"/>
      <c r="OC56" s="525"/>
      <c r="OD56" s="525"/>
      <c r="OE56" s="525"/>
      <c r="OF56" s="525"/>
      <c r="OG56" s="525"/>
      <c r="OH56" s="525"/>
      <c r="OI56" s="525"/>
      <c r="OJ56" s="525"/>
      <c r="OK56" s="525"/>
      <c r="OL56" s="525"/>
      <c r="OM56" s="525"/>
      <c r="ON56" s="525"/>
      <c r="OO56" s="525"/>
      <c r="OP56" s="525"/>
      <c r="OQ56" s="525"/>
      <c r="OR56" s="525"/>
      <c r="OS56" s="525"/>
      <c r="OT56" s="525"/>
      <c r="OU56" s="525"/>
      <c r="OV56" s="525"/>
      <c r="OW56" s="525"/>
      <c r="OX56" s="525"/>
      <c r="OY56" s="525"/>
      <c r="OZ56" s="525"/>
      <c r="PA56" s="525"/>
      <c r="PB56" s="525"/>
      <c r="PC56" s="525"/>
      <c r="PD56" s="525"/>
      <c r="PE56" s="525"/>
      <c r="PF56" s="525"/>
      <c r="PG56" s="525"/>
      <c r="PH56" s="525"/>
      <c r="PI56" s="525"/>
      <c r="PJ56" s="525"/>
      <c r="PK56" s="525"/>
      <c r="PL56" s="525"/>
      <c r="PM56" s="525"/>
      <c r="PN56" s="525"/>
      <c r="PO56" s="525"/>
      <c r="PP56" s="525"/>
      <c r="PQ56" s="525"/>
      <c r="PR56" s="525"/>
      <c r="PS56" s="525"/>
      <c r="PT56" s="525"/>
      <c r="PU56" s="525"/>
      <c r="PV56" s="525"/>
      <c r="PW56" s="525"/>
      <c r="PX56" s="525"/>
      <c r="PY56" s="525"/>
      <c r="PZ56" s="525"/>
      <c r="QA56" s="525"/>
      <c r="QB56" s="525"/>
      <c r="QC56" s="525"/>
      <c r="QD56" s="525"/>
      <c r="QE56" s="525"/>
      <c r="QF56" s="525"/>
      <c r="QG56" s="525"/>
      <c r="QH56" s="525"/>
      <c r="QI56" s="525"/>
      <c r="QJ56" s="525"/>
      <c r="QK56" s="525"/>
      <c r="QL56" s="525"/>
      <c r="QM56" s="525"/>
      <c r="QN56" s="525"/>
      <c r="QO56" s="525"/>
      <c r="QP56" s="525"/>
      <c r="QQ56" s="525"/>
      <c r="QR56" s="525"/>
      <c r="QS56" s="525"/>
      <c r="QT56" s="525"/>
      <c r="QU56" s="525"/>
      <c r="QV56" s="525"/>
      <c r="QW56" s="525"/>
      <c r="QX56" s="525"/>
      <c r="QY56" s="525"/>
      <c r="QZ56" s="525"/>
      <c r="RA56" s="525"/>
      <c r="RB56" s="525"/>
      <c r="RC56" s="525"/>
      <c r="RD56" s="525"/>
      <c r="RE56" s="525"/>
      <c r="RF56" s="525"/>
      <c r="RG56" s="525"/>
      <c r="RH56" s="525"/>
      <c r="RI56" s="525"/>
      <c r="RJ56" s="525"/>
      <c r="RK56" s="525"/>
      <c r="RL56" s="525"/>
      <c r="RM56" s="525"/>
      <c r="RN56" s="525"/>
      <c r="RO56" s="525"/>
      <c r="RP56" s="525"/>
      <c r="RQ56" s="525"/>
      <c r="RR56" s="525"/>
      <c r="RS56" s="525"/>
      <c r="RT56" s="525"/>
      <c r="RU56" s="525"/>
      <c r="RV56" s="525"/>
      <c r="RW56" s="525"/>
      <c r="RX56" s="525"/>
      <c r="RY56" s="525"/>
      <c r="RZ56" s="525"/>
      <c r="SA56" s="525"/>
      <c r="SB56" s="525"/>
      <c r="SC56" s="525"/>
      <c r="SD56" s="525"/>
      <c r="SE56" s="525"/>
      <c r="SF56" s="525"/>
      <c r="SG56" s="525"/>
      <c r="SH56" s="525"/>
      <c r="SI56" s="525"/>
      <c r="SJ56" s="525"/>
      <c r="SK56" s="525"/>
      <c r="SL56" s="525"/>
      <c r="SM56" s="525"/>
      <c r="SN56" s="525"/>
      <c r="SO56" s="525"/>
      <c r="SP56" s="525"/>
      <c r="SQ56" s="525"/>
      <c r="SR56" s="525"/>
      <c r="SS56" s="525"/>
      <c r="ST56" s="525"/>
      <c r="SU56" s="525"/>
      <c r="SV56" s="525"/>
      <c r="SW56" s="525"/>
      <c r="SX56" s="525"/>
      <c r="SY56" s="525"/>
      <c r="SZ56" s="525"/>
      <c r="TA56" s="525"/>
      <c r="TB56" s="525"/>
      <c r="TC56" s="525"/>
      <c r="TD56" s="525"/>
      <c r="TE56" s="525"/>
      <c r="TF56" s="525"/>
      <c r="TG56" s="525"/>
      <c r="TH56" s="525"/>
      <c r="TI56" s="525"/>
      <c r="TJ56" s="525"/>
      <c r="TK56" s="525"/>
      <c r="TL56" s="525"/>
      <c r="TM56" s="525"/>
      <c r="TN56" s="525"/>
      <c r="TO56" s="525"/>
      <c r="TP56" s="525"/>
      <c r="TQ56" s="525"/>
      <c r="TR56" s="525"/>
      <c r="TS56" s="525"/>
      <c r="TT56" s="525"/>
      <c r="TU56" s="525"/>
      <c r="TV56" s="525"/>
      <c r="TW56" s="525"/>
      <c r="TX56" s="525"/>
      <c r="TY56" s="525"/>
      <c r="TZ56" s="525"/>
      <c r="UA56" s="525"/>
      <c r="UB56" s="525"/>
      <c r="UC56" s="525"/>
      <c r="UD56" s="525"/>
      <c r="UE56" s="525"/>
      <c r="UF56" s="525"/>
      <c r="UG56" s="525"/>
      <c r="UH56" s="525"/>
      <c r="UI56" s="525"/>
      <c r="UJ56" s="525"/>
      <c r="UK56" s="525"/>
      <c r="UL56" s="525"/>
      <c r="UM56" s="525"/>
      <c r="UN56" s="525"/>
      <c r="UO56" s="525"/>
      <c r="UP56" s="525"/>
      <c r="UQ56" s="525"/>
      <c r="UR56" s="525"/>
      <c r="US56" s="525"/>
      <c r="UT56" s="525"/>
      <c r="UU56" s="525"/>
      <c r="UV56" s="525"/>
      <c r="UW56" s="525"/>
      <c r="UX56" s="525"/>
      <c r="UY56" s="525"/>
      <c r="UZ56" s="525"/>
      <c r="VA56" s="525"/>
      <c r="VB56" s="525"/>
      <c r="VC56" s="525"/>
      <c r="VD56" s="525"/>
      <c r="VE56" s="525"/>
      <c r="VF56" s="525"/>
      <c r="VG56" s="525"/>
      <c r="VH56" s="525"/>
      <c r="VI56" s="525"/>
      <c r="VJ56" s="525"/>
      <c r="VK56" s="525"/>
      <c r="VL56" s="525"/>
      <c r="VM56" s="525"/>
      <c r="VN56" s="525"/>
      <c r="VO56" s="525"/>
      <c r="VP56" s="525"/>
      <c r="VQ56" s="525"/>
      <c r="VR56" s="525"/>
      <c r="VS56" s="525"/>
      <c r="VT56" s="525"/>
      <c r="VU56" s="525"/>
      <c r="VV56" s="525"/>
      <c r="VW56" s="525"/>
      <c r="VX56" s="525"/>
      <c r="VY56" s="525"/>
      <c r="VZ56" s="525"/>
      <c r="WA56" s="525"/>
      <c r="WB56" s="525"/>
      <c r="WC56" s="525"/>
      <c r="WD56" s="525"/>
      <c r="WE56" s="525"/>
      <c r="WF56" s="525"/>
      <c r="WG56" s="525"/>
      <c r="WH56" s="525"/>
      <c r="WI56" s="525"/>
      <c r="WJ56" s="525"/>
      <c r="WK56" s="525"/>
      <c r="WL56" s="525"/>
      <c r="WM56" s="525"/>
      <c r="WN56" s="525"/>
      <c r="WO56" s="525"/>
      <c r="WP56" s="525"/>
      <c r="WQ56" s="525"/>
      <c r="WR56" s="525"/>
      <c r="WS56" s="525"/>
      <c r="WT56" s="525"/>
      <c r="WU56" s="525"/>
      <c r="WV56" s="525"/>
      <c r="WW56" s="525"/>
      <c r="WX56" s="525"/>
      <c r="WY56" s="525"/>
      <c r="WZ56" s="525"/>
      <c r="XA56" s="525"/>
      <c r="XB56" s="525"/>
      <c r="XC56" s="525"/>
      <c r="XD56" s="525"/>
      <c r="XE56" s="525"/>
      <c r="XF56" s="525"/>
      <c r="XG56" s="525"/>
      <c r="XH56" s="525"/>
      <c r="XI56" s="525"/>
      <c r="XJ56" s="525"/>
      <c r="XK56" s="525"/>
      <c r="XL56" s="525"/>
      <c r="XM56" s="525"/>
      <c r="XN56" s="525"/>
      <c r="XO56" s="525"/>
      <c r="XP56" s="525"/>
      <c r="XQ56" s="525"/>
      <c r="XR56" s="525"/>
      <c r="XS56" s="525"/>
      <c r="XT56" s="525"/>
      <c r="XU56" s="525"/>
      <c r="XV56" s="525"/>
      <c r="XW56" s="525"/>
      <c r="XX56" s="525"/>
      <c r="XY56" s="525"/>
      <c r="XZ56" s="525"/>
      <c r="YA56" s="525"/>
      <c r="YB56" s="525"/>
      <c r="YC56" s="525"/>
      <c r="YD56" s="525"/>
      <c r="YE56" s="525"/>
      <c r="YF56" s="525"/>
      <c r="YG56" s="525"/>
      <c r="YH56" s="525"/>
      <c r="YI56" s="525"/>
      <c r="YJ56" s="525"/>
      <c r="YK56" s="525"/>
      <c r="YL56" s="525"/>
      <c r="YM56" s="525"/>
      <c r="YN56" s="525"/>
      <c r="YO56" s="525"/>
      <c r="YP56" s="525"/>
      <c r="YQ56" s="525"/>
      <c r="YR56" s="525"/>
      <c r="YS56" s="525"/>
      <c r="YT56" s="525"/>
      <c r="YU56" s="525"/>
      <c r="YV56" s="525"/>
      <c r="YW56" s="525"/>
      <c r="YX56" s="525"/>
      <c r="YY56" s="525"/>
      <c r="YZ56" s="525"/>
      <c r="ZA56" s="525"/>
      <c r="ZB56" s="525"/>
      <c r="ZC56" s="525"/>
      <c r="ZD56" s="525"/>
      <c r="ZE56" s="525"/>
      <c r="ZF56" s="525"/>
      <c r="ZG56" s="525"/>
      <c r="ZH56" s="525"/>
      <c r="ZI56" s="525"/>
      <c r="ZJ56" s="525"/>
      <c r="ZK56" s="525"/>
      <c r="ZL56" s="525"/>
      <c r="ZM56" s="525"/>
      <c r="ZN56" s="525"/>
      <c r="ZO56" s="525"/>
      <c r="ZP56" s="525"/>
      <c r="ZQ56" s="525"/>
      <c r="ZR56" s="525"/>
      <c r="ZS56" s="525"/>
      <c r="ZT56" s="525"/>
      <c r="ZU56" s="525"/>
      <c r="ZV56" s="525"/>
      <c r="ZW56" s="525"/>
      <c r="ZX56" s="525"/>
      <c r="ZY56" s="525"/>
      <c r="ZZ56" s="525"/>
      <c r="AAA56" s="525"/>
      <c r="AAB56" s="525"/>
      <c r="AAC56" s="525"/>
      <c r="AAD56" s="525"/>
      <c r="AAE56" s="525"/>
      <c r="AAF56" s="525"/>
      <c r="AAG56" s="525"/>
      <c r="AAH56" s="525"/>
      <c r="AAI56" s="525"/>
      <c r="AAJ56" s="525"/>
      <c r="AAK56" s="525"/>
      <c r="AAL56" s="525"/>
      <c r="AAM56" s="525"/>
      <c r="AAN56" s="525"/>
      <c r="AAO56" s="525"/>
      <c r="AAP56" s="525"/>
      <c r="AAQ56" s="525"/>
      <c r="AAR56" s="525"/>
      <c r="AAS56" s="525"/>
      <c r="AAT56" s="525"/>
      <c r="AAU56" s="525"/>
      <c r="AAV56" s="525"/>
      <c r="AAW56" s="525"/>
      <c r="AAX56" s="525"/>
      <c r="AAY56" s="525"/>
      <c r="AAZ56" s="525"/>
      <c r="ABA56" s="525"/>
      <c r="ABB56" s="525"/>
      <c r="ABC56" s="525"/>
      <c r="ABD56" s="525"/>
      <c r="ABE56" s="525"/>
      <c r="ABF56" s="525"/>
      <c r="ABG56" s="525"/>
      <c r="ABH56" s="525"/>
      <c r="ABI56" s="525"/>
      <c r="ABJ56" s="525"/>
      <c r="ABK56" s="525"/>
      <c r="ABL56" s="525"/>
      <c r="ABM56" s="525"/>
      <c r="ABN56" s="525"/>
      <c r="ABO56" s="525"/>
      <c r="ABP56" s="525"/>
      <c r="ABQ56" s="525"/>
      <c r="ABR56" s="525"/>
      <c r="ABS56" s="525"/>
      <c r="ABT56" s="525"/>
      <c r="ABU56" s="525"/>
      <c r="ABV56" s="525"/>
      <c r="ABW56" s="525"/>
      <c r="ABX56" s="525"/>
      <c r="ABY56" s="525"/>
      <c r="ABZ56" s="525"/>
      <c r="ACA56" s="525"/>
      <c r="ACB56" s="525"/>
      <c r="ACC56" s="525"/>
      <c r="ACD56" s="525"/>
      <c r="ACE56" s="525"/>
      <c r="ACF56" s="525"/>
      <c r="ACG56" s="525"/>
      <c r="ACH56" s="525"/>
      <c r="ACI56" s="525"/>
      <c r="ACJ56" s="525"/>
      <c r="ACK56" s="525"/>
      <c r="ACL56" s="525"/>
      <c r="ACM56" s="525"/>
      <c r="ACN56" s="525"/>
      <c r="ACO56" s="525"/>
      <c r="ACP56" s="525"/>
      <c r="ACQ56" s="525"/>
      <c r="ACR56" s="525"/>
      <c r="ACS56" s="525"/>
      <c r="ACT56" s="525"/>
      <c r="ACU56" s="525"/>
      <c r="ACV56" s="525"/>
      <c r="ACW56" s="525"/>
      <c r="ACX56" s="525"/>
      <c r="ACY56" s="525"/>
      <c r="ACZ56" s="525"/>
      <c r="ADA56" s="525"/>
      <c r="ADB56" s="525"/>
      <c r="ADC56" s="525"/>
      <c r="ADD56" s="525"/>
      <c r="ADE56" s="525"/>
      <c r="ADF56" s="525"/>
      <c r="ADG56" s="525"/>
      <c r="ADH56" s="525"/>
      <c r="ADI56" s="525"/>
      <c r="ADJ56" s="525"/>
      <c r="ADK56" s="525"/>
      <c r="ADL56" s="525"/>
      <c r="ADM56" s="525"/>
      <c r="ADN56" s="525"/>
      <c r="ADO56" s="525"/>
      <c r="ADP56" s="525"/>
      <c r="ADQ56" s="525"/>
      <c r="ADR56" s="525"/>
      <c r="ADS56" s="525"/>
      <c r="ADT56" s="525"/>
      <c r="ADU56" s="525"/>
      <c r="ADV56" s="525"/>
      <c r="ADW56" s="525"/>
      <c r="ADX56" s="525"/>
      <c r="ADY56" s="525"/>
      <c r="ADZ56" s="525"/>
      <c r="AEA56" s="525"/>
      <c r="AEB56" s="525"/>
      <c r="AEC56" s="525"/>
      <c r="AED56" s="525"/>
      <c r="AEE56" s="525"/>
      <c r="AEF56" s="525"/>
      <c r="AEG56" s="525"/>
      <c r="AEH56" s="525"/>
      <c r="AEI56" s="525"/>
      <c r="AEJ56" s="525"/>
      <c r="AEK56" s="525"/>
      <c r="AEL56" s="525"/>
      <c r="AEM56" s="525"/>
      <c r="AEN56" s="525"/>
      <c r="AEO56" s="525"/>
      <c r="AEP56" s="525"/>
      <c r="AEQ56" s="525"/>
      <c r="AER56" s="525"/>
      <c r="AES56" s="525"/>
      <c r="AET56" s="525"/>
      <c r="AEU56" s="525"/>
      <c r="AEV56" s="525"/>
      <c r="AEW56" s="525"/>
      <c r="AEX56" s="525"/>
      <c r="AEY56" s="525"/>
      <c r="AEZ56" s="525"/>
      <c r="AFA56" s="525"/>
      <c r="AFB56" s="525"/>
      <c r="AFC56" s="525"/>
      <c r="AFD56" s="525"/>
      <c r="AFE56" s="525"/>
      <c r="AFF56" s="525"/>
      <c r="AFG56" s="525"/>
      <c r="AFH56" s="525"/>
      <c r="AFI56" s="525"/>
      <c r="AFJ56" s="525"/>
      <c r="AFK56" s="525"/>
      <c r="AFL56" s="525"/>
      <c r="AFM56" s="525"/>
      <c r="AFN56" s="525"/>
      <c r="AFO56" s="525"/>
      <c r="AFP56" s="525"/>
      <c r="AFQ56" s="525"/>
      <c r="AFR56" s="525"/>
      <c r="AFS56" s="525"/>
      <c r="AFT56" s="525"/>
      <c r="AFU56" s="525"/>
      <c r="AFV56" s="525"/>
      <c r="AFW56" s="525"/>
      <c r="AFX56" s="525"/>
      <c r="AFY56" s="525"/>
      <c r="AFZ56" s="525"/>
      <c r="AGA56" s="525"/>
      <c r="AGB56" s="525"/>
      <c r="AGC56" s="525"/>
      <c r="AGD56" s="525"/>
      <c r="AGE56" s="525"/>
      <c r="AGF56" s="525"/>
      <c r="AGG56" s="525"/>
      <c r="AGH56" s="525"/>
      <c r="AGI56" s="525"/>
      <c r="AGJ56" s="525"/>
      <c r="AGK56" s="525"/>
      <c r="AGL56" s="525"/>
      <c r="AGM56" s="525"/>
      <c r="AGN56" s="525"/>
      <c r="AGO56" s="525"/>
      <c r="AGP56" s="525"/>
      <c r="AGQ56" s="525"/>
      <c r="AGR56" s="525"/>
      <c r="AGS56" s="525"/>
      <c r="AGT56" s="525"/>
      <c r="AGU56" s="525"/>
      <c r="AGV56" s="525"/>
      <c r="AGW56" s="525"/>
      <c r="AGX56" s="525"/>
      <c r="AGY56" s="525"/>
      <c r="AGZ56" s="525"/>
      <c r="AHA56" s="525"/>
      <c r="AHB56" s="525"/>
      <c r="AHC56" s="525"/>
      <c r="AHD56" s="525"/>
      <c r="AHE56" s="525"/>
      <c r="AHF56" s="525"/>
      <c r="AHG56" s="525"/>
      <c r="AHH56" s="525"/>
      <c r="AHI56" s="525"/>
      <c r="AHJ56" s="525"/>
      <c r="AHK56" s="525"/>
      <c r="AHL56" s="525"/>
      <c r="AHM56" s="525"/>
      <c r="AHN56" s="525"/>
      <c r="AHO56" s="525"/>
      <c r="AHP56" s="525"/>
      <c r="AHQ56" s="525"/>
      <c r="AHR56" s="525"/>
      <c r="AHS56" s="525"/>
      <c r="AHT56" s="525"/>
      <c r="AHU56" s="525"/>
      <c r="AHV56" s="525"/>
      <c r="AHW56" s="525"/>
      <c r="AHX56" s="525"/>
      <c r="AHY56" s="525"/>
      <c r="AHZ56" s="525"/>
      <c r="AIA56" s="525"/>
      <c r="AIB56" s="525"/>
      <c r="AIC56" s="525"/>
      <c r="AID56" s="525"/>
      <c r="AIE56" s="525"/>
      <c r="AIF56" s="525"/>
      <c r="AIG56" s="525"/>
      <c r="AIH56" s="525"/>
      <c r="AII56" s="525"/>
      <c r="AIJ56" s="525"/>
      <c r="AIK56" s="525"/>
      <c r="AIL56" s="525"/>
      <c r="AIM56" s="525"/>
      <c r="AIN56" s="525"/>
      <c r="AIO56" s="525"/>
      <c r="AIP56" s="525"/>
      <c r="AIQ56" s="525"/>
      <c r="AIR56" s="525"/>
      <c r="AIS56" s="525"/>
      <c r="AIT56" s="525"/>
      <c r="AIU56" s="525"/>
      <c r="AIV56" s="525"/>
      <c r="AIW56" s="525"/>
      <c r="AIX56" s="525"/>
      <c r="AIY56" s="525"/>
      <c r="AIZ56" s="525"/>
      <c r="AJA56" s="525"/>
      <c r="AJB56" s="525"/>
      <c r="AJC56" s="525"/>
      <c r="AJD56" s="525"/>
      <c r="AJE56" s="525"/>
      <c r="AJF56" s="525"/>
      <c r="AJG56" s="525"/>
      <c r="AJH56" s="525"/>
      <c r="AJI56" s="525"/>
      <c r="AJJ56" s="525"/>
      <c r="AJK56" s="525"/>
      <c r="AJL56" s="525"/>
      <c r="AJM56" s="525"/>
      <c r="AJN56" s="525"/>
      <c r="AJO56" s="525"/>
      <c r="AJP56" s="525"/>
      <c r="AJQ56" s="525"/>
      <c r="AJR56" s="525"/>
      <c r="AJS56" s="525"/>
      <c r="AJT56" s="525"/>
      <c r="AJU56" s="525"/>
      <c r="AJV56" s="525"/>
      <c r="AJW56" s="525"/>
      <c r="AJX56" s="525"/>
      <c r="AJY56" s="525"/>
      <c r="AJZ56" s="525"/>
      <c r="AKA56" s="525"/>
      <c r="AKB56" s="525"/>
      <c r="AKC56" s="525"/>
      <c r="AKD56" s="525"/>
      <c r="AKE56" s="525"/>
      <c r="AKF56" s="525"/>
      <c r="AKG56" s="525"/>
      <c r="AKH56" s="525"/>
      <c r="AKI56" s="525"/>
      <c r="AKJ56" s="525"/>
      <c r="AKK56" s="525"/>
      <c r="AKL56" s="525"/>
      <c r="AKM56" s="525"/>
      <c r="AKN56" s="525"/>
      <c r="AKO56" s="525"/>
      <c r="AKP56" s="525"/>
      <c r="AKQ56" s="525"/>
      <c r="AKR56" s="525"/>
      <c r="AKS56" s="525"/>
      <c r="AKT56" s="525"/>
      <c r="AKU56" s="525"/>
      <c r="AKV56" s="525"/>
      <c r="AKW56" s="525"/>
      <c r="AKX56" s="525"/>
      <c r="AKY56" s="525"/>
      <c r="AKZ56" s="525"/>
      <c r="ALA56" s="525"/>
      <c r="ALB56" s="525"/>
      <c r="ALC56" s="525"/>
      <c r="ALD56" s="525"/>
      <c r="ALE56" s="525"/>
      <c r="ALF56" s="525"/>
      <c r="ALG56" s="525"/>
      <c r="ALH56" s="525"/>
      <c r="ALI56" s="525"/>
      <c r="ALJ56" s="525"/>
      <c r="ALK56" s="525"/>
      <c r="ALL56" s="525"/>
      <c r="ALM56" s="525"/>
      <c r="ALN56" s="525"/>
      <c r="ALO56" s="525"/>
      <c r="ALP56" s="525"/>
      <c r="ALQ56" s="525"/>
      <c r="ALR56" s="525"/>
      <c r="ALS56" s="525"/>
      <c r="ALT56" s="525"/>
      <c r="ALU56" s="525"/>
      <c r="ALV56" s="525"/>
      <c r="ALW56" s="525"/>
      <c r="ALX56" s="525"/>
      <c r="ALY56" s="525"/>
      <c r="ALZ56" s="525"/>
      <c r="AMA56" s="525"/>
      <c r="AMB56" s="525"/>
      <c r="AMC56" s="525"/>
      <c r="AMD56" s="525"/>
      <c r="AME56" s="525"/>
      <c r="AMF56" s="525"/>
      <c r="AMG56" s="525"/>
      <c r="AMH56" s="525"/>
      <c r="AMI56" s="525"/>
      <c r="AMJ56" s="525"/>
      <c r="AMK56" s="525"/>
      <c r="AML56" s="525"/>
      <c r="AMM56" s="525"/>
      <c r="AMN56" s="525"/>
      <c r="AMO56" s="525"/>
      <c r="AMP56" s="525"/>
      <c r="AMQ56" s="525"/>
      <c r="AMR56" s="525"/>
      <c r="AMS56" s="525"/>
      <c r="AMT56" s="525"/>
      <c r="AMU56" s="525"/>
      <c r="AMV56" s="525"/>
      <c r="AMW56" s="525"/>
      <c r="AMX56" s="525"/>
      <c r="AMY56" s="525"/>
      <c r="AMZ56" s="525"/>
      <c r="ANA56" s="525"/>
      <c r="ANB56" s="525"/>
      <c r="ANC56" s="525"/>
      <c r="AND56" s="525"/>
      <c r="ANE56" s="525"/>
      <c r="ANF56" s="525"/>
      <c r="ANG56" s="525"/>
      <c r="ANH56" s="525"/>
      <c r="ANI56" s="525"/>
      <c r="ANJ56" s="525"/>
      <c r="ANK56" s="525"/>
      <c r="ANL56" s="525"/>
      <c r="ANM56" s="525"/>
      <c r="ANN56" s="525"/>
      <c r="ANO56" s="525"/>
      <c r="ANP56" s="525"/>
      <c r="ANQ56" s="525"/>
      <c r="ANR56" s="525"/>
      <c r="ANS56" s="525"/>
      <c r="ANT56" s="525"/>
      <c r="ANU56" s="525"/>
      <c r="ANV56" s="525"/>
      <c r="ANW56" s="525"/>
      <c r="ANX56" s="525"/>
      <c r="ANY56" s="525"/>
      <c r="ANZ56" s="525"/>
      <c r="AOA56" s="525"/>
      <c r="AOB56" s="525"/>
      <c r="AOC56" s="525"/>
      <c r="AOD56" s="525"/>
      <c r="AOE56" s="525"/>
      <c r="AOF56" s="525"/>
      <c r="AOG56" s="525"/>
      <c r="AOH56" s="525"/>
      <c r="AOI56" s="525"/>
      <c r="AOJ56" s="525"/>
      <c r="AOK56" s="525"/>
      <c r="AOL56" s="525"/>
      <c r="AOM56" s="525"/>
      <c r="AON56" s="525"/>
      <c r="AOO56" s="525"/>
      <c r="AOP56" s="525"/>
      <c r="AOQ56" s="525"/>
      <c r="AOR56" s="525"/>
      <c r="AOS56" s="525"/>
      <c r="AOT56" s="525"/>
      <c r="AOU56" s="525"/>
      <c r="AOV56" s="525"/>
      <c r="AOW56" s="525"/>
      <c r="AOX56" s="525"/>
      <c r="AOY56" s="525"/>
      <c r="AOZ56" s="525"/>
      <c r="APA56" s="525"/>
      <c r="APB56" s="525"/>
      <c r="APC56" s="525"/>
      <c r="APD56" s="525"/>
      <c r="APE56" s="525"/>
      <c r="APF56" s="525"/>
      <c r="APG56" s="525"/>
      <c r="APH56" s="525"/>
      <c r="API56" s="525"/>
      <c r="APJ56" s="525"/>
      <c r="APK56" s="525"/>
      <c r="APL56" s="525"/>
      <c r="APM56" s="525"/>
      <c r="APN56" s="525"/>
      <c r="APO56" s="525"/>
      <c r="APP56" s="525"/>
      <c r="APQ56" s="525"/>
      <c r="APR56" s="525"/>
      <c r="APS56" s="525"/>
      <c r="APT56" s="525"/>
      <c r="APU56" s="525"/>
      <c r="APV56" s="525"/>
      <c r="APW56" s="525"/>
      <c r="APX56" s="525"/>
      <c r="APY56" s="525"/>
      <c r="APZ56" s="525"/>
      <c r="AQA56" s="525"/>
      <c r="AQB56" s="525"/>
      <c r="AQC56" s="525"/>
      <c r="AQD56" s="525"/>
      <c r="AQE56" s="525"/>
      <c r="AQF56" s="525"/>
      <c r="AQG56" s="525"/>
      <c r="AQH56" s="525"/>
      <c r="AQI56" s="525"/>
      <c r="AQJ56" s="525"/>
      <c r="AQK56" s="525"/>
      <c r="AQL56" s="525"/>
      <c r="AQM56" s="525"/>
      <c r="AQN56" s="525"/>
      <c r="AQO56" s="525"/>
      <c r="AQP56" s="525"/>
      <c r="AQQ56" s="525"/>
      <c r="AQR56" s="525"/>
      <c r="AQS56" s="525"/>
      <c r="AQT56" s="525"/>
      <c r="AQU56" s="525"/>
      <c r="AQV56" s="525"/>
      <c r="AQW56" s="525"/>
      <c r="AQX56" s="525"/>
      <c r="AQY56" s="525"/>
      <c r="AQZ56" s="525"/>
      <c r="ARA56" s="525"/>
      <c r="ARB56" s="525"/>
      <c r="ARC56" s="525"/>
      <c r="ARD56" s="525"/>
      <c r="ARE56" s="525"/>
      <c r="ARF56" s="525"/>
      <c r="ARG56" s="525"/>
      <c r="ARH56" s="525"/>
      <c r="ARI56" s="525"/>
      <c r="ARJ56" s="525"/>
      <c r="ARK56" s="525"/>
      <c r="ARL56" s="525"/>
      <c r="ARM56" s="525"/>
      <c r="ARN56" s="525"/>
      <c r="ARO56" s="525"/>
      <c r="ARP56" s="525"/>
      <c r="ARQ56" s="794"/>
      <c r="ARR56" s="794"/>
      <c r="ARS56" s="794"/>
      <c r="ART56" s="794"/>
      <c r="ARU56" s="794"/>
      <c r="ARV56" s="794"/>
      <c r="ARW56" s="794"/>
      <c r="ARX56" s="794"/>
      <c r="ARY56" s="794"/>
      <c r="ARZ56" s="794"/>
      <c r="ASA56" s="794"/>
      <c r="ASB56" s="794"/>
      <c r="ASC56" s="794"/>
      <c r="ASD56" s="794"/>
      <c r="ASE56" s="794"/>
      <c r="ASF56" s="794"/>
      <c r="ASG56" s="794"/>
      <c r="ASH56" s="794"/>
      <c r="ASI56" s="794"/>
      <c r="ASJ56" s="794"/>
      <c r="ASK56" s="794"/>
      <c r="ASL56" s="794"/>
      <c r="ASM56" s="794"/>
      <c r="ASN56" s="794"/>
      <c r="ASO56" s="794"/>
      <c r="ASP56" s="794"/>
      <c r="ASQ56" s="794"/>
      <c r="ASR56" s="794"/>
      <c r="ASS56" s="794"/>
      <c r="AST56" s="794"/>
      <c r="ASU56" s="794"/>
      <c r="ASV56" s="794"/>
      <c r="ASW56" s="794"/>
      <c r="ASX56" s="794"/>
      <c r="ASY56" s="794"/>
      <c r="ASZ56" s="794"/>
      <c r="ATA56" s="794"/>
      <c r="ATB56" s="794"/>
      <c r="ATC56" s="794"/>
      <c r="ATD56" s="794"/>
      <c r="ATE56" s="794"/>
      <c r="ATF56" s="794"/>
      <c r="ATG56" s="794"/>
      <c r="ATH56" s="794"/>
      <c r="ATI56" s="794"/>
      <c r="ATJ56" s="794"/>
      <c r="ATK56" s="794"/>
      <c r="ATL56" s="794"/>
      <c r="ATM56" s="794"/>
      <c r="ATN56" s="794"/>
      <c r="ATO56" s="794"/>
      <c r="ATP56" s="794"/>
      <c r="ATQ56" s="794"/>
      <c r="ATR56" s="794"/>
      <c r="ATS56" s="794"/>
      <c r="ATT56" s="794"/>
      <c r="ATU56" s="794"/>
      <c r="ATV56" s="794"/>
      <c r="ATW56" s="794"/>
      <c r="ATX56" s="794"/>
      <c r="ATY56" s="794"/>
      <c r="ATZ56" s="794"/>
      <c r="AUA56" s="794"/>
      <c r="AUB56" s="794"/>
      <c r="AUC56" s="794"/>
      <c r="AUD56" s="794"/>
      <c r="AUE56" s="794"/>
      <c r="AUF56" s="794"/>
      <c r="AUG56" s="794"/>
      <c r="AUH56" s="794"/>
      <c r="AUI56" s="794"/>
      <c r="AUJ56" s="794"/>
      <c r="AUK56" s="794"/>
      <c r="AUL56" s="794"/>
      <c r="AUM56" s="794"/>
      <c r="AUN56" s="794"/>
      <c r="AUO56" s="794"/>
      <c r="AUP56" s="794"/>
      <c r="AUQ56" s="794"/>
      <c r="AUR56" s="794"/>
      <c r="AUS56" s="794"/>
      <c r="AUT56" s="794"/>
      <c r="AUU56" s="794"/>
      <c r="AUV56" s="794"/>
      <c r="AUW56" s="794"/>
      <c r="AUX56" s="794"/>
      <c r="AUY56" s="794"/>
      <c r="AUZ56" s="794"/>
      <c r="AVA56" s="794"/>
      <c r="AVB56" s="794"/>
      <c r="AVC56" s="794"/>
      <c r="AVD56" s="794"/>
      <c r="AVE56" s="794"/>
      <c r="AVF56" s="794"/>
      <c r="AVG56" s="794"/>
      <c r="AVH56" s="794"/>
      <c r="AVI56" s="794"/>
      <c r="AVJ56" s="794"/>
      <c r="AVK56" s="794"/>
      <c r="AVL56" s="794"/>
      <c r="AVM56" s="794"/>
      <c r="AVN56" s="794"/>
      <c r="AVO56" s="794"/>
      <c r="AVP56" s="794"/>
      <c r="AVQ56" s="794"/>
      <c r="AVR56" s="794"/>
      <c r="AVS56" s="794"/>
      <c r="AVT56" s="794"/>
      <c r="AVU56" s="794"/>
      <c r="AVV56" s="794"/>
      <c r="AVW56" s="794"/>
      <c r="AVX56" s="794"/>
      <c r="AVY56" s="794"/>
      <c r="AVZ56" s="794"/>
      <c r="AWA56" s="794"/>
      <c r="AWB56" s="794"/>
      <c r="AWC56" s="794"/>
      <c r="AWD56" s="794"/>
      <c r="AWE56" s="794"/>
      <c r="AWF56" s="794"/>
      <c r="AWG56" s="794"/>
      <c r="AWH56" s="794"/>
      <c r="AWI56" s="794"/>
      <c r="AWJ56" s="794"/>
      <c r="AWK56" s="794"/>
      <c r="AWL56" s="794"/>
      <c r="AWM56" s="794"/>
      <c r="AWN56" s="794"/>
      <c r="AWO56" s="794"/>
      <c r="AWP56" s="794"/>
      <c r="AWQ56" s="794"/>
      <c r="AWR56" s="794"/>
      <c r="AWS56" s="794"/>
      <c r="AWT56" s="794"/>
      <c r="AWU56" s="794"/>
      <c r="AWV56" s="794"/>
      <c r="AWW56" s="794"/>
      <c r="AWX56" s="794"/>
      <c r="AWY56" s="794"/>
      <c r="AWZ56" s="794"/>
      <c r="AXA56" s="794"/>
      <c r="AXB56" s="794"/>
      <c r="AXC56" s="794"/>
      <c r="AXD56" s="794"/>
      <c r="AXE56" s="794"/>
      <c r="AXF56" s="794"/>
      <c r="AXG56" s="794"/>
      <c r="AXH56" s="794"/>
      <c r="AXI56" s="794"/>
      <c r="AXJ56" s="794"/>
      <c r="AXK56" s="794"/>
      <c r="AXL56" s="794"/>
      <c r="AXM56" s="794"/>
      <c r="AXN56" s="794"/>
      <c r="AXO56" s="794"/>
      <c r="AXP56" s="794"/>
      <c r="AXQ56" s="794"/>
      <c r="AXR56" s="794"/>
      <c r="AXS56" s="794"/>
      <c r="AXT56" s="794"/>
      <c r="AXU56" s="794"/>
      <c r="AXV56" s="794"/>
      <c r="AXW56" s="794"/>
      <c r="AXX56" s="794"/>
      <c r="AXY56" s="794"/>
      <c r="AXZ56" s="794"/>
      <c r="AYA56" s="794"/>
      <c r="AYB56" s="794"/>
      <c r="AYC56" s="794"/>
      <c r="AYD56" s="794"/>
      <c r="AYE56" s="794"/>
      <c r="AYF56" s="794"/>
      <c r="AYG56" s="794"/>
      <c r="AYH56" s="794"/>
      <c r="AYI56" s="794"/>
      <c r="AYJ56" s="794"/>
      <c r="AYK56" s="794"/>
      <c r="AYL56" s="794"/>
      <c r="AYM56" s="794"/>
      <c r="AYN56" s="794"/>
      <c r="AYO56" s="794"/>
      <c r="AYP56" s="794"/>
      <c r="AYQ56" s="794"/>
      <c r="AYR56" s="794"/>
      <c r="AYS56" s="794"/>
      <c r="AYT56" s="794"/>
      <c r="AYU56" s="794"/>
      <c r="AYV56" s="794"/>
      <c r="AYW56" s="794"/>
      <c r="AYX56" s="794"/>
      <c r="AYY56" s="794"/>
      <c r="AYZ56" s="794"/>
      <c r="AZA56" s="794"/>
      <c r="AZB56" s="794"/>
      <c r="AZC56" s="794"/>
      <c r="AZD56" s="794"/>
      <c r="AZE56" s="794"/>
      <c r="AZF56" s="794"/>
      <c r="AZG56" s="794"/>
      <c r="AZH56" s="794"/>
      <c r="AZI56" s="794"/>
      <c r="AZJ56" s="794"/>
      <c r="AZK56" s="794"/>
      <c r="AZL56" s="794"/>
      <c r="AZM56" s="794"/>
      <c r="AZN56" s="794"/>
      <c r="AZO56" s="794"/>
      <c r="AZP56" s="794"/>
      <c r="AZQ56" s="794"/>
      <c r="AZR56" s="794"/>
      <c r="AZS56" s="794"/>
      <c r="AZT56" s="794"/>
      <c r="AZU56" s="794"/>
      <c r="AZV56" s="794"/>
      <c r="AZW56" s="794"/>
      <c r="AZX56" s="794"/>
      <c r="AZY56" s="794"/>
      <c r="AZZ56" s="794"/>
      <c r="BAA56" s="794"/>
      <c r="BAB56" s="794"/>
      <c r="BAC56" s="794"/>
      <c r="BAD56" s="794"/>
      <c r="BAE56" s="794"/>
      <c r="BAF56" s="794"/>
      <c r="BAG56" s="794"/>
      <c r="BAH56" s="794"/>
      <c r="BAI56" s="794"/>
      <c r="BAJ56" s="794"/>
      <c r="BAK56" s="794"/>
      <c r="BAL56" s="794"/>
      <c r="BAM56" s="794"/>
      <c r="BAN56" s="794"/>
      <c r="BAO56" s="794"/>
      <c r="BAP56" s="794"/>
      <c r="BAQ56" s="794"/>
      <c r="BAR56" s="794"/>
      <c r="BAS56" s="794"/>
      <c r="BAT56" s="794"/>
      <c r="BAU56" s="794"/>
      <c r="BAV56" s="794"/>
      <c r="BAW56" s="794"/>
      <c r="BAX56" s="794"/>
      <c r="BAY56" s="794"/>
      <c r="BAZ56" s="794"/>
      <c r="BBA56" s="794"/>
      <c r="BBB56" s="794"/>
      <c r="BBC56" s="794"/>
      <c r="BBD56" s="794"/>
      <c r="BBE56" s="794"/>
      <c r="BBF56" s="794"/>
      <c r="BBG56" s="794"/>
      <c r="BBH56" s="794"/>
      <c r="BBI56" s="794"/>
      <c r="BBJ56" s="794"/>
      <c r="BBK56" s="794"/>
      <c r="BBL56" s="794"/>
      <c r="BBM56" s="794"/>
      <c r="BBN56" s="794"/>
      <c r="BBO56" s="794"/>
      <c r="BBP56" s="794"/>
      <c r="BBQ56" s="794"/>
      <c r="BBR56" s="794"/>
      <c r="BBS56" s="794"/>
      <c r="BBT56" s="794"/>
      <c r="BBU56" s="794"/>
      <c r="BBV56" s="794"/>
      <c r="BBW56" s="794"/>
      <c r="BBX56" s="794"/>
      <c r="BBY56" s="794"/>
      <c r="BBZ56" s="794"/>
      <c r="BCA56" s="794"/>
      <c r="BCB56" s="794"/>
      <c r="BCC56" s="794"/>
      <c r="BCD56" s="794"/>
      <c r="BCE56" s="794"/>
      <c r="BCF56" s="794"/>
      <c r="BCG56" s="794"/>
      <c r="BCH56" s="794"/>
      <c r="BCI56" s="794"/>
      <c r="BCJ56" s="794"/>
      <c r="BCK56" s="794"/>
      <c r="BCL56" s="794"/>
      <c r="BCM56" s="794"/>
      <c r="BCN56" s="794"/>
      <c r="BCO56" s="794"/>
      <c r="BCP56" s="794"/>
      <c r="BCQ56" s="794"/>
      <c r="BCR56" s="794"/>
      <c r="BCS56" s="794"/>
      <c r="BCT56" s="794"/>
      <c r="BCU56" s="794"/>
      <c r="BCV56" s="794"/>
      <c r="BCW56" s="794"/>
      <c r="BCX56" s="794"/>
      <c r="BCY56" s="794"/>
      <c r="BCZ56" s="794"/>
      <c r="BDA56" s="794"/>
      <c r="BDB56" s="794"/>
      <c r="BDC56" s="794"/>
      <c r="BDD56" s="794"/>
      <c r="BDE56" s="794"/>
      <c r="BDF56" s="794"/>
      <c r="BDG56" s="794"/>
      <c r="BDH56" s="794"/>
      <c r="BDI56" s="794"/>
      <c r="BDJ56" s="794"/>
      <c r="BDK56" s="794"/>
      <c r="BDL56" s="794"/>
      <c r="BDM56" s="794"/>
      <c r="BDN56" s="794"/>
      <c r="BDO56" s="794"/>
      <c r="BDP56" s="794"/>
      <c r="BDQ56" s="794"/>
      <c r="BDR56" s="794"/>
      <c r="BDS56" s="794"/>
      <c r="BDT56" s="794"/>
      <c r="BDU56" s="794"/>
      <c r="BDV56" s="794"/>
      <c r="BDW56" s="794"/>
      <c r="BDX56" s="794"/>
      <c r="BDY56" s="794"/>
      <c r="BDZ56" s="794"/>
      <c r="BEA56" s="794"/>
      <c r="BEB56" s="794"/>
      <c r="BEC56" s="794"/>
      <c r="BED56" s="794"/>
      <c r="BEE56" s="794"/>
      <c r="BEF56" s="794"/>
      <c r="BEG56" s="794"/>
      <c r="BEH56" s="794"/>
      <c r="BEI56" s="794"/>
      <c r="BEJ56" s="794"/>
      <c r="BEK56" s="794"/>
      <c r="BEL56" s="794"/>
      <c r="BEM56" s="794"/>
      <c r="BEN56" s="794"/>
      <c r="BEO56" s="794"/>
      <c r="BEP56" s="794"/>
      <c r="BEQ56" s="794"/>
      <c r="BER56" s="794"/>
      <c r="BES56" s="794"/>
      <c r="BET56" s="794"/>
      <c r="BEU56" s="794"/>
      <c r="BEV56" s="794"/>
      <c r="BEW56" s="794"/>
      <c r="BEX56" s="794"/>
      <c r="BEY56" s="794"/>
      <c r="BEZ56" s="794"/>
      <c r="BFA56" s="794"/>
      <c r="BFB56" s="794"/>
      <c r="BFC56" s="794"/>
      <c r="BFD56" s="794"/>
      <c r="BFE56" s="794"/>
      <c r="BFF56" s="794"/>
      <c r="BFG56" s="794"/>
      <c r="BFH56" s="794"/>
      <c r="BFI56" s="794"/>
      <c r="BFJ56" s="794"/>
      <c r="BFK56" s="794"/>
      <c r="BFL56" s="794"/>
      <c r="BFM56" s="794"/>
      <c r="BFN56" s="794"/>
      <c r="BFO56" s="794"/>
      <c r="BFP56" s="794"/>
      <c r="BFQ56" s="794"/>
      <c r="BFR56" s="794"/>
      <c r="BFS56" s="794"/>
      <c r="BFT56" s="794"/>
      <c r="BFU56" s="794"/>
      <c r="BFV56" s="794"/>
      <c r="BFW56" s="794"/>
      <c r="BFX56" s="794"/>
      <c r="BFY56" s="794"/>
      <c r="BFZ56" s="794"/>
      <c r="BGA56" s="794"/>
      <c r="BGB56" s="794"/>
      <c r="BGC56" s="794"/>
      <c r="BGD56" s="794"/>
      <c r="BGE56" s="794"/>
      <c r="BGF56" s="794"/>
      <c r="BGG56" s="794"/>
      <c r="BGH56" s="794"/>
      <c r="BGI56" s="794"/>
      <c r="BGJ56" s="794"/>
      <c r="BGK56" s="794"/>
      <c r="BGL56" s="794"/>
      <c r="BGM56" s="794"/>
      <c r="BGN56" s="794"/>
      <c r="BGO56" s="794"/>
      <c r="BGP56" s="794"/>
      <c r="BGQ56" s="794"/>
      <c r="BGR56" s="794"/>
      <c r="BGS56" s="794"/>
      <c r="BGT56" s="794"/>
      <c r="BGU56" s="794"/>
      <c r="BGV56" s="794"/>
      <c r="BGW56" s="794"/>
      <c r="BGX56" s="794"/>
      <c r="BGY56" s="794"/>
      <c r="BGZ56" s="794"/>
      <c r="BHA56" s="794"/>
      <c r="BHB56" s="794"/>
      <c r="BHC56" s="794"/>
      <c r="BHD56" s="794"/>
      <c r="BHE56" s="794"/>
      <c r="BHF56" s="794"/>
      <c r="BHG56" s="794"/>
      <c r="BHH56" s="794"/>
      <c r="BHI56" s="794"/>
      <c r="BHJ56" s="794"/>
      <c r="BHK56" s="794"/>
      <c r="BHL56" s="794"/>
      <c r="BHM56" s="794"/>
      <c r="BHN56" s="794"/>
      <c r="BHO56" s="794"/>
      <c r="BHP56" s="794"/>
      <c r="BHQ56" s="794"/>
      <c r="BHR56" s="794"/>
      <c r="BHS56" s="794"/>
      <c r="BHT56" s="794"/>
      <c r="BHU56" s="794"/>
      <c r="BHV56" s="794"/>
      <c r="BHW56" s="794"/>
      <c r="BHX56" s="794"/>
      <c r="BHY56" s="794"/>
      <c r="BHZ56" s="794"/>
      <c r="BIA56" s="794"/>
      <c r="BIB56" s="794"/>
      <c r="BIC56" s="794"/>
      <c r="BID56" s="794"/>
      <c r="BIE56" s="794"/>
      <c r="BIF56" s="794"/>
      <c r="BIG56" s="794"/>
      <c r="BIH56" s="794"/>
      <c r="BII56" s="794"/>
      <c r="BIJ56" s="794"/>
      <c r="BIK56" s="794"/>
      <c r="BIL56" s="794"/>
      <c r="BIM56" s="794"/>
      <c r="BIN56" s="794"/>
      <c r="BIO56" s="794"/>
      <c r="BIP56" s="794"/>
      <c r="BIQ56" s="794"/>
      <c r="BIR56" s="794"/>
      <c r="BIS56" s="794"/>
      <c r="BIT56" s="794"/>
      <c r="BIU56" s="794"/>
      <c r="BIV56" s="794"/>
      <c r="BIW56" s="794"/>
      <c r="BIX56" s="794"/>
      <c r="BIY56" s="794"/>
      <c r="BIZ56" s="794"/>
      <c r="BJA56" s="794"/>
      <c r="BJB56" s="794"/>
      <c r="BJC56" s="794"/>
      <c r="BJD56" s="794"/>
      <c r="BJE56" s="794"/>
      <c r="BJF56" s="794"/>
      <c r="BJG56" s="794"/>
      <c r="BJH56" s="794"/>
      <c r="BJI56" s="794"/>
      <c r="BJJ56" s="794"/>
      <c r="BJK56" s="794"/>
      <c r="BJL56" s="794"/>
      <c r="BJM56" s="794"/>
      <c r="BJN56" s="794"/>
      <c r="BJO56" s="794"/>
      <c r="BJP56" s="794"/>
      <c r="BJQ56" s="794"/>
      <c r="BJR56" s="794"/>
      <c r="BJS56" s="794"/>
      <c r="BJT56" s="794"/>
      <c r="BJU56" s="794"/>
      <c r="BJV56" s="794"/>
      <c r="BJW56" s="794"/>
      <c r="BJX56" s="794"/>
      <c r="BJY56" s="794"/>
      <c r="BJZ56" s="794"/>
      <c r="BKA56" s="794"/>
      <c r="BKB56" s="794"/>
      <c r="BKC56" s="794"/>
      <c r="BKD56" s="794"/>
      <c r="BKE56" s="794"/>
      <c r="BKF56" s="794"/>
      <c r="BKG56" s="794"/>
      <c r="BKH56" s="794"/>
      <c r="BKI56" s="794"/>
      <c r="BKJ56" s="794"/>
      <c r="BKK56" s="794"/>
      <c r="BKL56" s="794"/>
      <c r="BKM56" s="794"/>
      <c r="BKN56" s="794"/>
      <c r="BKO56" s="794"/>
      <c r="BKP56" s="794"/>
      <c r="BKQ56" s="794"/>
      <c r="BKR56" s="794"/>
      <c r="BKS56" s="794"/>
      <c r="BKT56" s="794"/>
      <c r="BKU56" s="794"/>
      <c r="BKV56" s="794"/>
      <c r="BKW56" s="794"/>
      <c r="BKX56" s="794"/>
      <c r="BKY56" s="794"/>
      <c r="BKZ56" s="794"/>
      <c r="BLA56" s="794"/>
      <c r="BLB56" s="794"/>
      <c r="BLC56" s="794"/>
      <c r="BLD56" s="794"/>
      <c r="BLE56" s="794"/>
      <c r="BLF56" s="794"/>
      <c r="BLG56" s="794"/>
      <c r="BLH56" s="794"/>
      <c r="BLI56" s="794"/>
      <c r="BLJ56" s="794"/>
      <c r="BLK56" s="794"/>
      <c r="BLL56" s="794"/>
      <c r="BLM56" s="794"/>
      <c r="BLN56" s="794"/>
      <c r="BLO56" s="794"/>
      <c r="BLP56" s="794"/>
      <c r="BLQ56" s="794"/>
      <c r="BLR56" s="794"/>
      <c r="BLS56" s="794"/>
      <c r="BLT56" s="794"/>
      <c r="BLU56" s="794"/>
      <c r="BLV56" s="794"/>
      <c r="BLW56" s="794"/>
      <c r="BLX56" s="794"/>
      <c r="BLY56" s="794"/>
      <c r="BLZ56" s="794"/>
      <c r="BMA56" s="794"/>
      <c r="BMB56" s="794"/>
      <c r="BMC56" s="794"/>
      <c r="BMD56" s="794"/>
      <c r="BME56" s="794"/>
      <c r="BMF56" s="794"/>
      <c r="BMG56" s="794"/>
      <c r="BMH56" s="794"/>
      <c r="BMI56" s="794"/>
      <c r="BMJ56" s="794"/>
      <c r="BMK56" s="794"/>
      <c r="BML56" s="794"/>
      <c r="BMM56" s="794"/>
      <c r="BMN56" s="794"/>
      <c r="BMO56" s="794"/>
      <c r="BMP56" s="794"/>
      <c r="BMQ56" s="794"/>
      <c r="BMR56" s="794"/>
      <c r="BMS56" s="794"/>
      <c r="BMT56" s="794"/>
      <c r="BMU56" s="794"/>
      <c r="BMV56" s="794"/>
      <c r="BMW56" s="794"/>
      <c r="BMX56" s="794"/>
      <c r="BMY56" s="794"/>
      <c r="BMZ56" s="794"/>
      <c r="BNA56" s="794"/>
      <c r="BNB56" s="794"/>
      <c r="BNC56" s="794"/>
      <c r="BND56" s="794"/>
      <c r="BNE56" s="794"/>
      <c r="BNF56" s="794"/>
      <c r="BNG56" s="794"/>
      <c r="BNH56" s="794"/>
      <c r="BNI56" s="794"/>
      <c r="BNJ56" s="794"/>
      <c r="BNK56" s="794"/>
      <c r="BNL56" s="794"/>
      <c r="BNM56" s="794"/>
      <c r="BNN56" s="794"/>
      <c r="BNO56" s="794"/>
      <c r="BNP56" s="794"/>
      <c r="BNQ56" s="794"/>
      <c r="BNR56" s="794"/>
      <c r="BNS56" s="794"/>
      <c r="BNT56" s="794"/>
      <c r="BNU56" s="794"/>
      <c r="BNV56" s="794"/>
      <c r="BNW56" s="794"/>
      <c r="BNX56" s="794"/>
      <c r="BNY56" s="794"/>
      <c r="BNZ56" s="794"/>
      <c r="BOA56" s="794"/>
      <c r="BOB56" s="794"/>
      <c r="BOC56" s="794"/>
      <c r="BOD56" s="794"/>
      <c r="BOE56" s="794"/>
      <c r="BOF56" s="794"/>
      <c r="BOG56" s="794"/>
      <c r="BOH56" s="794"/>
      <c r="BOI56" s="794"/>
      <c r="BOJ56" s="794"/>
      <c r="BOK56" s="794"/>
      <c r="BOL56" s="794"/>
      <c r="BOM56" s="794"/>
      <c r="BON56" s="794"/>
      <c r="BOO56" s="794"/>
      <c r="BOP56" s="794"/>
      <c r="BOQ56" s="794"/>
      <c r="BOR56" s="794"/>
      <c r="BOS56" s="794"/>
      <c r="BOT56" s="794"/>
      <c r="BOU56" s="794"/>
      <c r="BOV56" s="794"/>
      <c r="BOW56" s="794"/>
      <c r="BOX56" s="794"/>
      <c r="BOY56" s="794"/>
      <c r="BOZ56" s="794"/>
      <c r="BPA56" s="794"/>
      <c r="BPB56" s="794"/>
      <c r="BPC56" s="794"/>
      <c r="BPD56" s="794"/>
      <c r="BPE56" s="794"/>
      <c r="BPF56" s="794"/>
      <c r="BPG56" s="794"/>
      <c r="BPH56" s="794"/>
      <c r="BPI56" s="794"/>
      <c r="BPJ56" s="794"/>
      <c r="BPK56" s="794"/>
      <c r="BPL56" s="794"/>
      <c r="BPM56" s="794"/>
      <c r="BPN56" s="794"/>
      <c r="BPO56" s="794"/>
      <c r="BPP56" s="794"/>
      <c r="BPQ56" s="794"/>
      <c r="BPR56" s="794"/>
      <c r="BPS56" s="794"/>
      <c r="BPT56" s="794"/>
      <c r="BPU56" s="794"/>
      <c r="BPV56" s="794"/>
      <c r="BPW56" s="794"/>
      <c r="BPX56" s="794"/>
      <c r="BPY56" s="794"/>
      <c r="BPZ56" s="794"/>
      <c r="BQA56" s="794"/>
      <c r="BQB56" s="794"/>
      <c r="BQC56" s="794"/>
      <c r="BQD56" s="794"/>
      <c r="BQE56" s="794"/>
      <c r="BQF56" s="794"/>
      <c r="BQG56" s="794"/>
      <c r="BQH56" s="794"/>
      <c r="BQI56" s="794"/>
      <c r="BQJ56" s="794"/>
      <c r="BQK56" s="794"/>
      <c r="BQL56" s="794"/>
      <c r="BQM56" s="794"/>
      <c r="BQN56" s="794"/>
      <c r="BQO56" s="794"/>
      <c r="BQP56" s="794"/>
      <c r="BQQ56" s="794"/>
      <c r="BQR56" s="794"/>
      <c r="BQS56" s="794"/>
      <c r="BQT56" s="794"/>
      <c r="BQU56" s="794"/>
      <c r="BQV56" s="794"/>
      <c r="BQW56" s="794"/>
      <c r="BQX56" s="794"/>
      <c r="BQY56" s="794"/>
      <c r="BQZ56" s="794"/>
      <c r="BRA56" s="794"/>
      <c r="BRB56" s="794"/>
      <c r="BRC56" s="794"/>
      <c r="BRD56" s="794"/>
      <c r="BRE56" s="794"/>
      <c r="BRF56" s="794"/>
      <c r="BRG56" s="794"/>
      <c r="BRH56" s="794"/>
      <c r="BRI56" s="794"/>
      <c r="BRJ56" s="794"/>
      <c r="BRK56" s="794"/>
      <c r="BRL56" s="794"/>
      <c r="BRM56" s="794"/>
      <c r="BRN56" s="794"/>
      <c r="BRO56" s="794"/>
      <c r="BRP56" s="794"/>
      <c r="BRQ56" s="794"/>
      <c r="BRR56" s="794"/>
      <c r="BRS56" s="794"/>
      <c r="BRT56" s="794"/>
      <c r="BRU56" s="794"/>
      <c r="BRV56" s="794"/>
      <c r="BRW56" s="794"/>
      <c r="BRX56" s="794"/>
      <c r="BRY56" s="794"/>
      <c r="BRZ56" s="794"/>
      <c r="BSA56" s="794"/>
      <c r="BSB56" s="794"/>
      <c r="BSC56" s="794"/>
      <c r="BSD56" s="794"/>
      <c r="BSE56" s="794"/>
      <c r="BSF56" s="794"/>
      <c r="BSG56" s="794"/>
      <c r="BSH56" s="794"/>
      <c r="BSI56" s="794"/>
      <c r="BSJ56" s="794"/>
      <c r="BSK56" s="794"/>
      <c r="BSL56" s="794"/>
      <c r="BSM56" s="794"/>
      <c r="BSN56" s="794"/>
      <c r="BSO56" s="794"/>
      <c r="BSP56" s="794"/>
      <c r="BSQ56" s="794"/>
      <c r="BSR56" s="794"/>
      <c r="BSS56" s="794"/>
      <c r="BST56" s="794"/>
      <c r="BSU56" s="794"/>
      <c r="BSV56" s="794"/>
      <c r="BSW56" s="794"/>
      <c r="BSX56" s="794"/>
      <c r="BSY56" s="794"/>
      <c r="BSZ56" s="794"/>
      <c r="BTA56" s="794"/>
      <c r="BTB56" s="794"/>
      <c r="BTC56" s="794"/>
      <c r="BTD56" s="794"/>
      <c r="BTE56" s="794"/>
      <c r="BTF56" s="794"/>
      <c r="BTG56" s="794"/>
      <c r="BTH56" s="794"/>
      <c r="BTI56" s="794"/>
      <c r="BTJ56" s="794"/>
      <c r="BTK56" s="794"/>
      <c r="BTL56" s="794"/>
      <c r="BTM56" s="794"/>
      <c r="BTN56" s="794"/>
      <c r="BTO56" s="794"/>
      <c r="BTP56" s="794"/>
      <c r="BTQ56" s="794"/>
      <c r="BTR56" s="794"/>
      <c r="BTS56" s="794"/>
      <c r="BTT56" s="794"/>
      <c r="BTU56" s="794"/>
      <c r="BTV56" s="794"/>
      <c r="BTW56" s="794"/>
      <c r="BTX56" s="794"/>
      <c r="BTY56" s="794"/>
      <c r="BTZ56" s="794"/>
      <c r="BUA56" s="794"/>
      <c r="BUB56" s="794"/>
      <c r="BUC56" s="794"/>
      <c r="BUD56" s="794"/>
      <c r="BUE56" s="794"/>
      <c r="BUF56" s="794"/>
      <c r="BUG56" s="794"/>
      <c r="BUH56" s="794"/>
      <c r="BUI56" s="794"/>
      <c r="BUJ56" s="794"/>
      <c r="BUK56" s="794"/>
      <c r="BUL56" s="794"/>
      <c r="BUM56" s="794"/>
      <c r="BUN56" s="794"/>
      <c r="BUO56" s="794"/>
      <c r="BUP56" s="794"/>
      <c r="BUQ56" s="794"/>
      <c r="BUR56" s="794"/>
      <c r="BUS56" s="794"/>
      <c r="BUT56" s="794"/>
      <c r="BUU56" s="794"/>
      <c r="BUV56" s="794"/>
      <c r="BUW56" s="794"/>
      <c r="BUX56" s="794"/>
      <c r="BUY56" s="794"/>
      <c r="BUZ56" s="794"/>
      <c r="BVA56" s="794"/>
      <c r="BVB56" s="794"/>
      <c r="BVC56" s="794"/>
      <c r="BVD56" s="794"/>
      <c r="BVE56" s="794"/>
      <c r="BVF56" s="794"/>
      <c r="BVG56" s="794"/>
      <c r="BVH56" s="794"/>
      <c r="BVI56" s="794"/>
      <c r="BVJ56" s="794"/>
      <c r="BVK56" s="794"/>
      <c r="BVL56" s="794"/>
      <c r="BVM56" s="794"/>
      <c r="BVN56" s="794"/>
      <c r="BVO56" s="794"/>
      <c r="BVP56" s="794"/>
      <c r="BVQ56" s="794"/>
      <c r="BVR56" s="794"/>
      <c r="BVS56" s="794"/>
      <c r="BVT56" s="794"/>
      <c r="BVU56" s="794"/>
      <c r="BVV56" s="794"/>
      <c r="BVW56" s="794"/>
      <c r="BVX56" s="794"/>
      <c r="BVY56" s="794"/>
      <c r="BVZ56" s="794"/>
      <c r="BWA56" s="794"/>
      <c r="BWB56" s="794"/>
      <c r="BWC56" s="794"/>
      <c r="BWD56" s="794"/>
      <c r="BWE56" s="794"/>
      <c r="BWF56" s="794"/>
      <c r="BWG56" s="794"/>
      <c r="BWH56" s="794"/>
      <c r="BWI56" s="794"/>
      <c r="BWJ56" s="794"/>
      <c r="BWK56" s="794"/>
      <c r="BWL56" s="794"/>
      <c r="BWM56" s="794"/>
      <c r="BWN56" s="794"/>
      <c r="BWO56" s="794"/>
      <c r="BWP56" s="794"/>
      <c r="BWQ56" s="794"/>
      <c r="BWR56" s="794"/>
      <c r="BWS56" s="794"/>
      <c r="BWT56" s="794"/>
      <c r="BWU56" s="794"/>
      <c r="BWV56" s="794"/>
      <c r="BWW56" s="794"/>
      <c r="BWX56" s="794"/>
      <c r="BWY56" s="794"/>
      <c r="BWZ56" s="794"/>
      <c r="BXA56" s="794"/>
      <c r="BXB56" s="794"/>
      <c r="BXC56" s="794"/>
      <c r="BXD56" s="794"/>
      <c r="BXE56" s="794"/>
      <c r="BXF56" s="794"/>
      <c r="BXG56" s="794"/>
      <c r="BXH56" s="794"/>
      <c r="BXI56" s="794"/>
      <c r="BXJ56" s="794"/>
      <c r="BXK56" s="794"/>
      <c r="BXL56" s="794"/>
      <c r="BXM56" s="794"/>
      <c r="BXN56" s="794"/>
      <c r="BXO56" s="794"/>
      <c r="BXP56" s="794"/>
      <c r="BXQ56" s="794"/>
      <c r="BXR56" s="794"/>
      <c r="BXS56" s="794"/>
      <c r="BXT56" s="794"/>
      <c r="BXU56" s="794"/>
      <c r="BXV56" s="794"/>
      <c r="BXW56" s="794"/>
      <c r="BXX56" s="794"/>
      <c r="BXY56" s="794"/>
      <c r="BXZ56" s="794"/>
      <c r="BYA56" s="794"/>
      <c r="BYB56" s="794"/>
      <c r="BYC56" s="794"/>
      <c r="BYD56" s="794"/>
      <c r="BYE56" s="794"/>
      <c r="BYF56" s="794"/>
      <c r="BYG56" s="794"/>
      <c r="BYH56" s="794"/>
      <c r="BYI56" s="794"/>
      <c r="BYJ56" s="794"/>
      <c r="BYK56" s="794"/>
      <c r="BYL56" s="794"/>
      <c r="BYM56" s="794"/>
      <c r="BYN56" s="794"/>
      <c r="BYO56" s="794"/>
      <c r="BYP56" s="794"/>
      <c r="BYQ56" s="794"/>
      <c r="BYR56" s="794"/>
      <c r="BYS56" s="794"/>
      <c r="BYT56" s="794"/>
      <c r="BYU56" s="794"/>
      <c r="BYV56" s="794"/>
      <c r="BYW56" s="794"/>
      <c r="BYX56" s="794"/>
      <c r="BYY56" s="794"/>
      <c r="BYZ56" s="794"/>
      <c r="BZA56" s="794"/>
      <c r="BZB56" s="794"/>
      <c r="BZC56" s="794"/>
      <c r="BZD56" s="794"/>
      <c r="BZE56" s="794"/>
      <c r="BZF56" s="794"/>
      <c r="BZG56" s="794"/>
      <c r="BZH56" s="794"/>
      <c r="BZI56" s="794"/>
      <c r="BZJ56" s="794"/>
      <c r="BZK56" s="794"/>
      <c r="BZL56" s="794"/>
      <c r="BZM56" s="794"/>
      <c r="BZN56" s="794"/>
      <c r="BZO56" s="794"/>
      <c r="BZP56" s="794"/>
      <c r="BZQ56" s="794"/>
      <c r="BZR56" s="794"/>
      <c r="BZS56" s="794"/>
      <c r="BZT56" s="794"/>
      <c r="BZU56" s="794"/>
      <c r="BZV56" s="794"/>
      <c r="BZW56" s="794"/>
      <c r="BZX56" s="794"/>
      <c r="BZY56" s="794"/>
      <c r="BZZ56" s="794"/>
      <c r="CAA56" s="794"/>
      <c r="CAB56" s="794"/>
      <c r="CAC56" s="794"/>
      <c r="CAD56" s="794"/>
      <c r="CAE56" s="794"/>
      <c r="CAF56" s="794"/>
      <c r="CAG56" s="794"/>
      <c r="CAH56" s="794"/>
      <c r="CAI56" s="794"/>
      <c r="CAJ56" s="794"/>
      <c r="CAK56" s="794"/>
      <c r="CAL56" s="794"/>
      <c r="CAM56" s="794"/>
      <c r="CAN56" s="794"/>
      <c r="CAO56" s="794"/>
      <c r="CAP56" s="794"/>
      <c r="CAQ56" s="794"/>
      <c r="CAR56" s="794"/>
      <c r="CAS56" s="794"/>
      <c r="CAT56" s="794"/>
      <c r="CAU56" s="794"/>
      <c r="CAV56" s="794"/>
      <c r="CAW56" s="794"/>
      <c r="CAX56" s="794"/>
      <c r="CAY56" s="794"/>
      <c r="CAZ56" s="794"/>
      <c r="CBA56" s="794"/>
      <c r="CBB56" s="794"/>
      <c r="CBC56" s="794"/>
      <c r="CBD56" s="794"/>
      <c r="CBE56" s="794"/>
      <c r="CBF56" s="794"/>
      <c r="CBG56" s="794"/>
      <c r="CBH56" s="794"/>
      <c r="CBI56" s="794"/>
      <c r="CBJ56" s="794"/>
      <c r="CBK56" s="794"/>
      <c r="CBL56" s="794"/>
      <c r="CBM56" s="794"/>
      <c r="CBN56" s="794"/>
      <c r="CBO56" s="794"/>
      <c r="CBP56" s="794"/>
      <c r="CBQ56" s="794"/>
      <c r="CBR56" s="794"/>
      <c r="CBS56" s="794"/>
      <c r="CBT56" s="794"/>
      <c r="CBU56" s="794"/>
      <c r="CBV56" s="794"/>
      <c r="CBW56" s="794"/>
      <c r="CBX56" s="794"/>
      <c r="CBY56" s="794"/>
      <c r="CBZ56" s="794"/>
      <c r="CCA56" s="794"/>
      <c r="CCB56" s="794"/>
      <c r="CCC56" s="794"/>
      <c r="CCD56" s="794"/>
      <c r="CCE56" s="794"/>
      <c r="CCF56" s="794"/>
      <c r="CCG56" s="794"/>
      <c r="CCH56" s="794"/>
      <c r="CCI56" s="794"/>
      <c r="CCJ56" s="794"/>
      <c r="CCK56" s="794"/>
      <c r="CCL56" s="794"/>
      <c r="CCM56" s="794"/>
      <c r="CCN56" s="794"/>
      <c r="CCO56" s="794"/>
      <c r="CCP56" s="794"/>
      <c r="CCQ56" s="794"/>
      <c r="CCR56" s="794"/>
      <c r="CCS56" s="794"/>
      <c r="CCT56" s="794"/>
      <c r="CCU56" s="794"/>
      <c r="CCV56" s="794"/>
      <c r="CCW56" s="794"/>
      <c r="CCX56" s="794"/>
      <c r="CCY56" s="794"/>
      <c r="CCZ56" s="794"/>
      <c r="CDA56" s="794"/>
      <c r="CDB56" s="794"/>
      <c r="CDC56" s="794"/>
      <c r="CDD56" s="794"/>
      <c r="CDE56" s="794"/>
      <c r="CDF56" s="794"/>
      <c r="CDG56" s="794"/>
      <c r="CDH56" s="794"/>
      <c r="CDI56" s="794"/>
      <c r="CDJ56" s="794"/>
      <c r="CDK56" s="794"/>
      <c r="CDL56" s="794"/>
      <c r="CDM56" s="794"/>
      <c r="CDN56" s="794"/>
      <c r="CDO56" s="794"/>
      <c r="CDP56" s="794"/>
      <c r="CDQ56" s="794"/>
      <c r="CDR56" s="794"/>
      <c r="CDS56" s="794"/>
      <c r="CDT56" s="794"/>
      <c r="CDU56" s="794"/>
      <c r="CDV56" s="794"/>
      <c r="CDW56" s="794"/>
      <c r="CDX56" s="794"/>
      <c r="CDY56" s="794"/>
      <c r="CDZ56" s="794"/>
      <c r="CEA56" s="794"/>
      <c r="CEB56" s="794"/>
      <c r="CEC56" s="794"/>
      <c r="CED56" s="794"/>
      <c r="CEE56" s="794"/>
      <c r="CEF56" s="794"/>
      <c r="CEG56" s="794"/>
      <c r="CEH56" s="794"/>
      <c r="CEI56" s="794"/>
      <c r="CEJ56" s="794"/>
      <c r="CEK56" s="794"/>
      <c r="CEL56" s="794"/>
      <c r="CEM56" s="794"/>
      <c r="CEN56" s="794"/>
      <c r="CEO56" s="794"/>
      <c r="CEP56" s="794"/>
      <c r="CEQ56" s="794"/>
      <c r="CER56" s="794"/>
      <c r="CES56" s="794"/>
      <c r="CET56" s="794"/>
      <c r="CEU56" s="794"/>
      <c r="CEV56" s="794"/>
      <c r="CEW56" s="794"/>
      <c r="CEX56" s="794"/>
      <c r="CEY56" s="794"/>
      <c r="CEZ56" s="794"/>
      <c r="CFA56" s="794"/>
      <c r="CFB56" s="794"/>
      <c r="CFC56" s="794"/>
      <c r="CFD56" s="794"/>
      <c r="CFE56" s="794"/>
      <c r="CFF56" s="794"/>
      <c r="CFG56" s="794"/>
      <c r="CFH56" s="794"/>
      <c r="CFI56" s="794"/>
      <c r="CFJ56" s="794"/>
      <c r="CFK56" s="794"/>
      <c r="CFL56" s="794"/>
      <c r="CFM56" s="794"/>
      <c r="CFN56" s="794"/>
      <c r="CFO56" s="794"/>
      <c r="CFP56" s="794"/>
      <c r="CFQ56" s="794"/>
      <c r="CFR56" s="794"/>
      <c r="CFS56" s="794"/>
      <c r="CFT56" s="794"/>
      <c r="CFU56" s="794"/>
      <c r="CFV56" s="794"/>
      <c r="CFW56" s="794"/>
      <c r="CFX56" s="794"/>
      <c r="CFY56" s="794"/>
      <c r="CFZ56" s="794"/>
      <c r="CGA56" s="794"/>
      <c r="CGB56" s="794"/>
      <c r="CGC56" s="794"/>
      <c r="CGD56" s="794"/>
      <c r="CGE56" s="794"/>
      <c r="CGF56" s="794"/>
      <c r="CGG56" s="794"/>
      <c r="CGH56" s="794"/>
      <c r="CGI56" s="794"/>
      <c r="CGJ56" s="794"/>
      <c r="CGK56" s="794"/>
      <c r="CGL56" s="794"/>
      <c r="CGM56" s="794"/>
      <c r="CGN56" s="794"/>
      <c r="CGO56" s="794"/>
      <c r="CGP56" s="794"/>
      <c r="CGQ56" s="794"/>
      <c r="CGR56" s="794"/>
      <c r="CGS56" s="794"/>
      <c r="CGT56" s="794"/>
      <c r="CGU56" s="794"/>
      <c r="CGV56" s="794"/>
      <c r="CGW56" s="794"/>
      <c r="CGX56" s="794"/>
      <c r="CGY56" s="794"/>
      <c r="CGZ56" s="794"/>
      <c r="CHA56" s="794"/>
      <c r="CHB56" s="794"/>
      <c r="CHC56" s="794"/>
      <c r="CHD56" s="794"/>
      <c r="CHE56" s="794"/>
      <c r="CHF56" s="794"/>
      <c r="CHG56" s="794"/>
      <c r="CHH56" s="794"/>
      <c r="CHI56" s="794"/>
      <c r="CHJ56" s="794"/>
      <c r="CHK56" s="794"/>
      <c r="CHL56" s="794"/>
      <c r="CHM56" s="794"/>
      <c r="CHN56" s="794"/>
      <c r="CHO56" s="794"/>
      <c r="CHP56" s="794"/>
      <c r="CHQ56" s="794"/>
      <c r="CHR56" s="794"/>
      <c r="CHS56" s="794"/>
      <c r="CHT56" s="794"/>
      <c r="CHU56" s="794"/>
      <c r="CHV56" s="794"/>
      <c r="CHW56" s="794"/>
      <c r="CHX56" s="794"/>
      <c r="CHY56" s="794"/>
      <c r="CHZ56" s="794"/>
      <c r="CIA56" s="794"/>
      <c r="CIB56" s="794"/>
      <c r="CIC56" s="794"/>
      <c r="CID56" s="794"/>
      <c r="CIE56" s="794"/>
      <c r="CIF56" s="794"/>
      <c r="CIG56" s="794"/>
      <c r="CIH56" s="794"/>
      <c r="CII56" s="794"/>
      <c r="CIJ56" s="794"/>
      <c r="CIK56" s="794"/>
      <c r="CIL56" s="794"/>
      <c r="CIM56" s="794"/>
      <c r="CIN56" s="794"/>
      <c r="CIO56" s="794"/>
      <c r="CIP56" s="794"/>
      <c r="CIQ56" s="794"/>
      <c r="CIR56" s="794"/>
      <c r="CIS56" s="794"/>
      <c r="CIT56" s="794"/>
      <c r="CIU56" s="794"/>
      <c r="CIV56" s="794"/>
      <c r="CIW56" s="794"/>
      <c r="CIX56" s="794"/>
      <c r="CIY56" s="794"/>
      <c r="CIZ56" s="794"/>
      <c r="CJA56" s="794"/>
      <c r="CJB56" s="794"/>
      <c r="CJC56" s="794"/>
      <c r="CJD56" s="794"/>
      <c r="CJE56" s="794"/>
      <c r="CJF56" s="794"/>
      <c r="CJG56" s="794"/>
      <c r="CJH56" s="794"/>
      <c r="CJI56" s="794"/>
      <c r="CJJ56" s="794"/>
      <c r="CJK56" s="794"/>
      <c r="CJL56" s="794"/>
      <c r="CJM56" s="794"/>
      <c r="CJN56" s="794"/>
      <c r="CJO56" s="794"/>
      <c r="CJP56" s="794"/>
      <c r="CJQ56" s="794"/>
      <c r="CJR56" s="794"/>
      <c r="CJS56" s="794"/>
      <c r="CJT56" s="794"/>
      <c r="CJU56" s="794"/>
      <c r="CJV56" s="794"/>
      <c r="CJW56" s="794"/>
      <c r="CJX56" s="794"/>
      <c r="CJY56" s="794"/>
      <c r="CJZ56" s="794"/>
      <c r="CKA56" s="794"/>
      <c r="CKB56" s="794"/>
      <c r="CKC56" s="794"/>
      <c r="CKD56" s="794"/>
      <c r="CKE56" s="794"/>
      <c r="CKF56" s="794"/>
      <c r="CKG56" s="794"/>
      <c r="CKH56" s="794"/>
      <c r="CKI56" s="794"/>
      <c r="CKJ56" s="794"/>
      <c r="CKK56" s="794"/>
      <c r="CKL56" s="794"/>
      <c r="CKM56" s="794"/>
      <c r="CKN56" s="794"/>
      <c r="CKO56" s="794"/>
      <c r="CKP56" s="794"/>
      <c r="CKQ56" s="794"/>
      <c r="CKR56" s="794"/>
      <c r="CKS56" s="794"/>
      <c r="CKT56" s="794"/>
      <c r="CKU56" s="794"/>
      <c r="CKV56" s="794"/>
      <c r="CKW56" s="794"/>
      <c r="CKX56" s="794"/>
      <c r="CKY56" s="794"/>
      <c r="CKZ56" s="794"/>
      <c r="CLA56" s="794"/>
      <c r="CLB56" s="794"/>
      <c r="CLC56" s="794"/>
      <c r="CLD56" s="794"/>
      <c r="CLE56" s="794"/>
      <c r="CLF56" s="794"/>
      <c r="CLG56" s="794"/>
      <c r="CLH56" s="794"/>
      <c r="CLI56" s="794"/>
      <c r="CLJ56" s="794"/>
      <c r="CLK56" s="794"/>
      <c r="CLL56" s="794"/>
      <c r="CLM56" s="794"/>
      <c r="CLN56" s="794"/>
      <c r="CLO56" s="794"/>
      <c r="CLP56" s="794"/>
      <c r="CLQ56" s="794"/>
      <c r="CLR56" s="794"/>
      <c r="CLS56" s="794"/>
      <c r="CLT56" s="794"/>
      <c r="CLU56" s="794"/>
      <c r="CLV56" s="794"/>
      <c r="CLW56" s="794"/>
      <c r="CLX56" s="794"/>
      <c r="CLY56" s="794"/>
      <c r="CLZ56" s="794"/>
      <c r="CMA56" s="794"/>
      <c r="CMB56" s="794"/>
      <c r="CMC56" s="794"/>
      <c r="CMD56" s="794"/>
      <c r="CME56" s="794"/>
      <c r="CMF56" s="794"/>
      <c r="CMG56" s="794"/>
      <c r="CMH56" s="794"/>
      <c r="CMI56" s="794"/>
      <c r="CMJ56" s="794"/>
      <c r="CMK56" s="794"/>
      <c r="CML56" s="794"/>
      <c r="CMM56" s="794"/>
      <c r="CMN56" s="794"/>
      <c r="CMO56" s="794"/>
      <c r="CMP56" s="794"/>
      <c r="CMQ56" s="794"/>
      <c r="CMR56" s="794"/>
      <c r="CMS56" s="794"/>
      <c r="CMT56" s="794"/>
      <c r="CMU56" s="794"/>
      <c r="CMV56" s="794"/>
      <c r="CMW56" s="794"/>
      <c r="CMX56" s="794"/>
      <c r="CMY56" s="794"/>
      <c r="CMZ56" s="794"/>
      <c r="CNA56" s="794"/>
      <c r="CNB56" s="794"/>
      <c r="CNC56" s="794"/>
      <c r="CND56" s="794"/>
      <c r="CNE56" s="794"/>
      <c r="CNF56" s="794"/>
      <c r="CNG56" s="794"/>
      <c r="CNH56" s="794"/>
      <c r="CNI56" s="794"/>
      <c r="CNJ56" s="794"/>
      <c r="CNK56" s="794"/>
      <c r="CNL56" s="794"/>
      <c r="CNM56" s="794"/>
      <c r="CNN56" s="794"/>
      <c r="CNO56" s="794"/>
      <c r="CNP56" s="794"/>
      <c r="CNQ56" s="794"/>
      <c r="CNR56" s="794"/>
      <c r="CNS56" s="794"/>
      <c r="CNT56" s="794"/>
      <c r="CNU56" s="794"/>
      <c r="CNV56" s="794"/>
      <c r="CNW56" s="794"/>
      <c r="CNX56" s="794"/>
      <c r="CNY56" s="794"/>
      <c r="CNZ56" s="794"/>
      <c r="COA56" s="794"/>
      <c r="COB56" s="794"/>
      <c r="COC56" s="794"/>
      <c r="COD56" s="794"/>
      <c r="COE56" s="794"/>
      <c r="COF56" s="794"/>
      <c r="COG56" s="794"/>
      <c r="COH56" s="794"/>
      <c r="COI56" s="794"/>
      <c r="COJ56" s="794"/>
      <c r="COK56" s="794"/>
      <c r="COL56" s="794"/>
      <c r="COM56" s="794"/>
      <c r="CON56" s="794"/>
      <c r="COO56" s="794"/>
      <c r="COP56" s="794"/>
      <c r="COQ56" s="794"/>
      <c r="COR56" s="794"/>
      <c r="COS56" s="794"/>
      <c r="COT56" s="794"/>
      <c r="COU56" s="794"/>
      <c r="COV56" s="794"/>
      <c r="COW56" s="794"/>
      <c r="COX56" s="794"/>
      <c r="COY56" s="794"/>
      <c r="COZ56" s="794"/>
      <c r="CPA56" s="794"/>
      <c r="CPB56" s="794"/>
      <c r="CPC56" s="794"/>
      <c r="CPD56" s="794"/>
      <c r="CPE56" s="794"/>
      <c r="CPF56" s="794"/>
      <c r="CPG56" s="794"/>
      <c r="CPH56" s="794"/>
      <c r="CPI56" s="794"/>
      <c r="CPJ56" s="794"/>
      <c r="CPK56" s="794"/>
      <c r="CPL56" s="794"/>
      <c r="CPM56" s="794"/>
      <c r="CPN56" s="794"/>
      <c r="CPO56" s="794"/>
      <c r="CPP56" s="794"/>
      <c r="CPQ56" s="794"/>
      <c r="CPR56" s="794"/>
      <c r="CPS56" s="794"/>
      <c r="CPT56" s="794"/>
      <c r="CPU56" s="794"/>
      <c r="CPV56" s="794"/>
      <c r="CPW56" s="794"/>
      <c r="CPX56" s="794"/>
      <c r="CPY56" s="794"/>
      <c r="CPZ56" s="794"/>
      <c r="CQA56" s="794"/>
      <c r="CQB56" s="794"/>
      <c r="CQC56" s="794"/>
      <c r="CQD56" s="794"/>
      <c r="CQE56" s="794"/>
      <c r="CQF56" s="794"/>
      <c r="CQG56" s="794"/>
      <c r="CQH56" s="794"/>
      <c r="CQI56" s="794"/>
      <c r="CQJ56" s="794"/>
      <c r="CQK56" s="794"/>
      <c r="CQL56" s="794"/>
      <c r="CQM56" s="794"/>
      <c r="CQN56" s="794"/>
      <c r="CQO56" s="794"/>
      <c r="CQP56" s="794"/>
      <c r="CQQ56" s="794"/>
      <c r="CQR56" s="794"/>
      <c r="CQS56" s="794"/>
      <c r="CQT56" s="794"/>
      <c r="CQU56" s="794"/>
      <c r="CQV56" s="794"/>
      <c r="CQW56" s="794"/>
      <c r="CQX56" s="794"/>
      <c r="CQY56" s="794"/>
      <c r="CQZ56" s="794"/>
      <c r="CRA56" s="794"/>
      <c r="CRB56" s="794"/>
      <c r="CRC56" s="794"/>
      <c r="CRD56" s="794"/>
      <c r="CRE56" s="794"/>
      <c r="CRF56" s="794"/>
      <c r="CRG56" s="794"/>
      <c r="CRH56" s="794"/>
      <c r="CRI56" s="794"/>
      <c r="CRJ56" s="794"/>
      <c r="CRK56" s="794"/>
      <c r="CRL56" s="794"/>
      <c r="CRM56" s="794"/>
      <c r="CRN56" s="794"/>
      <c r="CRO56" s="794"/>
      <c r="CRP56" s="794"/>
      <c r="CRQ56" s="794"/>
      <c r="CRR56" s="794"/>
      <c r="CRS56" s="794"/>
      <c r="CRT56" s="794"/>
      <c r="CRU56" s="794"/>
      <c r="CRV56" s="794"/>
      <c r="CRW56" s="794"/>
      <c r="CRX56" s="794"/>
      <c r="CRY56" s="794"/>
      <c r="CRZ56" s="794"/>
      <c r="CSA56" s="794"/>
      <c r="CSB56" s="794"/>
      <c r="CSC56" s="794"/>
      <c r="CSD56" s="794"/>
      <c r="CSE56" s="794"/>
      <c r="CSF56" s="794"/>
      <c r="CSG56" s="794"/>
      <c r="CSH56" s="794"/>
      <c r="CSI56" s="794"/>
      <c r="CSJ56" s="794"/>
      <c r="CSK56" s="794"/>
      <c r="CSL56" s="794"/>
      <c r="CSM56" s="794"/>
      <c r="CSN56" s="794"/>
      <c r="CSO56" s="794"/>
      <c r="CSP56" s="794"/>
      <c r="CSQ56" s="794"/>
      <c r="CSR56" s="794"/>
      <c r="CSS56" s="794"/>
      <c r="CST56" s="794"/>
      <c r="CSU56" s="794"/>
      <c r="CSV56" s="794"/>
      <c r="CSW56" s="794"/>
      <c r="CSX56" s="794"/>
      <c r="CSY56" s="794"/>
      <c r="CSZ56" s="794"/>
      <c r="CTA56" s="794"/>
      <c r="CTB56" s="794"/>
      <c r="CTC56" s="794"/>
      <c r="CTD56" s="794"/>
      <c r="CTE56" s="794"/>
      <c r="CTF56" s="794"/>
      <c r="CTG56" s="794"/>
      <c r="CTH56" s="794"/>
      <c r="CTI56" s="794"/>
      <c r="CTJ56" s="794"/>
      <c r="CTK56" s="794"/>
      <c r="CTL56" s="794"/>
      <c r="CTM56" s="794"/>
      <c r="CTN56" s="794"/>
      <c r="CTO56" s="794"/>
      <c r="CTP56" s="794"/>
      <c r="CTQ56" s="794"/>
      <c r="CTR56" s="794"/>
      <c r="CTS56" s="794"/>
      <c r="CTT56" s="794"/>
      <c r="CTU56" s="794"/>
      <c r="CTV56" s="794"/>
      <c r="CTW56" s="794"/>
      <c r="CTX56" s="794"/>
      <c r="CTY56" s="794"/>
      <c r="CTZ56" s="794"/>
      <c r="CUA56" s="794"/>
      <c r="CUB56" s="794"/>
      <c r="CUC56" s="794"/>
      <c r="CUD56" s="794"/>
      <c r="CUE56" s="794"/>
      <c r="CUF56" s="794"/>
      <c r="CUG56" s="794"/>
      <c r="CUH56" s="794"/>
      <c r="CUI56" s="794"/>
      <c r="CUJ56" s="794"/>
      <c r="CUK56" s="794"/>
      <c r="CUL56" s="794"/>
      <c r="CUM56" s="794"/>
      <c r="CUN56" s="794"/>
      <c r="CUO56" s="794"/>
      <c r="CUP56" s="794"/>
      <c r="CUQ56" s="794"/>
      <c r="CUR56" s="794"/>
      <c r="CUS56" s="794"/>
      <c r="CUT56" s="794"/>
      <c r="CUU56" s="794"/>
      <c r="CUV56" s="794"/>
      <c r="CUW56" s="794"/>
      <c r="CUX56" s="794"/>
      <c r="CUY56" s="794"/>
      <c r="CUZ56" s="794"/>
      <c r="CVA56" s="794"/>
      <c r="CVB56" s="794"/>
      <c r="CVC56" s="794"/>
      <c r="CVD56" s="794"/>
      <c r="CVE56" s="794"/>
      <c r="CVF56" s="794"/>
      <c r="CVG56" s="794"/>
      <c r="CVH56" s="794"/>
      <c r="CVI56" s="794"/>
      <c r="CVJ56" s="794"/>
      <c r="CVK56" s="794"/>
      <c r="CVL56" s="794"/>
      <c r="CVM56" s="794"/>
      <c r="CVN56" s="794"/>
      <c r="CVO56" s="794"/>
      <c r="CVP56" s="794"/>
      <c r="CVQ56" s="794"/>
      <c r="CVR56" s="794"/>
      <c r="CVS56" s="794"/>
      <c r="CVT56" s="794"/>
      <c r="CVU56" s="794"/>
      <c r="CVV56" s="794"/>
      <c r="CVW56" s="794"/>
      <c r="CVX56" s="794"/>
      <c r="CVY56" s="794"/>
      <c r="CVZ56" s="794"/>
      <c r="CWA56" s="794"/>
      <c r="CWB56" s="794"/>
      <c r="CWC56" s="794"/>
      <c r="CWD56" s="794"/>
      <c r="CWE56" s="794"/>
      <c r="CWF56" s="794"/>
      <c r="CWG56" s="794"/>
      <c r="CWH56" s="794"/>
      <c r="CWI56" s="794"/>
      <c r="CWJ56" s="794"/>
      <c r="CWK56" s="794"/>
      <c r="CWL56" s="794"/>
      <c r="CWM56" s="794"/>
      <c r="CWN56" s="794"/>
      <c r="CWO56" s="794"/>
      <c r="CWP56" s="794"/>
      <c r="CWQ56" s="794"/>
      <c r="CWR56" s="794"/>
      <c r="CWS56" s="794"/>
      <c r="CWT56" s="794"/>
      <c r="CWU56" s="794"/>
      <c r="CWV56" s="794"/>
      <c r="CWW56" s="794"/>
      <c r="CWX56" s="794"/>
      <c r="CWY56" s="794"/>
      <c r="CWZ56" s="794"/>
      <c r="CXA56" s="794"/>
      <c r="CXB56" s="794"/>
      <c r="CXC56" s="794"/>
      <c r="CXD56" s="794"/>
      <c r="CXE56" s="794"/>
      <c r="CXF56" s="794"/>
      <c r="CXG56" s="794"/>
      <c r="CXH56" s="794"/>
      <c r="CXI56" s="794"/>
      <c r="CXJ56" s="794"/>
      <c r="CXK56" s="794"/>
      <c r="CXL56" s="794"/>
      <c r="CXM56" s="794"/>
      <c r="CXN56" s="794"/>
      <c r="CXO56" s="794"/>
      <c r="CXP56" s="794"/>
      <c r="CXQ56" s="794"/>
      <c r="CXR56" s="794"/>
      <c r="CXS56" s="794"/>
      <c r="CXT56" s="794"/>
      <c r="CXU56" s="794"/>
      <c r="CXV56" s="794"/>
      <c r="CXW56" s="794"/>
      <c r="CXX56" s="794"/>
      <c r="CXY56" s="794"/>
      <c r="CXZ56" s="794"/>
      <c r="CYA56" s="794"/>
      <c r="CYB56" s="794"/>
      <c r="CYC56" s="794"/>
      <c r="CYD56" s="794"/>
      <c r="CYE56" s="794"/>
      <c r="CYF56" s="794"/>
      <c r="CYG56" s="794"/>
      <c r="CYH56" s="794"/>
      <c r="CYI56" s="794"/>
      <c r="CYJ56" s="794"/>
      <c r="CYK56" s="794"/>
      <c r="CYL56" s="794"/>
      <c r="CYM56" s="794"/>
      <c r="CYN56" s="794"/>
      <c r="CYO56" s="794"/>
      <c r="CYP56" s="794"/>
      <c r="CYQ56" s="794"/>
      <c r="CYR56" s="794"/>
      <c r="CYS56" s="794"/>
      <c r="CYT56" s="794"/>
      <c r="CYU56" s="794"/>
      <c r="CYV56" s="794"/>
      <c r="CYW56" s="794"/>
      <c r="CYX56" s="794"/>
      <c r="CYY56" s="794"/>
      <c r="CYZ56" s="794"/>
      <c r="CZA56" s="794"/>
      <c r="CZB56" s="794"/>
      <c r="CZC56" s="794"/>
      <c r="CZD56" s="794"/>
      <c r="CZE56" s="794"/>
      <c r="CZF56" s="794"/>
      <c r="CZG56" s="794"/>
      <c r="CZH56" s="794"/>
      <c r="CZI56" s="794"/>
      <c r="CZJ56" s="794"/>
      <c r="CZK56" s="794"/>
      <c r="CZL56" s="794"/>
      <c r="CZM56" s="794"/>
      <c r="CZN56" s="794"/>
      <c r="CZO56" s="794"/>
      <c r="CZP56" s="794"/>
      <c r="CZQ56" s="794"/>
      <c r="CZR56" s="794"/>
      <c r="CZS56" s="794"/>
      <c r="CZT56" s="794"/>
      <c r="CZU56" s="794"/>
      <c r="CZV56" s="794"/>
      <c r="CZW56" s="794"/>
      <c r="CZX56" s="794"/>
      <c r="CZY56" s="794"/>
      <c r="CZZ56" s="794"/>
      <c r="DAA56" s="794"/>
      <c r="DAB56" s="794"/>
      <c r="DAC56" s="794"/>
      <c r="DAD56" s="794"/>
      <c r="DAE56" s="794"/>
      <c r="DAF56" s="794"/>
      <c r="DAG56" s="794"/>
      <c r="DAH56" s="794"/>
      <c r="DAI56" s="794"/>
      <c r="DAJ56" s="794"/>
      <c r="DAK56" s="794"/>
      <c r="DAL56" s="794"/>
      <c r="DAM56" s="794"/>
      <c r="DAN56" s="794"/>
      <c r="DAO56" s="794"/>
      <c r="DAP56" s="794"/>
      <c r="DAQ56" s="794"/>
      <c r="DAR56" s="794"/>
      <c r="DAS56" s="794"/>
      <c r="DAT56" s="794"/>
      <c r="DAU56" s="794"/>
      <c r="DAV56" s="794"/>
      <c r="DAW56" s="794"/>
      <c r="DAX56" s="794"/>
      <c r="DAY56" s="794"/>
      <c r="DAZ56" s="794"/>
      <c r="DBA56" s="794"/>
      <c r="DBB56" s="794"/>
      <c r="DBC56" s="794"/>
      <c r="DBD56" s="794"/>
      <c r="DBE56" s="794"/>
      <c r="DBF56" s="794"/>
      <c r="DBG56" s="794"/>
      <c r="DBH56" s="794"/>
      <c r="DBI56" s="794"/>
      <c r="DBJ56" s="794"/>
      <c r="DBK56" s="794"/>
      <c r="DBL56" s="794"/>
      <c r="DBM56" s="794"/>
      <c r="DBN56" s="794"/>
      <c r="DBO56" s="794"/>
      <c r="DBP56" s="794"/>
      <c r="DBQ56" s="794"/>
      <c r="DBR56" s="794"/>
      <c r="DBS56" s="794"/>
      <c r="DBT56" s="794"/>
      <c r="DBU56" s="794"/>
      <c r="DBV56" s="794"/>
      <c r="DBW56" s="794"/>
      <c r="DBX56" s="794"/>
      <c r="DBY56" s="794"/>
      <c r="DBZ56" s="794"/>
      <c r="DCA56" s="794"/>
      <c r="DCB56" s="794"/>
      <c r="DCC56" s="794"/>
      <c r="DCD56" s="794"/>
      <c r="DCE56" s="794"/>
      <c r="DCF56" s="794"/>
      <c r="DCG56" s="794"/>
      <c r="DCH56" s="794"/>
      <c r="DCI56" s="794"/>
      <c r="DCJ56" s="794"/>
      <c r="DCK56" s="794"/>
      <c r="DCL56" s="794"/>
      <c r="DCM56" s="794"/>
      <c r="DCN56" s="794"/>
      <c r="DCO56" s="794"/>
      <c r="DCP56" s="794"/>
      <c r="DCQ56" s="794"/>
      <c r="DCR56" s="794"/>
      <c r="DCS56" s="794"/>
      <c r="DCT56" s="794"/>
      <c r="DCU56" s="794"/>
      <c r="DCV56" s="794"/>
      <c r="DCW56" s="794"/>
      <c r="DCX56" s="794"/>
      <c r="DCY56" s="794"/>
      <c r="DCZ56" s="794"/>
      <c r="DDA56" s="794"/>
      <c r="DDB56" s="794"/>
      <c r="DDC56" s="794"/>
      <c r="DDD56" s="794"/>
      <c r="DDE56" s="794"/>
      <c r="DDF56" s="794"/>
      <c r="DDG56" s="794"/>
      <c r="DDH56" s="794"/>
      <c r="DDI56" s="794"/>
      <c r="DDJ56" s="794"/>
      <c r="DDK56" s="794"/>
      <c r="DDL56" s="794"/>
      <c r="DDM56" s="794"/>
      <c r="DDN56" s="794"/>
      <c r="DDO56" s="794"/>
      <c r="DDP56" s="794"/>
      <c r="DDQ56" s="794"/>
      <c r="DDR56" s="794"/>
      <c r="DDS56" s="794"/>
      <c r="DDT56" s="794"/>
      <c r="DDU56" s="794"/>
      <c r="DDV56" s="794"/>
      <c r="DDW56" s="794"/>
      <c r="DDX56" s="794"/>
      <c r="DDY56" s="794"/>
      <c r="DDZ56" s="794"/>
      <c r="DEA56" s="794"/>
      <c r="DEB56" s="794"/>
      <c r="DEC56" s="794"/>
      <c r="DED56" s="794"/>
      <c r="DEE56" s="794"/>
      <c r="DEF56" s="794"/>
      <c r="DEG56" s="794"/>
      <c r="DEH56" s="794"/>
      <c r="DEI56" s="794"/>
      <c r="DEJ56" s="794"/>
      <c r="DEK56" s="794"/>
      <c r="DEL56" s="794"/>
      <c r="DEM56" s="794"/>
      <c r="DEN56" s="794"/>
      <c r="DEO56" s="794"/>
      <c r="DEP56" s="794"/>
      <c r="DEQ56" s="794"/>
      <c r="DER56" s="794"/>
      <c r="DES56" s="794"/>
      <c r="DET56" s="794"/>
      <c r="DEU56" s="794"/>
      <c r="DEV56" s="794"/>
      <c r="DEW56" s="794"/>
      <c r="DEX56" s="794"/>
      <c r="DEY56" s="794"/>
      <c r="DEZ56" s="794"/>
      <c r="DFA56" s="794"/>
      <c r="DFB56" s="794"/>
      <c r="DFC56" s="794"/>
      <c r="DFD56" s="794"/>
      <c r="DFE56" s="794"/>
      <c r="DFF56" s="794"/>
      <c r="DFG56" s="794"/>
      <c r="DFH56" s="794"/>
      <c r="DFI56" s="794"/>
      <c r="DFJ56" s="794"/>
      <c r="DFK56" s="794"/>
      <c r="DFL56" s="794"/>
      <c r="DFM56" s="794"/>
      <c r="DFN56" s="794"/>
      <c r="DFO56" s="794"/>
      <c r="DFP56" s="794"/>
      <c r="DFQ56" s="794"/>
      <c r="DFR56" s="794"/>
      <c r="DFS56" s="794"/>
      <c r="DFT56" s="794"/>
      <c r="DFU56" s="794"/>
      <c r="DFV56" s="794"/>
      <c r="DFW56" s="794"/>
      <c r="DFX56" s="794"/>
      <c r="DFY56" s="794"/>
      <c r="DFZ56" s="794"/>
      <c r="DGA56" s="794"/>
      <c r="DGB56" s="794"/>
      <c r="DGC56" s="794"/>
      <c r="DGD56" s="794"/>
      <c r="DGE56" s="794"/>
      <c r="DGF56" s="794"/>
      <c r="DGG56" s="794"/>
      <c r="DGH56" s="794"/>
      <c r="DGI56" s="794"/>
      <c r="DGJ56" s="794"/>
      <c r="DGK56" s="794"/>
      <c r="DGL56" s="794"/>
      <c r="DGM56" s="794"/>
      <c r="DGN56" s="794"/>
      <c r="DGO56" s="794"/>
      <c r="DGP56" s="794"/>
      <c r="DGQ56" s="794"/>
      <c r="DGR56" s="794"/>
      <c r="DGS56" s="794"/>
      <c r="DGT56" s="794"/>
      <c r="DGU56" s="794"/>
      <c r="DGV56" s="794"/>
      <c r="DGW56" s="794"/>
      <c r="DGX56" s="794"/>
      <c r="DGY56" s="794"/>
      <c r="DGZ56" s="794"/>
      <c r="DHA56" s="794"/>
      <c r="DHB56" s="794"/>
      <c r="DHC56" s="794"/>
      <c r="DHD56" s="794"/>
      <c r="DHE56" s="794"/>
      <c r="DHF56" s="794"/>
      <c r="DHG56" s="794"/>
      <c r="DHH56" s="794"/>
      <c r="DHI56" s="794"/>
      <c r="DHJ56" s="794"/>
      <c r="DHK56" s="794"/>
      <c r="DHL56" s="794"/>
      <c r="DHM56" s="794"/>
      <c r="DHN56" s="794"/>
      <c r="DHO56" s="794"/>
      <c r="DHP56" s="794"/>
      <c r="DHQ56" s="794"/>
      <c r="DHR56" s="794"/>
      <c r="DHS56" s="794"/>
      <c r="DHT56" s="794"/>
      <c r="DHU56" s="794"/>
      <c r="DHV56" s="794"/>
      <c r="DHW56" s="794"/>
      <c r="DHX56" s="794"/>
      <c r="DHY56" s="794"/>
      <c r="DHZ56" s="794"/>
      <c r="DIA56" s="794"/>
      <c r="DIB56" s="794"/>
      <c r="DIC56" s="794"/>
      <c r="DID56" s="794"/>
      <c r="DIE56" s="794"/>
      <c r="DIF56" s="794"/>
      <c r="DIG56" s="794"/>
      <c r="DIH56" s="794"/>
      <c r="DII56" s="794"/>
      <c r="DIJ56" s="794"/>
      <c r="DIK56" s="794"/>
      <c r="DIL56" s="794"/>
      <c r="DIM56" s="794"/>
      <c r="DIN56" s="794"/>
      <c r="DIO56" s="794"/>
      <c r="DIP56" s="794"/>
      <c r="DIQ56" s="794"/>
      <c r="DIR56" s="794"/>
      <c r="DIS56" s="794"/>
      <c r="DIT56" s="794"/>
      <c r="DIU56" s="794"/>
      <c r="DIV56" s="794"/>
      <c r="DIW56" s="794"/>
      <c r="DIX56" s="794"/>
      <c r="DIY56" s="794"/>
      <c r="DIZ56" s="794"/>
      <c r="DJA56" s="794"/>
      <c r="DJB56" s="794"/>
      <c r="DJC56" s="794"/>
      <c r="DJD56" s="794"/>
      <c r="DJE56" s="794"/>
      <c r="DJF56" s="794"/>
      <c r="DJG56" s="794"/>
      <c r="DJH56" s="794"/>
      <c r="DJI56" s="794"/>
      <c r="DJJ56" s="794"/>
      <c r="DJK56" s="794"/>
      <c r="DJL56" s="794"/>
      <c r="DJM56" s="794"/>
      <c r="DJN56" s="794"/>
      <c r="DJO56" s="794"/>
      <c r="DJP56" s="794"/>
      <c r="DJQ56" s="794"/>
      <c r="DJR56" s="794"/>
      <c r="DJS56" s="794"/>
      <c r="DJT56" s="794"/>
      <c r="DJU56" s="794"/>
      <c r="DJV56" s="794"/>
      <c r="DJW56" s="794"/>
      <c r="DJX56" s="794"/>
      <c r="DJY56" s="794"/>
      <c r="DJZ56" s="794"/>
      <c r="DKA56" s="794"/>
      <c r="DKB56" s="794"/>
      <c r="DKC56" s="794"/>
      <c r="DKD56" s="794"/>
      <c r="DKE56" s="794"/>
      <c r="DKF56" s="794"/>
      <c r="DKG56" s="794"/>
      <c r="DKH56" s="794"/>
      <c r="DKI56" s="794"/>
      <c r="DKJ56" s="794"/>
      <c r="DKK56" s="794"/>
      <c r="DKL56" s="794"/>
      <c r="DKM56" s="794"/>
      <c r="DKN56" s="794"/>
      <c r="DKO56" s="794"/>
      <c r="DKP56" s="794"/>
      <c r="DKQ56" s="794"/>
      <c r="DKR56" s="794"/>
      <c r="DKS56" s="794"/>
      <c r="DKT56" s="794"/>
      <c r="DKU56" s="794"/>
      <c r="DKV56" s="794"/>
      <c r="DKW56" s="794"/>
      <c r="DKX56" s="794"/>
      <c r="DKY56" s="794"/>
      <c r="DKZ56" s="794"/>
      <c r="DLA56" s="794"/>
      <c r="DLB56" s="794"/>
      <c r="DLC56" s="794"/>
      <c r="DLD56" s="794"/>
      <c r="DLE56" s="794"/>
      <c r="DLF56" s="794"/>
      <c r="DLG56" s="794"/>
      <c r="DLH56" s="794"/>
      <c r="DLI56" s="794"/>
      <c r="DLJ56" s="794"/>
      <c r="DLK56" s="794"/>
      <c r="DLL56" s="794"/>
      <c r="DLM56" s="794"/>
      <c r="DLN56" s="794"/>
      <c r="DLO56" s="794"/>
      <c r="DLP56" s="794"/>
      <c r="DLQ56" s="794"/>
      <c r="DLR56" s="794"/>
      <c r="DLS56" s="794"/>
      <c r="DLT56" s="794"/>
      <c r="DLU56" s="794"/>
      <c r="DLV56" s="794"/>
      <c r="DLW56" s="794"/>
      <c r="DLX56" s="794"/>
      <c r="DLY56" s="794"/>
      <c r="DLZ56" s="794"/>
      <c r="DMA56" s="794"/>
      <c r="DMB56" s="794"/>
      <c r="DMC56" s="794"/>
      <c r="DMD56" s="794"/>
      <c r="DME56" s="794"/>
      <c r="DMF56" s="794"/>
      <c r="DMG56" s="794"/>
      <c r="DMH56" s="794"/>
      <c r="DMI56" s="794"/>
      <c r="DMJ56" s="794"/>
      <c r="DMK56" s="794"/>
      <c r="DML56" s="794"/>
      <c r="DMM56" s="794"/>
      <c r="DMN56" s="794"/>
      <c r="DMO56" s="794"/>
      <c r="DMP56" s="794"/>
      <c r="DMQ56" s="794"/>
      <c r="DMR56" s="794"/>
      <c r="DMS56" s="794"/>
      <c r="DMT56" s="794"/>
      <c r="DMU56" s="794"/>
      <c r="DMV56" s="794"/>
      <c r="DMW56" s="794"/>
      <c r="DMX56" s="794"/>
      <c r="DMY56" s="794"/>
      <c r="DMZ56" s="794"/>
      <c r="DNA56" s="794"/>
      <c r="DNB56" s="794"/>
      <c r="DNC56" s="794"/>
      <c r="DND56" s="794"/>
      <c r="DNE56" s="794"/>
      <c r="DNF56" s="794"/>
      <c r="DNG56" s="794"/>
      <c r="DNH56" s="794"/>
      <c r="DNI56" s="794"/>
      <c r="DNJ56" s="794"/>
      <c r="DNK56" s="794"/>
      <c r="DNL56" s="794"/>
      <c r="DNM56" s="794"/>
      <c r="DNN56" s="794"/>
      <c r="DNO56" s="794"/>
      <c r="DNP56" s="794"/>
      <c r="DNQ56" s="794"/>
      <c r="DNR56" s="794"/>
      <c r="DNS56" s="794"/>
      <c r="DNT56" s="794"/>
      <c r="DNU56" s="794"/>
      <c r="DNV56" s="794"/>
      <c r="DNW56" s="794"/>
      <c r="DNX56" s="794"/>
      <c r="DNY56" s="794"/>
      <c r="DNZ56" s="794"/>
      <c r="DOA56" s="794"/>
      <c r="DOB56" s="794"/>
      <c r="DOC56" s="794"/>
      <c r="DOD56" s="794"/>
      <c r="DOE56" s="794"/>
      <c r="DOF56" s="794"/>
      <c r="DOG56" s="794"/>
      <c r="DOH56" s="794"/>
      <c r="DOI56" s="794"/>
      <c r="DOJ56" s="794"/>
      <c r="DOK56" s="794"/>
      <c r="DOL56" s="794"/>
      <c r="DOM56" s="794"/>
      <c r="DON56" s="794"/>
      <c r="DOO56" s="794"/>
      <c r="DOP56" s="794"/>
      <c r="DOQ56" s="794"/>
      <c r="DOR56" s="794"/>
      <c r="DOS56" s="794"/>
      <c r="DOT56" s="794"/>
      <c r="DOU56" s="794"/>
      <c r="DOV56" s="794"/>
      <c r="DOW56" s="794"/>
      <c r="DOX56" s="794"/>
      <c r="DOY56" s="794"/>
      <c r="DOZ56" s="794"/>
      <c r="DPA56" s="794"/>
      <c r="DPB56" s="794"/>
      <c r="DPC56" s="794"/>
      <c r="DPD56" s="794"/>
      <c r="DPE56" s="794"/>
      <c r="DPF56" s="794"/>
      <c r="DPG56" s="794"/>
      <c r="DPH56" s="794"/>
      <c r="DPI56" s="794"/>
      <c r="DPJ56" s="794"/>
      <c r="DPK56" s="794"/>
      <c r="DPL56" s="794"/>
      <c r="DPM56" s="794"/>
      <c r="DPN56" s="794"/>
      <c r="DPO56" s="794"/>
      <c r="DPP56" s="794"/>
      <c r="DPQ56" s="794"/>
      <c r="DPR56" s="794"/>
      <c r="DPS56" s="794"/>
      <c r="DPT56" s="794"/>
      <c r="DPU56" s="794"/>
      <c r="DPV56" s="794"/>
      <c r="DPW56" s="794"/>
      <c r="DPX56" s="794"/>
      <c r="DPY56" s="794"/>
      <c r="DPZ56" s="794"/>
      <c r="DQA56" s="794"/>
      <c r="DQB56" s="794"/>
      <c r="DQC56" s="794"/>
      <c r="DQD56" s="794"/>
      <c r="DQE56" s="794"/>
      <c r="DQF56" s="794"/>
      <c r="DQG56" s="794"/>
      <c r="DQH56" s="794"/>
      <c r="DQI56" s="794"/>
      <c r="DQJ56" s="794"/>
      <c r="DQK56" s="794"/>
      <c r="DQL56" s="794"/>
      <c r="DQM56" s="794"/>
      <c r="DQN56" s="794"/>
      <c r="DQO56" s="794"/>
      <c r="DQP56" s="794"/>
      <c r="DQQ56" s="794"/>
      <c r="DQR56" s="794"/>
      <c r="DQS56" s="794"/>
      <c r="DQT56" s="794"/>
      <c r="DQU56" s="794"/>
      <c r="DQV56" s="794"/>
      <c r="DQW56" s="794"/>
      <c r="DQX56" s="794"/>
      <c r="DQY56" s="794"/>
      <c r="DQZ56" s="794"/>
      <c r="DRA56" s="794"/>
      <c r="DRB56" s="794"/>
      <c r="DRC56" s="794"/>
      <c r="DRD56" s="794"/>
      <c r="DRE56" s="794"/>
      <c r="DRF56" s="794"/>
      <c r="DRG56" s="794"/>
      <c r="DRH56" s="794"/>
      <c r="DRI56" s="794"/>
      <c r="DRJ56" s="794"/>
      <c r="DRK56" s="794"/>
      <c r="DRL56" s="794"/>
      <c r="DRM56" s="794"/>
      <c r="DRN56" s="794"/>
      <c r="DRO56" s="794"/>
      <c r="DRP56" s="794"/>
      <c r="DRQ56" s="794"/>
      <c r="DRR56" s="794"/>
      <c r="DRS56" s="794"/>
      <c r="DRT56" s="794"/>
      <c r="DRU56" s="794"/>
      <c r="DRV56" s="794"/>
      <c r="DRW56" s="794"/>
      <c r="DRX56" s="794"/>
      <c r="DRY56" s="794"/>
      <c r="DRZ56" s="794"/>
      <c r="DSA56" s="794"/>
      <c r="DSB56" s="794"/>
      <c r="DSC56" s="794"/>
      <c r="DSD56" s="794"/>
      <c r="DSE56" s="794"/>
      <c r="DSF56" s="794"/>
      <c r="DSG56" s="794"/>
      <c r="DSH56" s="794"/>
      <c r="DSI56" s="794"/>
      <c r="DSJ56" s="794"/>
      <c r="DSK56" s="794"/>
      <c r="DSL56" s="794"/>
      <c r="DSM56" s="794"/>
      <c r="DSN56" s="794"/>
      <c r="DSO56" s="794"/>
      <c r="DSP56" s="794"/>
      <c r="DSQ56" s="794"/>
      <c r="DSR56" s="794"/>
      <c r="DSS56" s="794"/>
      <c r="DST56" s="794"/>
      <c r="DSU56" s="794"/>
      <c r="DSV56" s="794"/>
      <c r="DSW56" s="794"/>
      <c r="DSX56" s="794"/>
      <c r="DSY56" s="794"/>
      <c r="DSZ56" s="794"/>
      <c r="DTA56" s="794"/>
      <c r="DTB56" s="794"/>
      <c r="DTC56" s="794"/>
      <c r="DTD56" s="794"/>
      <c r="DTE56" s="794"/>
      <c r="DTF56" s="794"/>
      <c r="DTG56" s="794"/>
      <c r="DTH56" s="794"/>
      <c r="DTI56" s="794"/>
      <c r="DTJ56" s="794"/>
      <c r="DTK56" s="794"/>
      <c r="DTL56" s="794"/>
      <c r="DTM56" s="794"/>
      <c r="DTN56" s="794"/>
      <c r="DTO56" s="794"/>
      <c r="DTP56" s="794"/>
      <c r="DTQ56" s="794"/>
      <c r="DTR56" s="794"/>
      <c r="DTS56" s="794"/>
      <c r="DTT56" s="794"/>
      <c r="DTU56" s="794"/>
      <c r="DTV56" s="794"/>
      <c r="DTW56" s="794"/>
      <c r="DTX56" s="794"/>
      <c r="DTY56" s="794"/>
      <c r="DTZ56" s="794"/>
      <c r="DUA56" s="794"/>
      <c r="DUB56" s="794"/>
      <c r="DUC56" s="794"/>
      <c r="DUD56" s="794"/>
      <c r="DUE56" s="794"/>
      <c r="DUF56" s="794"/>
      <c r="DUG56" s="794"/>
      <c r="DUH56" s="794"/>
      <c r="DUI56" s="794"/>
      <c r="DUJ56" s="794"/>
      <c r="DUK56" s="794"/>
      <c r="DUL56" s="794"/>
      <c r="DUM56" s="794"/>
      <c r="DUN56" s="794"/>
      <c r="DUO56" s="794"/>
      <c r="DUP56" s="794"/>
      <c r="DUQ56" s="794"/>
      <c r="DUR56" s="794"/>
      <c r="DUS56" s="794"/>
      <c r="DUT56" s="794"/>
      <c r="DUU56" s="794"/>
      <c r="DUV56" s="794"/>
      <c r="DUW56" s="794"/>
      <c r="DUX56" s="794"/>
      <c r="DUY56" s="794"/>
      <c r="DUZ56" s="794"/>
      <c r="DVA56" s="794"/>
      <c r="DVB56" s="794"/>
      <c r="DVC56" s="794"/>
      <c r="DVD56" s="794"/>
      <c r="DVE56" s="794"/>
      <c r="DVF56" s="794"/>
      <c r="DVG56" s="794"/>
      <c r="DVH56" s="794"/>
      <c r="DVI56" s="794"/>
      <c r="DVJ56" s="794"/>
      <c r="DVK56" s="794"/>
      <c r="DVL56" s="794"/>
      <c r="DVM56" s="794"/>
      <c r="DVN56" s="794"/>
      <c r="DVO56" s="794"/>
      <c r="DVP56" s="794"/>
      <c r="DVQ56" s="794"/>
      <c r="DVR56" s="794"/>
      <c r="DVS56" s="794"/>
      <c r="DVT56" s="794"/>
      <c r="DVU56" s="794"/>
      <c r="DVV56" s="794"/>
      <c r="DVW56" s="794"/>
      <c r="DVX56" s="794"/>
      <c r="DVY56" s="794"/>
      <c r="DVZ56" s="794"/>
      <c r="DWA56" s="794"/>
      <c r="DWB56" s="794"/>
      <c r="DWC56" s="794"/>
      <c r="DWD56" s="794"/>
      <c r="DWE56" s="794"/>
      <c r="DWF56" s="794"/>
      <c r="DWG56" s="794"/>
      <c r="DWH56" s="794"/>
      <c r="DWI56" s="794"/>
      <c r="DWJ56" s="794"/>
      <c r="DWK56" s="794"/>
      <c r="DWL56" s="794"/>
      <c r="DWM56" s="794"/>
      <c r="DWN56" s="794"/>
      <c r="DWO56" s="794"/>
      <c r="DWP56" s="794"/>
      <c r="DWQ56" s="794"/>
      <c r="DWR56" s="794"/>
      <c r="DWS56" s="794"/>
      <c r="DWT56" s="794"/>
      <c r="DWU56" s="794"/>
      <c r="DWV56" s="794"/>
      <c r="DWW56" s="794"/>
      <c r="DWX56" s="794"/>
      <c r="DWY56" s="794"/>
      <c r="DWZ56" s="794"/>
      <c r="DXA56" s="794"/>
      <c r="DXB56" s="794"/>
      <c r="DXC56" s="794"/>
      <c r="DXD56" s="794"/>
      <c r="DXE56" s="794"/>
      <c r="DXF56" s="794"/>
      <c r="DXG56" s="794"/>
      <c r="DXH56" s="794"/>
      <c r="DXI56" s="794"/>
      <c r="DXJ56" s="794"/>
      <c r="DXK56" s="794"/>
      <c r="DXL56" s="794"/>
      <c r="DXM56" s="794"/>
      <c r="DXN56" s="794"/>
      <c r="DXO56" s="794"/>
      <c r="DXP56" s="794"/>
      <c r="DXQ56" s="794"/>
      <c r="DXR56" s="794"/>
      <c r="DXS56" s="794"/>
      <c r="DXT56" s="794"/>
      <c r="DXU56" s="794"/>
      <c r="DXV56" s="794"/>
      <c r="DXW56" s="794"/>
      <c r="DXX56" s="794"/>
      <c r="DXY56" s="794"/>
      <c r="DXZ56" s="794"/>
      <c r="DYA56" s="794"/>
      <c r="DYB56" s="794"/>
      <c r="DYC56" s="794"/>
      <c r="DYD56" s="794"/>
      <c r="DYE56" s="794"/>
      <c r="DYF56" s="794"/>
      <c r="DYG56" s="794"/>
      <c r="DYH56" s="794"/>
      <c r="DYI56" s="794"/>
      <c r="DYJ56" s="794"/>
      <c r="DYK56" s="794"/>
      <c r="DYL56" s="794"/>
      <c r="DYM56" s="794"/>
      <c r="DYN56" s="794"/>
      <c r="DYO56" s="794"/>
      <c r="DYP56" s="794"/>
      <c r="DYQ56" s="794"/>
      <c r="DYR56" s="794"/>
      <c r="DYS56" s="794"/>
      <c r="DYT56" s="794"/>
      <c r="DYU56" s="794"/>
      <c r="DYV56" s="794"/>
      <c r="DYW56" s="794"/>
      <c r="DYX56" s="794"/>
      <c r="DYY56" s="794"/>
      <c r="DYZ56" s="794"/>
      <c r="DZA56" s="794"/>
      <c r="DZB56" s="794"/>
      <c r="DZC56" s="794"/>
      <c r="DZD56" s="794"/>
      <c r="DZE56" s="794"/>
      <c r="DZF56" s="794"/>
      <c r="DZG56" s="794"/>
      <c r="DZH56" s="794"/>
      <c r="DZI56" s="794"/>
      <c r="DZJ56" s="794"/>
      <c r="DZK56" s="794"/>
      <c r="DZL56" s="794"/>
      <c r="DZM56" s="794"/>
      <c r="DZN56" s="794"/>
      <c r="DZO56" s="794"/>
      <c r="DZP56" s="794"/>
      <c r="DZQ56" s="794"/>
      <c r="DZR56" s="794"/>
      <c r="DZS56" s="794"/>
      <c r="DZT56" s="794"/>
      <c r="DZU56" s="794"/>
      <c r="DZV56" s="794"/>
      <c r="DZW56" s="794"/>
      <c r="DZX56" s="794"/>
      <c r="DZY56" s="794"/>
      <c r="DZZ56" s="794"/>
      <c r="EAA56" s="794"/>
      <c r="EAB56" s="794"/>
      <c r="EAC56" s="794"/>
      <c r="EAD56" s="794"/>
      <c r="EAE56" s="794"/>
      <c r="EAF56" s="794"/>
      <c r="EAG56" s="794"/>
      <c r="EAH56" s="794"/>
      <c r="EAI56" s="794"/>
      <c r="EAJ56" s="794"/>
      <c r="EAK56" s="794"/>
      <c r="EAL56" s="794"/>
      <c r="EAM56" s="794"/>
      <c r="EAN56" s="794"/>
      <c r="EAO56" s="794"/>
      <c r="EAP56" s="794"/>
      <c r="EAQ56" s="794"/>
      <c r="EAR56" s="794"/>
      <c r="EAS56" s="794"/>
      <c r="EAT56" s="794"/>
      <c r="EAU56" s="794"/>
      <c r="EAV56" s="794"/>
      <c r="EAW56" s="794"/>
      <c r="EAX56" s="794"/>
      <c r="EAY56" s="794"/>
      <c r="EAZ56" s="794"/>
      <c r="EBA56" s="794"/>
      <c r="EBB56" s="794"/>
      <c r="EBC56" s="794"/>
      <c r="EBD56" s="794"/>
      <c r="EBE56" s="794"/>
      <c r="EBF56" s="794"/>
      <c r="EBG56" s="794"/>
      <c r="EBH56" s="794"/>
      <c r="EBI56" s="794"/>
      <c r="EBJ56" s="794"/>
      <c r="EBK56" s="794"/>
      <c r="EBL56" s="794"/>
      <c r="EBM56" s="794"/>
      <c r="EBN56" s="794"/>
      <c r="EBO56" s="794"/>
      <c r="EBP56" s="794"/>
      <c r="EBQ56" s="794"/>
      <c r="EBR56" s="794"/>
      <c r="EBS56" s="794"/>
      <c r="EBT56" s="794"/>
      <c r="EBU56" s="794"/>
      <c r="EBV56" s="794"/>
      <c r="EBW56" s="794"/>
      <c r="EBX56" s="794"/>
      <c r="EBY56" s="794"/>
      <c r="EBZ56" s="794"/>
      <c r="ECA56" s="794"/>
      <c r="ECB56" s="794"/>
      <c r="ECC56" s="794"/>
      <c r="ECD56" s="794"/>
      <c r="ECE56" s="794"/>
      <c r="ECF56" s="794"/>
      <c r="ECG56" s="794"/>
      <c r="ECH56" s="794"/>
      <c r="ECI56" s="794"/>
      <c r="ECJ56" s="794"/>
      <c r="ECK56" s="794"/>
      <c r="ECL56" s="794"/>
      <c r="ECM56" s="794"/>
      <c r="ECN56" s="794"/>
      <c r="ECO56" s="794"/>
      <c r="ECP56" s="794"/>
      <c r="ECQ56" s="794"/>
      <c r="ECR56" s="794"/>
      <c r="ECS56" s="794"/>
      <c r="ECT56" s="794"/>
      <c r="ECU56" s="794"/>
      <c r="ECV56" s="794"/>
      <c r="ECW56" s="794"/>
      <c r="ECX56" s="794"/>
      <c r="ECY56" s="794"/>
      <c r="ECZ56" s="794"/>
      <c r="EDA56" s="794"/>
      <c r="EDB56" s="794"/>
      <c r="EDC56" s="794"/>
      <c r="EDD56" s="794"/>
      <c r="EDE56" s="794"/>
      <c r="EDF56" s="794"/>
      <c r="EDG56" s="794"/>
      <c r="EDH56" s="794"/>
      <c r="EDI56" s="794"/>
      <c r="EDJ56" s="794"/>
      <c r="EDK56" s="794"/>
      <c r="EDL56" s="794"/>
      <c r="EDM56" s="794"/>
      <c r="EDN56" s="794"/>
      <c r="EDO56" s="794"/>
      <c r="EDP56" s="794"/>
      <c r="EDQ56" s="794"/>
      <c r="EDR56" s="794"/>
      <c r="EDS56" s="794"/>
      <c r="EDT56" s="794"/>
      <c r="EDU56" s="794"/>
      <c r="EDV56" s="794"/>
      <c r="EDW56" s="794"/>
      <c r="EDX56" s="794"/>
      <c r="EDY56" s="794"/>
      <c r="EDZ56" s="794"/>
      <c r="EEA56" s="794"/>
      <c r="EEB56" s="794"/>
      <c r="EEC56" s="794"/>
      <c r="EED56" s="794"/>
      <c r="EEE56" s="794"/>
      <c r="EEF56" s="794"/>
      <c r="EEG56" s="794"/>
      <c r="EEH56" s="794"/>
      <c r="EEI56" s="794"/>
      <c r="EEJ56" s="794"/>
      <c r="EEK56" s="794"/>
      <c r="EEL56" s="794"/>
      <c r="EEM56" s="794"/>
      <c r="EEN56" s="794"/>
      <c r="EEO56" s="794"/>
      <c r="EEP56" s="794"/>
      <c r="EEQ56" s="794"/>
      <c r="EER56" s="794"/>
      <c r="EES56" s="794"/>
      <c r="EET56" s="794"/>
      <c r="EEU56" s="794"/>
      <c r="EEV56" s="794"/>
      <c r="EEW56" s="794"/>
      <c r="EEX56" s="794"/>
      <c r="EEY56" s="794"/>
      <c r="EEZ56" s="794"/>
      <c r="EFA56" s="794"/>
      <c r="EFB56" s="794"/>
      <c r="EFC56" s="794"/>
      <c r="EFD56" s="794"/>
      <c r="EFE56" s="794"/>
      <c r="EFF56" s="794"/>
      <c r="EFG56" s="794"/>
      <c r="EFH56" s="794"/>
      <c r="EFI56" s="794"/>
      <c r="EFJ56" s="794"/>
      <c r="EFK56" s="794"/>
      <c r="EFL56" s="794"/>
      <c r="EFM56" s="794"/>
      <c r="EFN56" s="794"/>
      <c r="EFO56" s="794"/>
      <c r="EFP56" s="794"/>
      <c r="EFQ56" s="794"/>
      <c r="EFR56" s="794"/>
      <c r="EFS56" s="794"/>
      <c r="EFT56" s="794"/>
      <c r="EFU56" s="794"/>
      <c r="EFV56" s="794"/>
      <c r="EFW56" s="794"/>
      <c r="EFX56" s="794"/>
      <c r="EFY56" s="794"/>
      <c r="EFZ56" s="794"/>
      <c r="EGA56" s="794"/>
      <c r="EGB56" s="794"/>
      <c r="EGC56" s="794"/>
      <c r="EGD56" s="794"/>
      <c r="EGE56" s="794"/>
      <c r="EGF56" s="794"/>
      <c r="EGG56" s="794"/>
      <c r="EGH56" s="794"/>
      <c r="EGI56" s="794"/>
      <c r="EGJ56" s="794"/>
      <c r="EGK56" s="794"/>
      <c r="EGL56" s="794"/>
      <c r="EGM56" s="794"/>
      <c r="EGN56" s="794"/>
      <c r="EGO56" s="794"/>
      <c r="EGP56" s="794"/>
      <c r="EGQ56" s="794"/>
      <c r="EGR56" s="794"/>
      <c r="EGS56" s="794"/>
      <c r="EGT56" s="794"/>
      <c r="EGU56" s="794"/>
      <c r="EGV56" s="794"/>
      <c r="EGW56" s="794"/>
      <c r="EGX56" s="794"/>
      <c r="EGY56" s="794"/>
      <c r="EGZ56" s="794"/>
      <c r="EHA56" s="794"/>
      <c r="EHB56" s="794"/>
      <c r="EHC56" s="794"/>
      <c r="EHD56" s="794"/>
      <c r="EHE56" s="794"/>
      <c r="EHF56" s="794"/>
      <c r="EHG56" s="794"/>
      <c r="EHH56" s="794"/>
      <c r="EHI56" s="794"/>
      <c r="EHJ56" s="794"/>
      <c r="EHK56" s="794"/>
      <c r="EHL56" s="794"/>
      <c r="EHM56" s="794"/>
      <c r="EHN56" s="794"/>
      <c r="EHO56" s="794"/>
      <c r="EHP56" s="794"/>
      <c r="EHQ56" s="794"/>
      <c r="EHR56" s="794"/>
      <c r="EHS56" s="794"/>
      <c r="EHT56" s="794"/>
      <c r="EHU56" s="794"/>
      <c r="EHV56" s="794"/>
      <c r="EHW56" s="794"/>
      <c r="EHX56" s="794"/>
      <c r="EHY56" s="794"/>
      <c r="EHZ56" s="794"/>
      <c r="EIA56" s="794"/>
      <c r="EIB56" s="794"/>
      <c r="EIC56" s="794"/>
      <c r="EID56" s="794"/>
      <c r="EIE56" s="794"/>
      <c r="EIF56" s="794"/>
      <c r="EIG56" s="794"/>
      <c r="EIH56" s="794"/>
      <c r="EII56" s="794"/>
      <c r="EIJ56" s="794"/>
      <c r="EIK56" s="794"/>
      <c r="EIL56" s="794"/>
      <c r="EIM56" s="794"/>
      <c r="EIN56" s="794"/>
      <c r="EIO56" s="794"/>
      <c r="EIP56" s="794"/>
      <c r="EIQ56" s="794"/>
      <c r="EIR56" s="794"/>
      <c r="EIS56" s="794"/>
      <c r="EIT56" s="794"/>
      <c r="EIU56" s="794"/>
      <c r="EIV56" s="794"/>
      <c r="EIW56" s="794"/>
      <c r="EIX56" s="794"/>
      <c r="EIY56" s="794"/>
      <c r="EIZ56" s="794"/>
      <c r="EJA56" s="794"/>
      <c r="EJB56" s="794"/>
      <c r="EJC56" s="794"/>
      <c r="EJD56" s="794"/>
      <c r="EJE56" s="794"/>
      <c r="EJF56" s="794"/>
      <c r="EJG56" s="794"/>
      <c r="EJH56" s="794"/>
      <c r="EJI56" s="794"/>
      <c r="EJJ56" s="794"/>
      <c r="EJK56" s="794"/>
      <c r="EJL56" s="794"/>
      <c r="EJM56" s="794"/>
      <c r="EJN56" s="794"/>
      <c r="EJO56" s="794"/>
      <c r="EJP56" s="794"/>
      <c r="EJQ56" s="794"/>
      <c r="EJR56" s="794"/>
      <c r="EJS56" s="794"/>
      <c r="EJT56" s="794"/>
      <c r="EJU56" s="794"/>
      <c r="EJV56" s="794"/>
      <c r="EJW56" s="794"/>
      <c r="EJX56" s="794"/>
      <c r="EJY56" s="794"/>
      <c r="EJZ56" s="794"/>
      <c r="EKA56" s="794"/>
      <c r="EKB56" s="794"/>
      <c r="EKC56" s="794"/>
      <c r="EKD56" s="794"/>
      <c r="EKE56" s="794"/>
      <c r="EKF56" s="794"/>
      <c r="EKG56" s="794"/>
      <c r="EKH56" s="794"/>
      <c r="EKI56" s="794"/>
      <c r="EKJ56" s="794"/>
      <c r="EKK56" s="794"/>
      <c r="EKL56" s="794"/>
      <c r="EKM56" s="794"/>
      <c r="EKN56" s="794"/>
      <c r="EKO56" s="794"/>
      <c r="EKP56" s="794"/>
      <c r="EKQ56" s="794"/>
      <c r="EKR56" s="794"/>
      <c r="EKS56" s="794"/>
      <c r="EKT56" s="794"/>
      <c r="EKU56" s="794"/>
      <c r="EKV56" s="794"/>
      <c r="EKW56" s="794"/>
      <c r="EKX56" s="794"/>
      <c r="EKY56" s="794"/>
      <c r="EKZ56" s="794"/>
      <c r="ELA56" s="794"/>
      <c r="ELB56" s="794"/>
      <c r="ELC56" s="794"/>
      <c r="ELD56" s="794"/>
      <c r="ELE56" s="794"/>
      <c r="ELF56" s="794"/>
      <c r="ELG56" s="794"/>
      <c r="ELH56" s="794"/>
      <c r="ELI56" s="794"/>
      <c r="ELJ56" s="794"/>
      <c r="ELK56" s="794"/>
      <c r="ELL56" s="794"/>
      <c r="ELM56" s="794"/>
      <c r="ELN56" s="794"/>
      <c r="ELO56" s="794"/>
      <c r="ELP56" s="794"/>
      <c r="ELQ56" s="794"/>
      <c r="ELR56" s="794"/>
      <c r="ELS56" s="794"/>
      <c r="ELT56" s="794"/>
      <c r="ELU56" s="794"/>
      <c r="ELV56" s="794"/>
      <c r="ELW56" s="794"/>
      <c r="ELX56" s="794"/>
      <c r="ELY56" s="794"/>
      <c r="ELZ56" s="794"/>
      <c r="EMA56" s="794"/>
      <c r="EMB56" s="794"/>
      <c r="EMC56" s="794"/>
      <c r="EMD56" s="794"/>
      <c r="EME56" s="794"/>
      <c r="EMF56" s="794"/>
      <c r="EMG56" s="794"/>
      <c r="EMH56" s="794"/>
      <c r="EMI56" s="794"/>
      <c r="EMJ56" s="794"/>
      <c r="EMK56" s="794"/>
      <c r="EML56" s="794"/>
      <c r="EMM56" s="794"/>
      <c r="EMN56" s="794"/>
      <c r="EMO56" s="794"/>
      <c r="EMP56" s="794"/>
      <c r="EMQ56" s="794"/>
      <c r="EMR56" s="794"/>
      <c r="EMS56" s="794"/>
      <c r="EMT56" s="794"/>
      <c r="EMU56" s="794"/>
      <c r="EMV56" s="794"/>
      <c r="EMW56" s="794"/>
      <c r="EMX56" s="794"/>
      <c r="EMY56" s="794"/>
      <c r="EMZ56" s="794"/>
      <c r="ENA56" s="794"/>
      <c r="ENB56" s="794"/>
      <c r="ENC56" s="794"/>
      <c r="END56" s="794"/>
      <c r="ENE56" s="794"/>
      <c r="ENF56" s="794"/>
      <c r="ENG56" s="794"/>
      <c r="ENH56" s="794"/>
      <c r="ENI56" s="794"/>
      <c r="ENJ56" s="794"/>
      <c r="ENK56" s="794"/>
      <c r="ENL56" s="794"/>
      <c r="ENM56" s="794"/>
      <c r="ENN56" s="794"/>
      <c r="ENO56" s="794"/>
      <c r="ENP56" s="794"/>
      <c r="ENQ56" s="794"/>
      <c r="ENR56" s="794"/>
      <c r="ENS56" s="794"/>
      <c r="ENT56" s="794"/>
      <c r="ENU56" s="794"/>
      <c r="ENV56" s="794"/>
      <c r="ENW56" s="794"/>
      <c r="ENX56" s="794"/>
      <c r="ENY56" s="794"/>
      <c r="ENZ56" s="794"/>
      <c r="EOA56" s="794"/>
      <c r="EOB56" s="794"/>
      <c r="EOC56" s="794"/>
      <c r="EOD56" s="794"/>
      <c r="EOE56" s="794"/>
      <c r="EOF56" s="794"/>
      <c r="EOG56" s="794"/>
      <c r="EOH56" s="794"/>
      <c r="EOI56" s="794"/>
      <c r="EOJ56" s="794"/>
      <c r="EOK56" s="794"/>
      <c r="EOL56" s="794"/>
      <c r="EOM56" s="794"/>
      <c r="EON56" s="794"/>
      <c r="EOO56" s="794"/>
      <c r="EOP56" s="794"/>
      <c r="EOQ56" s="794"/>
      <c r="EOR56" s="794"/>
      <c r="EOS56" s="794"/>
      <c r="EOT56" s="794"/>
      <c r="EOU56" s="794"/>
      <c r="EOV56" s="794"/>
      <c r="EOW56" s="794"/>
      <c r="EOX56" s="794"/>
      <c r="EOY56" s="794"/>
      <c r="EOZ56" s="794"/>
      <c r="EPA56" s="794"/>
      <c r="EPB56" s="794"/>
      <c r="EPC56" s="794"/>
      <c r="EPD56" s="794"/>
      <c r="EPE56" s="794"/>
      <c r="EPF56" s="794"/>
      <c r="EPG56" s="794"/>
      <c r="EPH56" s="794"/>
      <c r="EPI56" s="794"/>
      <c r="EPJ56" s="794"/>
      <c r="EPK56" s="794"/>
      <c r="EPL56" s="794"/>
      <c r="EPM56" s="794"/>
      <c r="EPN56" s="794"/>
      <c r="EPO56" s="794"/>
      <c r="EPP56" s="794"/>
      <c r="EPQ56" s="794"/>
      <c r="EPR56" s="794"/>
      <c r="EPS56" s="794"/>
      <c r="EPT56" s="794"/>
      <c r="EPU56" s="794"/>
      <c r="EPV56" s="794"/>
      <c r="EPW56" s="794"/>
      <c r="EPX56" s="794"/>
      <c r="EPY56" s="794"/>
      <c r="EPZ56" s="794"/>
      <c r="EQA56" s="794"/>
      <c r="EQB56" s="794"/>
      <c r="EQC56" s="794"/>
      <c r="EQD56" s="794"/>
      <c r="EQE56" s="794"/>
      <c r="EQF56" s="794"/>
      <c r="EQG56" s="794"/>
      <c r="EQH56" s="794"/>
      <c r="EQI56" s="794"/>
      <c r="EQJ56" s="794"/>
      <c r="EQK56" s="794"/>
      <c r="EQL56" s="794"/>
      <c r="EQM56" s="794"/>
      <c r="EQN56" s="794"/>
      <c r="EQO56" s="794"/>
      <c r="EQP56" s="794"/>
      <c r="EQQ56" s="794"/>
      <c r="EQR56" s="794"/>
      <c r="EQS56" s="794"/>
      <c r="EQT56" s="794"/>
      <c r="EQU56" s="794"/>
      <c r="EQV56" s="794"/>
      <c r="EQW56" s="794"/>
      <c r="EQX56" s="794"/>
      <c r="EQY56" s="794"/>
      <c r="EQZ56" s="794"/>
      <c r="ERA56" s="794"/>
      <c r="ERB56" s="794"/>
      <c r="ERC56" s="794"/>
      <c r="ERD56" s="794"/>
      <c r="ERE56" s="794"/>
      <c r="ERF56" s="794"/>
      <c r="ERG56" s="794"/>
      <c r="ERH56" s="794"/>
      <c r="ERI56" s="794"/>
      <c r="ERJ56" s="794"/>
      <c r="ERK56" s="794"/>
      <c r="ERL56" s="794"/>
      <c r="ERM56" s="794"/>
      <c r="ERN56" s="794"/>
      <c r="ERO56" s="794"/>
      <c r="ERP56" s="794"/>
      <c r="ERQ56" s="794"/>
      <c r="ERR56" s="794"/>
      <c r="ERS56" s="794"/>
      <c r="ERT56" s="794"/>
      <c r="ERU56" s="794"/>
      <c r="ERV56" s="794"/>
      <c r="ERW56" s="794"/>
      <c r="ERX56" s="794"/>
      <c r="ERY56" s="794"/>
      <c r="ERZ56" s="794"/>
      <c r="ESA56" s="794"/>
      <c r="ESB56" s="794"/>
      <c r="ESC56" s="794"/>
      <c r="ESD56" s="794"/>
      <c r="ESE56" s="794"/>
      <c r="ESF56" s="794"/>
      <c r="ESG56" s="794"/>
      <c r="ESH56" s="794"/>
      <c r="ESI56" s="794"/>
      <c r="ESJ56" s="794"/>
      <c r="ESK56" s="794"/>
      <c r="ESL56" s="794"/>
      <c r="ESM56" s="794"/>
      <c r="ESN56" s="794"/>
      <c r="ESO56" s="794"/>
      <c r="ESP56" s="794"/>
      <c r="ESQ56" s="794"/>
      <c r="ESR56" s="794"/>
      <c r="ESS56" s="794"/>
      <c r="EST56" s="794"/>
      <c r="ESU56" s="794"/>
      <c r="ESV56" s="794"/>
      <c r="ESW56" s="794"/>
      <c r="ESX56" s="794"/>
      <c r="ESY56" s="794"/>
      <c r="ESZ56" s="794"/>
      <c r="ETA56" s="794"/>
      <c r="ETB56" s="794"/>
      <c r="ETC56" s="794"/>
      <c r="ETD56" s="794"/>
      <c r="ETE56" s="794"/>
      <c r="ETF56" s="794"/>
      <c r="ETG56" s="794"/>
      <c r="ETH56" s="794"/>
      <c r="ETI56" s="794"/>
      <c r="ETJ56" s="794"/>
      <c r="ETK56" s="794"/>
      <c r="ETL56" s="794"/>
      <c r="ETM56" s="794"/>
      <c r="ETN56" s="794"/>
      <c r="ETO56" s="794"/>
      <c r="ETP56" s="794"/>
      <c r="ETQ56" s="794"/>
      <c r="ETR56" s="794"/>
      <c r="ETS56" s="794"/>
      <c r="ETT56" s="794"/>
      <c r="ETU56" s="794"/>
      <c r="ETV56" s="794"/>
      <c r="ETW56" s="794"/>
      <c r="ETX56" s="794"/>
      <c r="ETY56" s="794"/>
      <c r="ETZ56" s="794"/>
      <c r="EUA56" s="794"/>
      <c r="EUB56" s="794"/>
      <c r="EUC56" s="794"/>
      <c r="EUD56" s="794"/>
      <c r="EUE56" s="794"/>
      <c r="EUF56" s="794"/>
      <c r="EUG56" s="794"/>
      <c r="EUH56" s="794"/>
      <c r="EUI56" s="794"/>
      <c r="EUJ56" s="794"/>
      <c r="EUK56" s="794"/>
      <c r="EUL56" s="794"/>
      <c r="EUM56" s="794"/>
      <c r="EUN56" s="794"/>
      <c r="EUO56" s="794"/>
      <c r="EUP56" s="794"/>
      <c r="EUQ56" s="794"/>
      <c r="EUR56" s="794"/>
      <c r="EUS56" s="794"/>
      <c r="EUT56" s="794"/>
      <c r="EUU56" s="794"/>
      <c r="EUV56" s="794"/>
      <c r="EUW56" s="794"/>
      <c r="EUX56" s="794"/>
      <c r="EUY56" s="794"/>
      <c r="EUZ56" s="794"/>
      <c r="EVA56" s="794"/>
      <c r="EVB56" s="794"/>
      <c r="EVC56" s="794"/>
      <c r="EVD56" s="794"/>
      <c r="EVE56" s="794"/>
      <c r="EVF56" s="794"/>
      <c r="EVG56" s="794"/>
      <c r="EVH56" s="794"/>
      <c r="EVI56" s="794"/>
      <c r="EVJ56" s="794"/>
      <c r="EVK56" s="794"/>
      <c r="EVL56" s="794"/>
      <c r="EVM56" s="794"/>
      <c r="EVN56" s="794"/>
      <c r="EVO56" s="794"/>
      <c r="EVP56" s="794"/>
      <c r="EVQ56" s="794"/>
      <c r="EVR56" s="794"/>
      <c r="EVS56" s="794"/>
      <c r="EVT56" s="794"/>
      <c r="EVU56" s="794"/>
      <c r="EVV56" s="794"/>
      <c r="EVW56" s="794"/>
      <c r="EVX56" s="794"/>
      <c r="EVY56" s="794"/>
      <c r="EVZ56" s="794"/>
      <c r="EWA56" s="794"/>
      <c r="EWB56" s="794"/>
      <c r="EWC56" s="794"/>
      <c r="EWD56" s="794"/>
      <c r="EWE56" s="794"/>
      <c r="EWF56" s="794"/>
      <c r="EWG56" s="794"/>
      <c r="EWH56" s="794"/>
      <c r="EWI56" s="794"/>
      <c r="EWJ56" s="794"/>
      <c r="EWK56" s="794"/>
      <c r="EWL56" s="794"/>
      <c r="EWM56" s="794"/>
      <c r="EWN56" s="794"/>
      <c r="EWO56" s="794"/>
      <c r="EWP56" s="794"/>
      <c r="EWQ56" s="794"/>
      <c r="EWR56" s="794"/>
      <c r="EWS56" s="794"/>
      <c r="EWT56" s="794"/>
      <c r="EWU56" s="794"/>
      <c r="EWV56" s="794"/>
      <c r="EWW56" s="794"/>
      <c r="EWX56" s="794"/>
      <c r="EWY56" s="794"/>
      <c r="EWZ56" s="794"/>
      <c r="EXA56" s="794"/>
      <c r="EXB56" s="794"/>
      <c r="EXC56" s="794"/>
      <c r="EXD56" s="794"/>
      <c r="EXE56" s="794"/>
      <c r="EXF56" s="794"/>
      <c r="EXG56" s="794"/>
      <c r="EXH56" s="794"/>
      <c r="EXI56" s="794"/>
      <c r="EXJ56" s="794"/>
      <c r="EXK56" s="794"/>
      <c r="EXL56" s="794"/>
      <c r="EXM56" s="794"/>
      <c r="EXN56" s="794"/>
      <c r="EXO56" s="794"/>
      <c r="EXP56" s="794"/>
      <c r="EXQ56" s="794"/>
      <c r="EXR56" s="794"/>
      <c r="EXS56" s="794"/>
      <c r="EXT56" s="794"/>
      <c r="EXU56" s="794"/>
      <c r="EXV56" s="794"/>
      <c r="EXW56" s="794"/>
      <c r="EXX56" s="794"/>
      <c r="EXY56" s="794"/>
      <c r="EXZ56" s="794"/>
      <c r="EYA56" s="794"/>
      <c r="EYB56" s="794"/>
      <c r="EYC56" s="794"/>
      <c r="EYD56" s="794"/>
      <c r="EYE56" s="794"/>
      <c r="EYF56" s="794"/>
      <c r="EYG56" s="794"/>
      <c r="EYH56" s="794"/>
      <c r="EYI56" s="794"/>
      <c r="EYJ56" s="794"/>
      <c r="EYK56" s="794"/>
      <c r="EYL56" s="794"/>
      <c r="EYM56" s="794"/>
      <c r="EYN56" s="794"/>
      <c r="EYO56" s="794"/>
      <c r="EYP56" s="794"/>
      <c r="EYQ56" s="794"/>
      <c r="EYR56" s="794"/>
      <c r="EYS56" s="794"/>
      <c r="EYT56" s="794"/>
      <c r="EYU56" s="794"/>
      <c r="EYV56" s="794"/>
      <c r="EYW56" s="794"/>
      <c r="EYX56" s="794"/>
      <c r="EYY56" s="794"/>
      <c r="EYZ56" s="794"/>
      <c r="EZA56" s="794"/>
      <c r="EZB56" s="794"/>
      <c r="EZC56" s="794"/>
      <c r="EZD56" s="794"/>
      <c r="EZE56" s="794"/>
      <c r="EZF56" s="794"/>
      <c r="EZG56" s="794"/>
      <c r="EZH56" s="794"/>
      <c r="EZI56" s="794"/>
      <c r="EZJ56" s="794"/>
      <c r="EZK56" s="794"/>
      <c r="EZL56" s="794"/>
      <c r="EZM56" s="794"/>
      <c r="EZN56" s="794"/>
      <c r="EZO56" s="794"/>
      <c r="EZP56" s="794"/>
      <c r="EZQ56" s="794"/>
      <c r="EZR56" s="794"/>
      <c r="EZS56" s="794"/>
      <c r="EZT56" s="794"/>
      <c r="EZU56" s="794"/>
      <c r="EZV56" s="794"/>
      <c r="EZW56" s="794"/>
      <c r="EZX56" s="794"/>
      <c r="EZY56" s="794"/>
      <c r="EZZ56" s="794"/>
      <c r="FAA56" s="794"/>
      <c r="FAB56" s="794"/>
      <c r="FAC56" s="794"/>
      <c r="FAD56" s="794"/>
      <c r="FAE56" s="794"/>
      <c r="FAF56" s="794"/>
      <c r="FAG56" s="794"/>
      <c r="FAH56" s="794"/>
      <c r="FAI56" s="794"/>
      <c r="FAJ56" s="794"/>
      <c r="FAK56" s="794"/>
      <c r="FAL56" s="794"/>
      <c r="FAM56" s="794"/>
      <c r="FAN56" s="794"/>
      <c r="FAO56" s="794"/>
      <c r="FAP56" s="794"/>
      <c r="FAQ56" s="794"/>
      <c r="FAR56" s="794"/>
      <c r="FAS56" s="794"/>
      <c r="FAT56" s="794"/>
      <c r="FAU56" s="794"/>
      <c r="FAV56" s="794"/>
      <c r="FAW56" s="794"/>
      <c r="FAX56" s="794"/>
      <c r="FAY56" s="794"/>
      <c r="FAZ56" s="794"/>
      <c r="FBA56" s="794"/>
      <c r="FBB56" s="794"/>
      <c r="FBC56" s="794"/>
      <c r="FBD56" s="794"/>
      <c r="FBE56" s="794"/>
      <c r="FBF56" s="794"/>
      <c r="FBG56" s="794"/>
      <c r="FBH56" s="794"/>
      <c r="FBI56" s="794"/>
      <c r="FBJ56" s="794"/>
      <c r="FBK56" s="794"/>
      <c r="FBL56" s="794"/>
      <c r="FBM56" s="794"/>
      <c r="FBN56" s="794"/>
      <c r="FBO56" s="794"/>
      <c r="FBP56" s="794"/>
      <c r="FBQ56" s="794"/>
      <c r="FBR56" s="794"/>
      <c r="FBS56" s="794"/>
      <c r="FBT56" s="794"/>
      <c r="FBU56" s="794"/>
      <c r="FBV56" s="794"/>
      <c r="FBW56" s="794"/>
      <c r="FBX56" s="794"/>
      <c r="FBY56" s="794"/>
      <c r="FBZ56" s="794"/>
      <c r="FCA56" s="794"/>
      <c r="FCB56" s="794"/>
      <c r="FCC56" s="794"/>
      <c r="FCD56" s="794"/>
      <c r="FCE56" s="794"/>
      <c r="FCF56" s="794"/>
      <c r="FCG56" s="794"/>
      <c r="FCH56" s="794"/>
      <c r="FCI56" s="794"/>
      <c r="FCJ56" s="794"/>
      <c r="FCK56" s="794"/>
      <c r="FCL56" s="794"/>
      <c r="FCM56" s="794"/>
      <c r="FCN56" s="794"/>
      <c r="FCO56" s="794"/>
      <c r="FCP56" s="794"/>
      <c r="FCQ56" s="794"/>
      <c r="FCR56" s="794"/>
      <c r="FCS56" s="794"/>
      <c r="FCT56" s="794"/>
      <c r="FCU56" s="794"/>
      <c r="FCV56" s="794"/>
      <c r="FCW56" s="794"/>
      <c r="FCX56" s="794"/>
      <c r="FCY56" s="794"/>
      <c r="FCZ56" s="794"/>
      <c r="FDA56" s="794"/>
      <c r="FDB56" s="794"/>
      <c r="FDC56" s="794"/>
      <c r="FDD56" s="794"/>
      <c r="FDE56" s="794"/>
      <c r="FDF56" s="794"/>
      <c r="FDG56" s="794"/>
      <c r="FDH56" s="794"/>
      <c r="FDI56" s="794"/>
      <c r="FDJ56" s="794"/>
      <c r="FDK56" s="794"/>
      <c r="FDL56" s="794"/>
      <c r="FDM56" s="794"/>
      <c r="FDN56" s="794"/>
      <c r="FDO56" s="794"/>
      <c r="FDP56" s="794"/>
      <c r="FDQ56" s="794"/>
      <c r="FDR56" s="794"/>
      <c r="FDS56" s="794"/>
      <c r="FDT56" s="794"/>
      <c r="FDU56" s="794"/>
      <c r="FDV56" s="794"/>
      <c r="FDW56" s="794"/>
      <c r="FDX56" s="794"/>
      <c r="FDY56" s="794"/>
      <c r="FDZ56" s="794"/>
      <c r="FEA56" s="794"/>
      <c r="FEB56" s="794"/>
      <c r="FEC56" s="794"/>
      <c r="FED56" s="794"/>
      <c r="FEE56" s="794"/>
      <c r="FEF56" s="794"/>
      <c r="FEG56" s="794"/>
      <c r="FEH56" s="794"/>
      <c r="FEI56" s="794"/>
      <c r="FEJ56" s="794"/>
      <c r="FEK56" s="794"/>
      <c r="FEL56" s="794"/>
      <c r="FEM56" s="794"/>
      <c r="FEN56" s="794"/>
      <c r="FEO56" s="794"/>
      <c r="FEP56" s="794"/>
      <c r="FEQ56" s="794"/>
      <c r="FER56" s="794"/>
      <c r="FES56" s="794"/>
      <c r="FET56" s="794"/>
      <c r="FEU56" s="794"/>
      <c r="FEV56" s="794"/>
      <c r="FEW56" s="794"/>
      <c r="FEX56" s="794"/>
      <c r="FEY56" s="794"/>
      <c r="FEZ56" s="794"/>
      <c r="FFA56" s="794"/>
      <c r="FFB56" s="794"/>
      <c r="FFC56" s="794"/>
      <c r="FFD56" s="794"/>
      <c r="FFE56" s="794"/>
      <c r="FFF56" s="794"/>
      <c r="FFG56" s="794"/>
      <c r="FFH56" s="794"/>
      <c r="FFI56" s="794"/>
      <c r="FFJ56" s="794"/>
      <c r="FFK56" s="794"/>
      <c r="FFL56" s="794"/>
      <c r="FFM56" s="794"/>
      <c r="FFN56" s="794"/>
      <c r="FFO56" s="794"/>
      <c r="FFP56" s="794"/>
      <c r="FFQ56" s="794"/>
      <c r="FFR56" s="794"/>
      <c r="FFS56" s="794"/>
      <c r="FFT56" s="794"/>
      <c r="FFU56" s="794"/>
      <c r="FFV56" s="794"/>
      <c r="FFW56" s="794"/>
      <c r="FFX56" s="794"/>
      <c r="FFY56" s="794"/>
      <c r="FFZ56" s="794"/>
      <c r="FGA56" s="794"/>
      <c r="FGB56" s="794"/>
      <c r="FGC56" s="794"/>
      <c r="FGD56" s="794"/>
      <c r="FGE56" s="794"/>
      <c r="FGF56" s="794"/>
      <c r="FGG56" s="794"/>
      <c r="FGH56" s="794"/>
      <c r="FGI56" s="794"/>
      <c r="FGJ56" s="794"/>
      <c r="FGK56" s="794"/>
      <c r="FGL56" s="794"/>
      <c r="FGM56" s="794"/>
      <c r="FGN56" s="794"/>
      <c r="FGO56" s="794"/>
      <c r="FGP56" s="794"/>
      <c r="FGQ56" s="794"/>
      <c r="FGR56" s="794"/>
      <c r="FGS56" s="794"/>
      <c r="FGT56" s="794"/>
      <c r="FGU56" s="794"/>
      <c r="FGV56" s="794"/>
      <c r="FGW56" s="794"/>
      <c r="FGX56" s="794"/>
      <c r="FGY56" s="794"/>
      <c r="FGZ56" s="794"/>
      <c r="FHA56" s="794"/>
      <c r="FHB56" s="794"/>
      <c r="FHC56" s="794"/>
      <c r="FHD56" s="794"/>
      <c r="FHE56" s="794"/>
      <c r="FHF56" s="794"/>
      <c r="FHG56" s="794"/>
      <c r="FHH56" s="794"/>
      <c r="FHI56" s="794"/>
      <c r="FHJ56" s="794"/>
      <c r="FHK56" s="794"/>
      <c r="FHL56" s="794"/>
      <c r="FHM56" s="794"/>
      <c r="FHN56" s="794"/>
      <c r="FHO56" s="794"/>
      <c r="FHP56" s="794"/>
      <c r="FHQ56" s="794"/>
      <c r="FHR56" s="794"/>
      <c r="FHS56" s="794"/>
      <c r="FHT56" s="794"/>
      <c r="FHU56" s="794"/>
      <c r="FHV56" s="794"/>
      <c r="FHW56" s="794"/>
      <c r="FHX56" s="794"/>
      <c r="FHY56" s="794"/>
      <c r="FHZ56" s="794"/>
      <c r="FIA56" s="794"/>
      <c r="FIB56" s="794"/>
      <c r="FIC56" s="794"/>
      <c r="FID56" s="794"/>
      <c r="FIE56" s="794"/>
      <c r="FIF56" s="794"/>
      <c r="FIG56" s="794"/>
      <c r="FIH56" s="794"/>
      <c r="FII56" s="794"/>
      <c r="FIJ56" s="794"/>
      <c r="FIK56" s="794"/>
      <c r="FIL56" s="794"/>
      <c r="FIM56" s="794"/>
      <c r="FIN56" s="794"/>
      <c r="FIO56" s="794"/>
      <c r="FIP56" s="794"/>
      <c r="FIQ56" s="794"/>
      <c r="FIR56" s="794"/>
      <c r="FIS56" s="794"/>
      <c r="FIT56" s="794"/>
      <c r="FIU56" s="794"/>
      <c r="FIV56" s="794"/>
      <c r="FIW56" s="794"/>
      <c r="FIX56" s="794"/>
      <c r="FIY56" s="794"/>
      <c r="FIZ56" s="794"/>
      <c r="FJA56" s="794"/>
      <c r="FJB56" s="794"/>
      <c r="FJC56" s="794"/>
      <c r="FJD56" s="794"/>
      <c r="FJE56" s="794"/>
      <c r="FJF56" s="794"/>
      <c r="FJG56" s="794"/>
      <c r="FJH56" s="794"/>
      <c r="FJI56" s="794"/>
      <c r="FJJ56" s="794"/>
      <c r="FJK56" s="794"/>
      <c r="FJL56" s="794"/>
      <c r="FJM56" s="794"/>
      <c r="FJN56" s="794"/>
      <c r="FJO56" s="794"/>
      <c r="FJP56" s="794"/>
      <c r="FJQ56" s="794"/>
      <c r="FJR56" s="794"/>
      <c r="FJS56" s="794"/>
      <c r="FJT56" s="794"/>
      <c r="FJU56" s="794"/>
      <c r="FJV56" s="794"/>
      <c r="FJW56" s="794"/>
      <c r="FJX56" s="794"/>
      <c r="FJY56" s="794"/>
      <c r="FJZ56" s="794"/>
      <c r="FKA56" s="794"/>
      <c r="FKB56" s="794"/>
      <c r="FKC56" s="794"/>
      <c r="FKD56" s="794"/>
      <c r="FKE56" s="794"/>
      <c r="FKF56" s="794"/>
      <c r="FKG56" s="794"/>
      <c r="FKH56" s="794"/>
      <c r="FKI56" s="794"/>
      <c r="FKJ56" s="794"/>
      <c r="FKK56" s="794"/>
      <c r="FKL56" s="794"/>
      <c r="FKM56" s="794"/>
      <c r="FKN56" s="794"/>
      <c r="FKO56" s="794"/>
      <c r="FKP56" s="794"/>
      <c r="FKQ56" s="794"/>
      <c r="FKR56" s="794"/>
      <c r="FKS56" s="794"/>
      <c r="FKT56" s="794"/>
      <c r="FKU56" s="794"/>
      <c r="FKV56" s="794"/>
      <c r="FKW56" s="794"/>
      <c r="FKX56" s="794"/>
      <c r="FKY56" s="794"/>
      <c r="FKZ56" s="794"/>
      <c r="FLA56" s="794"/>
      <c r="FLB56" s="794"/>
      <c r="FLC56" s="794"/>
      <c r="FLD56" s="794"/>
      <c r="FLE56" s="794"/>
      <c r="FLF56" s="794"/>
      <c r="FLG56" s="794"/>
      <c r="FLH56" s="794"/>
      <c r="FLI56" s="794"/>
      <c r="FLJ56" s="794"/>
      <c r="FLK56" s="794"/>
      <c r="FLL56" s="794"/>
      <c r="FLM56" s="794"/>
      <c r="FLN56" s="794"/>
      <c r="FLO56" s="794"/>
      <c r="FLP56" s="794"/>
      <c r="FLQ56" s="794"/>
      <c r="FLR56" s="794"/>
      <c r="FLS56" s="794"/>
      <c r="FLT56" s="794"/>
      <c r="FLU56" s="794"/>
      <c r="FLV56" s="794"/>
      <c r="FLW56" s="794"/>
      <c r="FLX56" s="794"/>
      <c r="FLY56" s="794"/>
      <c r="FLZ56" s="794"/>
      <c r="FMA56" s="794"/>
      <c r="FMB56" s="794"/>
      <c r="FMC56" s="794"/>
      <c r="FMD56" s="794"/>
      <c r="FME56" s="794"/>
      <c r="FMF56" s="794"/>
      <c r="FMG56" s="794"/>
      <c r="FMH56" s="794"/>
      <c r="FMI56" s="794"/>
      <c r="FMJ56" s="794"/>
      <c r="FMK56" s="794"/>
      <c r="FML56" s="794"/>
      <c r="FMM56" s="794"/>
      <c r="FMN56" s="794"/>
      <c r="FMO56" s="794"/>
      <c r="FMP56" s="794"/>
      <c r="FMQ56" s="794"/>
      <c r="FMR56" s="794"/>
      <c r="FMS56" s="794"/>
      <c r="FMT56" s="794"/>
      <c r="FMU56" s="794"/>
      <c r="FMV56" s="794"/>
      <c r="FMW56" s="794"/>
      <c r="FMX56" s="794"/>
      <c r="FMY56" s="794"/>
      <c r="FMZ56" s="794"/>
      <c r="FNA56" s="794"/>
      <c r="FNB56" s="794"/>
      <c r="FNC56" s="794"/>
      <c r="FND56" s="794"/>
      <c r="FNE56" s="794"/>
      <c r="FNF56" s="794"/>
      <c r="FNG56" s="794"/>
      <c r="FNH56" s="794"/>
      <c r="FNI56" s="794"/>
      <c r="FNJ56" s="794"/>
      <c r="FNK56" s="794"/>
      <c r="FNL56" s="794"/>
      <c r="FNM56" s="794"/>
      <c r="FNN56" s="794"/>
      <c r="FNO56" s="794"/>
      <c r="FNP56" s="794"/>
      <c r="FNQ56" s="794"/>
      <c r="FNR56" s="794"/>
      <c r="FNS56" s="794"/>
      <c r="FNT56" s="794"/>
      <c r="FNU56" s="794"/>
      <c r="FNV56" s="794"/>
      <c r="FNW56" s="794"/>
      <c r="FNX56" s="794"/>
      <c r="FNY56" s="794"/>
      <c r="FNZ56" s="794"/>
      <c r="FOA56" s="794"/>
      <c r="FOB56" s="794"/>
      <c r="FOC56" s="794"/>
      <c r="FOD56" s="794"/>
      <c r="FOE56" s="794"/>
      <c r="FOF56" s="794"/>
      <c r="FOG56" s="794"/>
      <c r="FOH56" s="794"/>
      <c r="FOI56" s="794"/>
      <c r="FOJ56" s="794"/>
      <c r="FOK56" s="794"/>
      <c r="FOL56" s="794"/>
      <c r="FOM56" s="794"/>
      <c r="FON56" s="794"/>
      <c r="FOO56" s="794"/>
      <c r="FOP56" s="794"/>
      <c r="FOQ56" s="794"/>
      <c r="FOR56" s="794"/>
      <c r="FOS56" s="794"/>
      <c r="FOT56" s="794"/>
      <c r="FOU56" s="794"/>
      <c r="FOV56" s="794"/>
      <c r="FOW56" s="794"/>
      <c r="FOX56" s="794"/>
      <c r="FOY56" s="794"/>
      <c r="FOZ56" s="794"/>
      <c r="FPA56" s="794"/>
      <c r="FPB56" s="794"/>
      <c r="FPC56" s="794"/>
      <c r="FPD56" s="794"/>
      <c r="FPE56" s="794"/>
      <c r="FPF56" s="794"/>
      <c r="FPG56" s="794"/>
      <c r="FPH56" s="794"/>
      <c r="FPI56" s="794"/>
      <c r="FPJ56" s="794"/>
      <c r="FPK56" s="794"/>
      <c r="FPL56" s="794"/>
      <c r="FPM56" s="794"/>
      <c r="FPN56" s="794"/>
      <c r="FPO56" s="794"/>
      <c r="FPP56" s="794"/>
      <c r="FPQ56" s="794"/>
      <c r="FPR56" s="794"/>
      <c r="FPS56" s="794"/>
      <c r="FPT56" s="794"/>
      <c r="FPU56" s="794"/>
      <c r="FPV56" s="794"/>
      <c r="FPW56" s="794"/>
      <c r="FPX56" s="794"/>
      <c r="FPY56" s="794"/>
      <c r="FPZ56" s="794"/>
      <c r="FQA56" s="794"/>
      <c r="FQB56" s="794"/>
      <c r="FQC56" s="794"/>
      <c r="FQD56" s="794"/>
      <c r="FQE56" s="794"/>
      <c r="FQF56" s="794"/>
      <c r="FQG56" s="794"/>
      <c r="FQH56" s="794"/>
      <c r="FQI56" s="794"/>
      <c r="FQJ56" s="794"/>
      <c r="FQK56" s="794"/>
      <c r="FQL56" s="794"/>
      <c r="FQM56" s="794"/>
      <c r="FQN56" s="794"/>
      <c r="FQO56" s="794"/>
      <c r="FQP56" s="794"/>
      <c r="FQQ56" s="794"/>
      <c r="FQR56" s="794"/>
      <c r="FQS56" s="794"/>
      <c r="FQT56" s="794"/>
      <c r="FQU56" s="794"/>
      <c r="FQV56" s="794"/>
      <c r="FQW56" s="794"/>
      <c r="FQX56" s="794"/>
      <c r="FQY56" s="794"/>
      <c r="FQZ56" s="794"/>
      <c r="FRA56" s="794"/>
      <c r="FRB56" s="794"/>
      <c r="FRC56" s="794"/>
      <c r="FRD56" s="794"/>
      <c r="FRE56" s="794"/>
      <c r="FRF56" s="794"/>
      <c r="FRG56" s="794"/>
      <c r="FRH56" s="794"/>
      <c r="FRI56" s="794"/>
      <c r="FRJ56" s="794"/>
      <c r="FRK56" s="794"/>
      <c r="FRL56" s="794"/>
      <c r="FRM56" s="794"/>
      <c r="FRN56" s="794"/>
      <c r="FRO56" s="794"/>
      <c r="FRP56" s="794"/>
      <c r="FRQ56" s="794"/>
      <c r="FRR56" s="794"/>
      <c r="FRS56" s="794"/>
      <c r="FRT56" s="794"/>
      <c r="FRU56" s="794"/>
      <c r="FRV56" s="794"/>
      <c r="FRW56" s="794"/>
      <c r="FRX56" s="794"/>
      <c r="FRY56" s="794"/>
      <c r="FRZ56" s="794"/>
      <c r="FSA56" s="794"/>
      <c r="FSB56" s="794"/>
      <c r="FSC56" s="794"/>
      <c r="FSD56" s="794"/>
      <c r="FSE56" s="794"/>
      <c r="FSF56" s="794"/>
      <c r="FSG56" s="794"/>
      <c r="FSH56" s="794"/>
      <c r="FSI56" s="794"/>
      <c r="FSJ56" s="794"/>
      <c r="FSK56" s="794"/>
      <c r="FSL56" s="794"/>
      <c r="FSM56" s="794"/>
      <c r="FSN56" s="794"/>
      <c r="FSO56" s="794"/>
      <c r="FSP56" s="794"/>
      <c r="FSQ56" s="794"/>
      <c r="FSR56" s="794"/>
      <c r="FSS56" s="794"/>
      <c r="FST56" s="794"/>
      <c r="FSU56" s="794"/>
      <c r="FSV56" s="794"/>
      <c r="FSW56" s="794"/>
      <c r="FSX56" s="794"/>
      <c r="FSY56" s="794"/>
      <c r="FSZ56" s="794"/>
      <c r="FTA56" s="794"/>
      <c r="FTB56" s="794"/>
      <c r="FTC56" s="794"/>
      <c r="FTD56" s="794"/>
      <c r="FTE56" s="794"/>
      <c r="FTF56" s="794"/>
      <c r="FTG56" s="794"/>
      <c r="FTH56" s="794"/>
      <c r="FTI56" s="794"/>
      <c r="FTJ56" s="794"/>
      <c r="FTK56" s="794"/>
      <c r="FTL56" s="794"/>
      <c r="FTM56" s="794"/>
      <c r="FTN56" s="794"/>
      <c r="FTO56" s="794"/>
      <c r="FTP56" s="794"/>
      <c r="FTQ56" s="794"/>
      <c r="FTR56" s="794"/>
      <c r="FTS56" s="794"/>
      <c r="FTT56" s="794"/>
      <c r="FTU56" s="794"/>
      <c r="FTV56" s="794"/>
      <c r="FTW56" s="794"/>
      <c r="FTX56" s="794"/>
      <c r="FTY56" s="794"/>
      <c r="FTZ56" s="794"/>
      <c r="FUA56" s="794"/>
      <c r="FUB56" s="794"/>
      <c r="FUC56" s="794"/>
      <c r="FUD56" s="794"/>
      <c r="FUE56" s="794"/>
      <c r="FUF56" s="794"/>
      <c r="FUG56" s="794"/>
      <c r="FUH56" s="794"/>
      <c r="FUI56" s="794"/>
      <c r="FUJ56" s="794"/>
      <c r="FUK56" s="794"/>
      <c r="FUL56" s="794"/>
      <c r="FUM56" s="794"/>
      <c r="FUN56" s="794"/>
      <c r="FUO56" s="794"/>
      <c r="FUP56" s="794"/>
      <c r="FUQ56" s="794"/>
      <c r="FUR56" s="794"/>
      <c r="FUS56" s="794"/>
      <c r="FUT56" s="794"/>
      <c r="FUU56" s="794"/>
      <c r="FUV56" s="794"/>
      <c r="FUW56" s="794"/>
      <c r="FUX56" s="794"/>
      <c r="FUY56" s="794"/>
      <c r="FUZ56" s="794"/>
      <c r="FVA56" s="794"/>
      <c r="FVB56" s="794"/>
      <c r="FVC56" s="794"/>
      <c r="FVD56" s="794"/>
      <c r="FVE56" s="794"/>
      <c r="FVF56" s="794"/>
      <c r="FVG56" s="794"/>
      <c r="FVH56" s="794"/>
      <c r="FVI56" s="794"/>
      <c r="FVJ56" s="794"/>
      <c r="FVK56" s="794"/>
      <c r="FVL56" s="794"/>
      <c r="FVM56" s="794"/>
      <c r="FVN56" s="794"/>
      <c r="FVO56" s="794"/>
      <c r="FVP56" s="794"/>
      <c r="FVQ56" s="794"/>
      <c r="FVR56" s="794"/>
      <c r="FVS56" s="794"/>
      <c r="FVT56" s="794"/>
      <c r="FVU56" s="794"/>
      <c r="FVV56" s="794"/>
      <c r="FVW56" s="794"/>
      <c r="FVX56" s="794"/>
      <c r="FVY56" s="794"/>
      <c r="FVZ56" s="794"/>
      <c r="FWA56" s="794"/>
      <c r="FWB56" s="794"/>
      <c r="FWC56" s="794"/>
      <c r="FWD56" s="794"/>
      <c r="FWE56" s="794"/>
      <c r="FWF56" s="794"/>
      <c r="FWG56" s="794"/>
      <c r="FWH56" s="794"/>
      <c r="FWI56" s="794"/>
      <c r="FWJ56" s="794"/>
      <c r="FWK56" s="794"/>
      <c r="FWL56" s="794"/>
      <c r="FWM56" s="794"/>
      <c r="FWN56" s="794"/>
      <c r="FWO56" s="794"/>
      <c r="FWP56" s="794"/>
      <c r="FWQ56" s="794"/>
      <c r="FWR56" s="794"/>
      <c r="FWS56" s="794"/>
      <c r="FWT56" s="794"/>
      <c r="FWU56" s="794"/>
      <c r="FWV56" s="794"/>
      <c r="FWW56" s="794"/>
      <c r="FWX56" s="794"/>
      <c r="FWY56" s="794"/>
      <c r="FWZ56" s="794"/>
      <c r="FXA56" s="794"/>
      <c r="FXB56" s="794"/>
      <c r="FXC56" s="794"/>
      <c r="FXD56" s="794"/>
      <c r="FXE56" s="794"/>
      <c r="FXF56" s="794"/>
      <c r="FXG56" s="794"/>
      <c r="FXH56" s="794"/>
      <c r="FXI56" s="794"/>
      <c r="FXJ56" s="794"/>
      <c r="FXK56" s="794"/>
      <c r="FXL56" s="794"/>
      <c r="FXM56" s="794"/>
      <c r="FXN56" s="794"/>
      <c r="FXO56" s="794"/>
      <c r="FXP56" s="794"/>
      <c r="FXQ56" s="794"/>
      <c r="FXR56" s="794"/>
      <c r="FXS56" s="794"/>
      <c r="FXT56" s="794"/>
      <c r="FXU56" s="794"/>
      <c r="FXV56" s="794"/>
      <c r="FXW56" s="794"/>
      <c r="FXX56" s="794"/>
      <c r="FXY56" s="794"/>
      <c r="FXZ56" s="794"/>
      <c r="FYA56" s="794"/>
      <c r="FYB56" s="794"/>
      <c r="FYC56" s="794"/>
      <c r="FYD56" s="794"/>
      <c r="FYE56" s="794"/>
      <c r="FYF56" s="794"/>
      <c r="FYG56" s="794"/>
      <c r="FYH56" s="794"/>
      <c r="FYI56" s="794"/>
      <c r="FYJ56" s="794"/>
      <c r="FYK56" s="794"/>
      <c r="FYL56" s="794"/>
      <c r="FYM56" s="794"/>
      <c r="FYN56" s="794"/>
      <c r="FYO56" s="794"/>
      <c r="FYP56" s="794"/>
      <c r="FYQ56" s="794"/>
      <c r="FYR56" s="794"/>
      <c r="FYS56" s="794"/>
      <c r="FYT56" s="794"/>
      <c r="FYU56" s="794"/>
      <c r="FYV56" s="794"/>
      <c r="FYW56" s="794"/>
      <c r="FYX56" s="794"/>
      <c r="FYY56" s="794"/>
      <c r="FYZ56" s="794"/>
      <c r="FZA56" s="794"/>
      <c r="FZB56" s="794"/>
      <c r="FZC56" s="794"/>
      <c r="FZD56" s="794"/>
      <c r="FZE56" s="794"/>
      <c r="FZF56" s="794"/>
      <c r="FZG56" s="794"/>
      <c r="FZH56" s="794"/>
      <c r="FZI56" s="794"/>
      <c r="FZJ56" s="794"/>
      <c r="FZK56" s="794"/>
      <c r="FZL56" s="794"/>
      <c r="FZM56" s="794"/>
      <c r="FZN56" s="794"/>
      <c r="FZO56" s="794"/>
      <c r="FZP56" s="794"/>
      <c r="FZQ56" s="794"/>
      <c r="FZR56" s="794"/>
      <c r="FZS56" s="794"/>
      <c r="FZT56" s="794"/>
      <c r="FZU56" s="794"/>
      <c r="FZV56" s="794"/>
      <c r="FZW56" s="794"/>
      <c r="FZX56" s="794"/>
      <c r="FZY56" s="794"/>
      <c r="FZZ56" s="794"/>
      <c r="GAA56" s="794"/>
      <c r="GAB56" s="794"/>
      <c r="GAC56" s="794"/>
      <c r="GAD56" s="794"/>
      <c r="GAE56" s="794"/>
      <c r="GAF56" s="794"/>
      <c r="GAG56" s="794"/>
      <c r="GAH56" s="794"/>
      <c r="GAI56" s="794"/>
      <c r="GAJ56" s="794"/>
      <c r="GAK56" s="794"/>
      <c r="GAL56" s="794"/>
      <c r="GAM56" s="794"/>
      <c r="GAN56" s="794"/>
      <c r="GAO56" s="794"/>
      <c r="GAP56" s="794"/>
      <c r="GAQ56" s="794"/>
      <c r="GAR56" s="794"/>
      <c r="GAS56" s="794"/>
      <c r="GAT56" s="794"/>
      <c r="GAU56" s="794"/>
      <c r="GAV56" s="794"/>
      <c r="GAW56" s="794"/>
      <c r="GAX56" s="794"/>
      <c r="GAY56" s="794"/>
      <c r="GAZ56" s="794"/>
      <c r="GBA56" s="794"/>
      <c r="GBB56" s="794"/>
      <c r="GBC56" s="794"/>
      <c r="GBD56" s="794"/>
      <c r="GBE56" s="794"/>
      <c r="GBF56" s="794"/>
      <c r="GBG56" s="794"/>
      <c r="GBH56" s="794"/>
      <c r="GBI56" s="794"/>
      <c r="GBJ56" s="794"/>
      <c r="GBK56" s="794"/>
      <c r="GBL56" s="794"/>
      <c r="GBM56" s="794"/>
      <c r="GBN56" s="794"/>
      <c r="GBO56" s="794"/>
      <c r="GBP56" s="794"/>
      <c r="GBQ56" s="794"/>
      <c r="GBR56" s="794"/>
      <c r="GBS56" s="794"/>
      <c r="GBT56" s="794"/>
      <c r="GBU56" s="794"/>
      <c r="GBV56" s="794"/>
      <c r="GBW56" s="794"/>
      <c r="GBX56" s="794"/>
      <c r="GBY56" s="794"/>
      <c r="GBZ56" s="794"/>
      <c r="GCA56" s="794"/>
      <c r="GCB56" s="794"/>
      <c r="GCC56" s="794"/>
      <c r="GCD56" s="794"/>
      <c r="GCE56" s="794"/>
      <c r="GCF56" s="794"/>
      <c r="GCG56" s="794"/>
      <c r="GCH56" s="794"/>
      <c r="GCI56" s="794"/>
      <c r="GCJ56" s="794"/>
      <c r="GCK56" s="794"/>
      <c r="GCL56" s="794"/>
      <c r="GCM56" s="794"/>
      <c r="GCN56" s="794"/>
      <c r="GCO56" s="794"/>
      <c r="GCP56" s="794"/>
      <c r="GCQ56" s="794"/>
      <c r="GCR56" s="794"/>
      <c r="GCS56" s="794"/>
      <c r="GCT56" s="794"/>
      <c r="GCU56" s="794"/>
      <c r="GCV56" s="794"/>
      <c r="GCW56" s="794"/>
      <c r="GCX56" s="794"/>
      <c r="GCY56" s="794"/>
      <c r="GCZ56" s="794"/>
      <c r="GDA56" s="794"/>
      <c r="GDB56" s="794"/>
      <c r="GDC56" s="794"/>
      <c r="GDD56" s="794"/>
      <c r="GDE56" s="794"/>
      <c r="GDF56" s="794"/>
      <c r="GDG56" s="794"/>
      <c r="GDH56" s="794"/>
      <c r="GDI56" s="794"/>
      <c r="GDJ56" s="794"/>
      <c r="GDK56" s="794"/>
      <c r="GDL56" s="794"/>
      <c r="GDM56" s="794"/>
      <c r="GDN56" s="794"/>
      <c r="GDO56" s="794"/>
      <c r="GDP56" s="794"/>
      <c r="GDQ56" s="794"/>
      <c r="GDR56" s="794"/>
      <c r="GDS56" s="794"/>
      <c r="GDT56" s="794"/>
      <c r="GDU56" s="794"/>
      <c r="GDV56" s="794"/>
      <c r="GDW56" s="794"/>
      <c r="GDX56" s="794"/>
      <c r="GDY56" s="794"/>
      <c r="GDZ56" s="794"/>
      <c r="GEA56" s="794"/>
      <c r="GEB56" s="794"/>
      <c r="GEC56" s="794"/>
      <c r="GED56" s="794"/>
      <c r="GEE56" s="794"/>
      <c r="GEF56" s="794"/>
      <c r="GEG56" s="794"/>
      <c r="GEH56" s="794"/>
      <c r="GEI56" s="794"/>
      <c r="GEJ56" s="794"/>
      <c r="GEK56" s="794"/>
      <c r="GEL56" s="794"/>
      <c r="GEM56" s="794"/>
      <c r="GEN56" s="794"/>
      <c r="GEO56" s="794"/>
      <c r="GEP56" s="794"/>
      <c r="GEQ56" s="794"/>
      <c r="GER56" s="794"/>
      <c r="GES56" s="794"/>
      <c r="GET56" s="794"/>
      <c r="GEU56" s="794"/>
      <c r="GEV56" s="794"/>
      <c r="GEW56" s="794"/>
      <c r="GEX56" s="794"/>
      <c r="GEY56" s="794"/>
      <c r="GEZ56" s="794"/>
      <c r="GFA56" s="794"/>
      <c r="GFB56" s="794"/>
      <c r="GFC56" s="794"/>
      <c r="GFD56" s="794"/>
      <c r="GFE56" s="794"/>
      <c r="GFF56" s="794"/>
      <c r="GFG56" s="794"/>
      <c r="GFH56" s="794"/>
      <c r="GFI56" s="794"/>
      <c r="GFJ56" s="794"/>
      <c r="GFK56" s="794"/>
      <c r="GFL56" s="794"/>
      <c r="GFM56" s="794"/>
      <c r="GFN56" s="794"/>
      <c r="GFO56" s="794"/>
      <c r="GFP56" s="794"/>
      <c r="GFQ56" s="794"/>
      <c r="GFR56" s="794"/>
      <c r="GFS56" s="794"/>
      <c r="GFT56" s="794"/>
      <c r="GFU56" s="794"/>
      <c r="GFV56" s="794"/>
      <c r="GFW56" s="794"/>
      <c r="GFX56" s="794"/>
      <c r="GFY56" s="794"/>
      <c r="GFZ56" s="794"/>
      <c r="GGA56" s="794"/>
      <c r="GGB56" s="794"/>
      <c r="GGC56" s="794"/>
      <c r="GGD56" s="794"/>
      <c r="GGE56" s="794"/>
      <c r="GGF56" s="794"/>
      <c r="GGG56" s="794"/>
      <c r="GGH56" s="794"/>
      <c r="GGI56" s="794"/>
      <c r="GGJ56" s="794"/>
      <c r="GGK56" s="794"/>
      <c r="GGL56" s="794"/>
      <c r="GGM56" s="794"/>
      <c r="GGN56" s="794"/>
      <c r="GGO56" s="794"/>
      <c r="GGP56" s="794"/>
      <c r="GGQ56" s="794"/>
      <c r="GGR56" s="794"/>
      <c r="GGS56" s="794"/>
      <c r="GGT56" s="794"/>
      <c r="GGU56" s="794"/>
      <c r="GGV56" s="794"/>
      <c r="GGW56" s="794"/>
      <c r="GGX56" s="794"/>
      <c r="GGY56" s="794"/>
      <c r="GGZ56" s="794"/>
      <c r="GHA56" s="794"/>
      <c r="GHB56" s="794"/>
      <c r="GHC56" s="794"/>
      <c r="GHD56" s="794"/>
      <c r="GHE56" s="794"/>
      <c r="GHF56" s="794"/>
      <c r="GHG56" s="794"/>
      <c r="GHH56" s="794"/>
      <c r="GHI56" s="794"/>
      <c r="GHJ56" s="794"/>
      <c r="GHK56" s="794"/>
      <c r="GHL56" s="794"/>
      <c r="GHM56" s="794"/>
      <c r="GHN56" s="794"/>
      <c r="GHO56" s="794"/>
      <c r="GHP56" s="794"/>
      <c r="GHQ56" s="794"/>
      <c r="GHR56" s="794"/>
      <c r="GHS56" s="794"/>
      <c r="GHT56" s="794"/>
      <c r="GHU56" s="794"/>
      <c r="GHV56" s="794"/>
      <c r="GHW56" s="794"/>
      <c r="GHX56" s="794"/>
      <c r="GHY56" s="794"/>
      <c r="GHZ56" s="794"/>
      <c r="GIA56" s="794"/>
      <c r="GIB56" s="794"/>
      <c r="GIC56" s="794"/>
      <c r="GID56" s="794"/>
      <c r="GIE56" s="794"/>
      <c r="GIF56" s="794"/>
      <c r="GIG56" s="794"/>
      <c r="GIH56" s="794"/>
      <c r="GII56" s="794"/>
      <c r="GIJ56" s="794"/>
      <c r="GIK56" s="794"/>
      <c r="GIL56" s="794"/>
      <c r="GIM56" s="794"/>
      <c r="GIN56" s="794"/>
      <c r="GIO56" s="794"/>
      <c r="GIP56" s="794"/>
      <c r="GIQ56" s="794"/>
      <c r="GIR56" s="794"/>
      <c r="GIS56" s="794"/>
      <c r="GIT56" s="794"/>
      <c r="GIU56" s="794"/>
      <c r="GIV56" s="794"/>
      <c r="GIW56" s="794"/>
      <c r="GIX56" s="794"/>
      <c r="GIY56" s="794"/>
      <c r="GIZ56" s="794"/>
      <c r="GJA56" s="794"/>
      <c r="GJB56" s="794"/>
      <c r="GJC56" s="794"/>
      <c r="GJD56" s="794"/>
      <c r="GJE56" s="794"/>
      <c r="GJF56" s="794"/>
      <c r="GJG56" s="794"/>
      <c r="GJH56" s="794"/>
      <c r="GJI56" s="794"/>
      <c r="GJJ56" s="794"/>
      <c r="GJK56" s="794"/>
      <c r="GJL56" s="794"/>
      <c r="GJM56" s="794"/>
      <c r="GJN56" s="794"/>
      <c r="GJO56" s="794"/>
      <c r="GJP56" s="794"/>
      <c r="GJQ56" s="794"/>
      <c r="GJR56" s="794"/>
      <c r="GJS56" s="794"/>
      <c r="GJT56" s="794"/>
      <c r="GJU56" s="794"/>
      <c r="GJV56" s="794"/>
      <c r="GJW56" s="794"/>
      <c r="GJX56" s="794"/>
      <c r="GJY56" s="794"/>
      <c r="GJZ56" s="794"/>
      <c r="GKA56" s="794"/>
      <c r="GKB56" s="794"/>
      <c r="GKC56" s="794"/>
      <c r="GKD56" s="794"/>
      <c r="GKE56" s="794"/>
      <c r="GKF56" s="794"/>
      <c r="GKG56" s="794"/>
      <c r="GKH56" s="794"/>
      <c r="GKI56" s="794"/>
      <c r="GKJ56" s="794"/>
      <c r="GKK56" s="794"/>
      <c r="GKL56" s="794"/>
      <c r="GKM56" s="794"/>
      <c r="GKN56" s="794"/>
      <c r="GKO56" s="794"/>
      <c r="GKP56" s="794"/>
      <c r="GKQ56" s="794"/>
      <c r="GKR56" s="794"/>
      <c r="GKS56" s="794"/>
      <c r="GKT56" s="794"/>
      <c r="GKU56" s="794"/>
      <c r="GKV56" s="794"/>
      <c r="GKW56" s="794"/>
      <c r="GKX56" s="794"/>
      <c r="GKY56" s="794"/>
      <c r="GKZ56" s="794"/>
      <c r="GLA56" s="794"/>
      <c r="GLB56" s="794"/>
      <c r="GLC56" s="794"/>
      <c r="GLD56" s="794"/>
      <c r="GLE56" s="794"/>
      <c r="GLF56" s="794"/>
      <c r="GLG56" s="794"/>
      <c r="GLH56" s="794"/>
      <c r="GLI56" s="794"/>
      <c r="GLJ56" s="794"/>
      <c r="GLK56" s="794"/>
      <c r="GLL56" s="794"/>
      <c r="GLM56" s="794"/>
      <c r="GLN56" s="794"/>
      <c r="GLO56" s="794"/>
      <c r="GLP56" s="794"/>
      <c r="GLQ56" s="794"/>
      <c r="GLR56" s="794"/>
      <c r="GLS56" s="794"/>
      <c r="GLT56" s="794"/>
      <c r="GLU56" s="794"/>
      <c r="GLV56" s="794"/>
      <c r="GLW56" s="794"/>
      <c r="GLX56" s="794"/>
      <c r="GLY56" s="794"/>
      <c r="GLZ56" s="794"/>
      <c r="GMA56" s="794"/>
      <c r="GMB56" s="794"/>
      <c r="GMC56" s="794"/>
      <c r="GMD56" s="794"/>
      <c r="GME56" s="794"/>
      <c r="GMF56" s="794"/>
      <c r="GMG56" s="794"/>
      <c r="GMH56" s="794"/>
      <c r="GMI56" s="794"/>
      <c r="GMJ56" s="794"/>
      <c r="GMK56" s="794"/>
      <c r="GML56" s="794"/>
      <c r="GMM56" s="794"/>
      <c r="GMN56" s="794"/>
      <c r="GMO56" s="794"/>
      <c r="GMP56" s="794"/>
      <c r="GMQ56" s="794"/>
      <c r="GMR56" s="794"/>
      <c r="GMS56" s="794"/>
      <c r="GMT56" s="794"/>
      <c r="GMU56" s="794"/>
      <c r="GMV56" s="794"/>
      <c r="GMW56" s="794"/>
      <c r="GMX56" s="794"/>
      <c r="GMY56" s="794"/>
      <c r="GMZ56" s="794"/>
      <c r="GNA56" s="794"/>
      <c r="GNB56" s="794"/>
      <c r="GNC56" s="794"/>
      <c r="GND56" s="794"/>
      <c r="GNE56" s="794"/>
      <c r="GNF56" s="794"/>
      <c r="GNG56" s="794"/>
      <c r="GNH56" s="794"/>
      <c r="GNI56" s="794"/>
      <c r="GNJ56" s="794"/>
      <c r="GNK56" s="794"/>
      <c r="GNL56" s="794"/>
      <c r="GNM56" s="794"/>
      <c r="GNN56" s="794"/>
      <c r="GNO56" s="794"/>
      <c r="GNP56" s="794"/>
      <c r="GNQ56" s="794"/>
      <c r="GNR56" s="794"/>
      <c r="GNS56" s="794"/>
      <c r="GNT56" s="794"/>
      <c r="GNU56" s="794"/>
      <c r="GNV56" s="794"/>
      <c r="GNW56" s="794"/>
      <c r="GNX56" s="794"/>
      <c r="GNY56" s="794"/>
      <c r="GNZ56" s="794"/>
      <c r="GOA56" s="794"/>
      <c r="GOB56" s="794"/>
      <c r="GOC56" s="794"/>
      <c r="GOD56" s="794"/>
      <c r="GOE56" s="794"/>
      <c r="GOF56" s="794"/>
      <c r="GOG56" s="794"/>
      <c r="GOH56" s="794"/>
      <c r="GOI56" s="794"/>
      <c r="GOJ56" s="794"/>
      <c r="GOK56" s="794"/>
      <c r="GOL56" s="794"/>
      <c r="GOM56" s="794"/>
      <c r="GON56" s="794"/>
      <c r="GOO56" s="794"/>
      <c r="GOP56" s="794"/>
      <c r="GOQ56" s="794"/>
      <c r="GOR56" s="794"/>
      <c r="GOS56" s="794"/>
      <c r="GOT56" s="794"/>
      <c r="GOU56" s="794"/>
      <c r="GOV56" s="794"/>
      <c r="GOW56" s="794"/>
      <c r="GOX56" s="794"/>
      <c r="GOY56" s="794"/>
      <c r="GOZ56" s="794"/>
      <c r="GPA56" s="794"/>
      <c r="GPB56" s="794"/>
      <c r="GPC56" s="794"/>
      <c r="GPD56" s="794"/>
      <c r="GPE56" s="794"/>
      <c r="GPF56" s="794"/>
      <c r="GPG56" s="794"/>
      <c r="GPH56" s="794"/>
      <c r="GPI56" s="794"/>
      <c r="GPJ56" s="794"/>
      <c r="GPK56" s="794"/>
      <c r="GPL56" s="794"/>
      <c r="GPM56" s="794"/>
      <c r="GPN56" s="794"/>
      <c r="GPO56" s="794"/>
      <c r="GPP56" s="794"/>
      <c r="GPQ56" s="794"/>
      <c r="GPR56" s="794"/>
      <c r="GPS56" s="794"/>
      <c r="GPT56" s="794"/>
      <c r="GPU56" s="794"/>
      <c r="GPV56" s="794"/>
      <c r="GPW56" s="794"/>
      <c r="GPX56" s="794"/>
      <c r="GPY56" s="794"/>
      <c r="GPZ56" s="794"/>
      <c r="GQA56" s="794"/>
      <c r="GQB56" s="794"/>
      <c r="GQC56" s="794"/>
      <c r="GQD56" s="794"/>
      <c r="GQE56" s="794"/>
      <c r="GQF56" s="794"/>
      <c r="GQG56" s="794"/>
      <c r="GQH56" s="794"/>
      <c r="GQI56" s="794"/>
      <c r="GQJ56" s="794"/>
      <c r="GQK56" s="794"/>
      <c r="GQL56" s="794"/>
      <c r="GQM56" s="794"/>
      <c r="GQN56" s="794"/>
      <c r="GQO56" s="794"/>
      <c r="GQP56" s="794"/>
      <c r="GQQ56" s="794"/>
      <c r="GQR56" s="794"/>
      <c r="GQS56" s="794"/>
      <c r="GQT56" s="794"/>
      <c r="GQU56" s="794"/>
      <c r="GQV56" s="794"/>
      <c r="GQW56" s="794"/>
      <c r="GQX56" s="794"/>
      <c r="GQY56" s="794"/>
      <c r="GQZ56" s="794"/>
      <c r="GRA56" s="794"/>
      <c r="GRB56" s="794"/>
      <c r="GRC56" s="794"/>
      <c r="GRD56" s="794"/>
      <c r="GRE56" s="794"/>
      <c r="GRF56" s="794"/>
      <c r="GRG56" s="794"/>
      <c r="GRH56" s="794"/>
      <c r="GRI56" s="794"/>
      <c r="GRJ56" s="794"/>
      <c r="GRK56" s="794"/>
      <c r="GRL56" s="794"/>
      <c r="GRM56" s="794"/>
      <c r="GRN56" s="794"/>
      <c r="GRO56" s="794"/>
      <c r="GRP56" s="794"/>
      <c r="GRQ56" s="794"/>
      <c r="GRR56" s="794"/>
      <c r="GRS56" s="794"/>
      <c r="GRT56" s="794"/>
      <c r="GRU56" s="794"/>
      <c r="GRV56" s="794"/>
      <c r="GRW56" s="794"/>
      <c r="GRX56" s="794"/>
      <c r="GRY56" s="794"/>
      <c r="GRZ56" s="794"/>
      <c r="GSA56" s="794"/>
      <c r="GSB56" s="794"/>
      <c r="GSC56" s="794"/>
      <c r="GSD56" s="794"/>
      <c r="GSE56" s="794"/>
      <c r="GSF56" s="794"/>
      <c r="GSG56" s="794"/>
      <c r="GSH56" s="794"/>
      <c r="GSI56" s="794"/>
      <c r="GSJ56" s="794"/>
      <c r="GSK56" s="794"/>
      <c r="GSL56" s="794"/>
      <c r="GSM56" s="794"/>
      <c r="GSN56" s="794"/>
      <c r="GSO56" s="794"/>
      <c r="GSP56" s="794"/>
      <c r="GSQ56" s="794"/>
      <c r="GSR56" s="794"/>
      <c r="GSS56" s="794"/>
      <c r="GST56" s="794"/>
      <c r="GSU56" s="794"/>
      <c r="GSV56" s="794"/>
      <c r="GSW56" s="794"/>
      <c r="GSX56" s="794"/>
      <c r="GSY56" s="794"/>
      <c r="GSZ56" s="794"/>
      <c r="GTA56" s="794"/>
      <c r="GTB56" s="794"/>
      <c r="GTC56" s="794"/>
      <c r="GTD56" s="794"/>
      <c r="GTE56" s="794"/>
      <c r="GTF56" s="794"/>
      <c r="GTG56" s="794"/>
      <c r="GTH56" s="794"/>
      <c r="GTI56" s="794"/>
      <c r="GTJ56" s="794"/>
      <c r="GTK56" s="794"/>
      <c r="GTL56" s="794"/>
      <c r="GTM56" s="794"/>
      <c r="GTN56" s="794"/>
      <c r="GTO56" s="794"/>
      <c r="GTP56" s="794"/>
      <c r="GTQ56" s="794"/>
      <c r="GTR56" s="794"/>
      <c r="GTS56" s="794"/>
      <c r="GTT56" s="794"/>
      <c r="GTU56" s="794"/>
      <c r="GTV56" s="794"/>
      <c r="GTW56" s="794"/>
      <c r="GTX56" s="794"/>
      <c r="GTY56" s="794"/>
      <c r="GTZ56" s="794"/>
      <c r="GUA56" s="794"/>
      <c r="GUB56" s="794"/>
      <c r="GUC56" s="794"/>
      <c r="GUD56" s="794"/>
      <c r="GUE56" s="794"/>
      <c r="GUF56" s="794"/>
      <c r="GUG56" s="794"/>
      <c r="GUH56" s="794"/>
      <c r="GUI56" s="794"/>
      <c r="GUJ56" s="794"/>
      <c r="GUK56" s="794"/>
      <c r="GUL56" s="794"/>
      <c r="GUM56" s="794"/>
      <c r="GUN56" s="794"/>
      <c r="GUO56" s="794"/>
      <c r="GUP56" s="794"/>
      <c r="GUQ56" s="794"/>
      <c r="GUR56" s="794"/>
      <c r="GUS56" s="794"/>
      <c r="GUT56" s="794"/>
      <c r="GUU56" s="794"/>
      <c r="GUV56" s="794"/>
      <c r="GUW56" s="794"/>
      <c r="GUX56" s="794"/>
      <c r="GUY56" s="794"/>
      <c r="GUZ56" s="794"/>
      <c r="GVA56" s="794"/>
      <c r="GVB56" s="794"/>
      <c r="GVC56" s="794"/>
      <c r="GVD56" s="794"/>
      <c r="GVE56" s="794"/>
      <c r="GVF56" s="794"/>
      <c r="GVG56" s="794"/>
      <c r="GVH56" s="794"/>
      <c r="GVI56" s="794"/>
      <c r="GVJ56" s="794"/>
      <c r="GVK56" s="794"/>
      <c r="GVL56" s="794"/>
      <c r="GVM56" s="794"/>
      <c r="GVN56" s="794"/>
      <c r="GVO56" s="794"/>
      <c r="GVP56" s="794"/>
      <c r="GVQ56" s="794"/>
      <c r="GVR56" s="794"/>
      <c r="GVS56" s="794"/>
      <c r="GVT56" s="794"/>
      <c r="GVU56" s="794"/>
      <c r="GVV56" s="794"/>
      <c r="GVW56" s="794"/>
      <c r="GVX56" s="794"/>
      <c r="GVY56" s="794"/>
      <c r="GVZ56" s="794"/>
      <c r="GWA56" s="794"/>
      <c r="GWB56" s="794"/>
      <c r="GWC56" s="794"/>
      <c r="GWD56" s="794"/>
      <c r="GWE56" s="794"/>
      <c r="GWF56" s="794"/>
      <c r="GWG56" s="794"/>
      <c r="GWH56" s="794"/>
      <c r="GWI56" s="794"/>
      <c r="GWJ56" s="794"/>
      <c r="GWK56" s="794"/>
      <c r="GWL56" s="794"/>
      <c r="GWM56" s="794"/>
      <c r="GWN56" s="794"/>
      <c r="GWO56" s="794"/>
      <c r="GWP56" s="794"/>
      <c r="GWQ56" s="794"/>
      <c r="GWR56" s="794"/>
      <c r="GWS56" s="794"/>
      <c r="GWT56" s="794"/>
      <c r="GWU56" s="794"/>
      <c r="GWV56" s="794"/>
      <c r="GWW56" s="794"/>
      <c r="GWX56" s="794"/>
      <c r="GWY56" s="794"/>
      <c r="GWZ56" s="794"/>
      <c r="GXA56" s="794"/>
      <c r="GXB56" s="794"/>
      <c r="GXC56" s="794"/>
      <c r="GXD56" s="794"/>
      <c r="GXE56" s="794"/>
      <c r="GXF56" s="794"/>
      <c r="GXG56" s="794"/>
      <c r="GXH56" s="794"/>
      <c r="GXI56" s="794"/>
      <c r="GXJ56" s="794"/>
      <c r="GXK56" s="794"/>
      <c r="GXL56" s="794"/>
      <c r="GXM56" s="794"/>
      <c r="GXN56" s="794"/>
      <c r="GXO56" s="794"/>
      <c r="GXP56" s="794"/>
      <c r="GXQ56" s="794"/>
      <c r="GXR56" s="794"/>
      <c r="GXS56" s="794"/>
      <c r="GXT56" s="794"/>
      <c r="GXU56" s="794"/>
      <c r="GXV56" s="794"/>
      <c r="GXW56" s="794"/>
      <c r="GXX56" s="794"/>
      <c r="GXY56" s="794"/>
      <c r="GXZ56" s="794"/>
      <c r="GYA56" s="794"/>
      <c r="GYB56" s="794"/>
      <c r="GYC56" s="794"/>
      <c r="GYD56" s="794"/>
      <c r="GYE56" s="794"/>
      <c r="GYF56" s="794"/>
      <c r="GYG56" s="794"/>
      <c r="GYH56" s="794"/>
      <c r="GYI56" s="794"/>
      <c r="GYJ56" s="794"/>
      <c r="GYK56" s="794"/>
      <c r="GYL56" s="794"/>
      <c r="GYM56" s="794"/>
      <c r="GYN56" s="794"/>
      <c r="GYO56" s="794"/>
      <c r="GYP56" s="794"/>
      <c r="GYQ56" s="794"/>
      <c r="GYR56" s="794"/>
      <c r="GYS56" s="794"/>
      <c r="GYT56" s="794"/>
      <c r="GYU56" s="794"/>
      <c r="GYV56" s="794"/>
      <c r="GYW56" s="794"/>
      <c r="GYX56" s="794"/>
      <c r="GYY56" s="794"/>
      <c r="GYZ56" s="794"/>
      <c r="GZA56" s="794"/>
      <c r="GZB56" s="794"/>
      <c r="GZC56" s="794"/>
      <c r="GZD56" s="794"/>
      <c r="GZE56" s="794"/>
      <c r="GZF56" s="794"/>
      <c r="GZG56" s="794"/>
      <c r="GZH56" s="794"/>
      <c r="GZI56" s="794"/>
      <c r="GZJ56" s="794"/>
      <c r="GZK56" s="794"/>
      <c r="GZL56" s="794"/>
      <c r="GZM56" s="794"/>
      <c r="GZN56" s="794"/>
      <c r="GZO56" s="794"/>
      <c r="GZP56" s="794"/>
      <c r="GZQ56" s="794"/>
      <c r="GZR56" s="794"/>
      <c r="GZS56" s="794"/>
      <c r="GZT56" s="794"/>
      <c r="GZU56" s="794"/>
      <c r="GZV56" s="794"/>
      <c r="GZW56" s="794"/>
      <c r="GZX56" s="794"/>
      <c r="GZY56" s="794"/>
      <c r="GZZ56" s="794"/>
      <c r="HAA56" s="794"/>
      <c r="HAB56" s="794"/>
      <c r="HAC56" s="794"/>
      <c r="HAD56" s="794"/>
      <c r="HAE56" s="794"/>
      <c r="HAF56" s="794"/>
      <c r="HAG56" s="794"/>
      <c r="HAH56" s="794"/>
      <c r="HAI56" s="794"/>
      <c r="HAJ56" s="794"/>
      <c r="HAK56" s="794"/>
      <c r="HAL56" s="794"/>
      <c r="HAM56" s="794"/>
      <c r="HAN56" s="794"/>
      <c r="HAO56" s="794"/>
      <c r="HAP56" s="794"/>
      <c r="HAQ56" s="794"/>
      <c r="HAR56" s="794"/>
      <c r="HAS56" s="794"/>
      <c r="HAT56" s="794"/>
      <c r="HAU56" s="794"/>
      <c r="HAV56" s="794"/>
      <c r="HAW56" s="794"/>
      <c r="HAX56" s="794"/>
      <c r="HAY56" s="794"/>
      <c r="HAZ56" s="794"/>
      <c r="HBA56" s="794"/>
      <c r="HBB56" s="794"/>
      <c r="HBC56" s="794"/>
      <c r="HBD56" s="794"/>
      <c r="HBE56" s="794"/>
      <c r="HBF56" s="794"/>
      <c r="HBG56" s="794"/>
      <c r="HBH56" s="794"/>
      <c r="HBI56" s="794"/>
      <c r="HBJ56" s="794"/>
      <c r="HBK56" s="794"/>
      <c r="HBL56" s="794"/>
      <c r="HBM56" s="794"/>
      <c r="HBN56" s="794"/>
      <c r="HBO56" s="794"/>
      <c r="HBP56" s="794"/>
      <c r="HBQ56" s="794"/>
      <c r="HBR56" s="794"/>
      <c r="HBS56" s="794"/>
      <c r="HBT56" s="794"/>
      <c r="HBU56" s="794"/>
      <c r="HBV56" s="794"/>
      <c r="HBW56" s="794"/>
      <c r="HBX56" s="794"/>
      <c r="HBY56" s="794"/>
      <c r="HBZ56" s="794"/>
      <c r="HCA56" s="794"/>
      <c r="HCB56" s="794"/>
      <c r="HCC56" s="794"/>
      <c r="HCD56" s="794"/>
      <c r="HCE56" s="794"/>
      <c r="HCF56" s="794"/>
      <c r="HCG56" s="794"/>
      <c r="HCH56" s="794"/>
      <c r="HCI56" s="794"/>
      <c r="HCJ56" s="794"/>
      <c r="HCK56" s="794"/>
      <c r="HCL56" s="794"/>
      <c r="HCM56" s="794"/>
      <c r="HCN56" s="794"/>
      <c r="HCO56" s="794"/>
      <c r="HCP56" s="794"/>
      <c r="HCQ56" s="794"/>
      <c r="HCR56" s="794"/>
      <c r="HCS56" s="794"/>
      <c r="HCT56" s="794"/>
      <c r="HCU56" s="794"/>
      <c r="HCV56" s="794"/>
      <c r="HCW56" s="794"/>
      <c r="HCX56" s="794"/>
      <c r="HCY56" s="794"/>
      <c r="HCZ56" s="794"/>
      <c r="HDA56" s="794"/>
      <c r="HDB56" s="794"/>
      <c r="HDC56" s="794"/>
      <c r="HDD56" s="794"/>
      <c r="HDE56" s="794"/>
      <c r="HDF56" s="794"/>
      <c r="HDG56" s="794"/>
      <c r="HDH56" s="794"/>
      <c r="HDI56" s="794"/>
      <c r="HDJ56" s="794"/>
      <c r="HDK56" s="794"/>
      <c r="HDL56" s="794"/>
      <c r="HDM56" s="794"/>
      <c r="HDN56" s="794"/>
      <c r="HDO56" s="794"/>
      <c r="HDP56" s="794"/>
      <c r="HDQ56" s="794"/>
      <c r="HDR56" s="794"/>
      <c r="HDS56" s="794"/>
      <c r="HDT56" s="794"/>
      <c r="HDU56" s="794"/>
      <c r="HDV56" s="794"/>
      <c r="HDW56" s="794"/>
      <c r="HDX56" s="794"/>
      <c r="HDY56" s="794"/>
      <c r="HDZ56" s="794"/>
      <c r="HEA56" s="794"/>
      <c r="HEB56" s="794"/>
      <c r="HEC56" s="794"/>
      <c r="HED56" s="794"/>
      <c r="HEE56" s="794"/>
      <c r="HEF56" s="794"/>
      <c r="HEG56" s="794"/>
      <c r="HEH56" s="794"/>
      <c r="HEI56" s="794"/>
      <c r="HEJ56" s="794"/>
      <c r="HEK56" s="794"/>
      <c r="HEL56" s="794"/>
      <c r="HEM56" s="794"/>
      <c r="HEN56" s="794"/>
      <c r="HEO56" s="794"/>
      <c r="HEP56" s="794"/>
      <c r="HEQ56" s="794"/>
      <c r="HER56" s="794"/>
      <c r="HES56" s="794"/>
      <c r="HET56" s="794"/>
      <c r="HEU56" s="794"/>
      <c r="HEV56" s="794"/>
      <c r="HEW56" s="794"/>
      <c r="HEX56" s="794"/>
      <c r="HEY56" s="794"/>
      <c r="HEZ56" s="794"/>
      <c r="HFA56" s="794"/>
      <c r="HFB56" s="794"/>
      <c r="HFC56" s="794"/>
      <c r="HFD56" s="794"/>
      <c r="HFE56" s="794"/>
      <c r="HFF56" s="794"/>
      <c r="HFG56" s="794"/>
      <c r="HFH56" s="794"/>
      <c r="HFI56" s="794"/>
      <c r="HFJ56" s="794"/>
      <c r="HFK56" s="794"/>
      <c r="HFL56" s="794"/>
      <c r="HFM56" s="794"/>
      <c r="HFN56" s="794"/>
      <c r="HFO56" s="794"/>
      <c r="HFP56" s="794"/>
      <c r="HFQ56" s="794"/>
      <c r="HFR56" s="794"/>
      <c r="HFS56" s="794"/>
      <c r="HFT56" s="794"/>
      <c r="HFU56" s="794"/>
      <c r="HFV56" s="794"/>
      <c r="HFW56" s="794"/>
      <c r="HFX56" s="794"/>
      <c r="HFY56" s="794"/>
      <c r="HFZ56" s="794"/>
      <c r="HGA56" s="794"/>
      <c r="HGB56" s="794"/>
      <c r="HGC56" s="794"/>
      <c r="HGD56" s="794"/>
      <c r="HGE56" s="794"/>
      <c r="HGF56" s="794"/>
      <c r="HGG56" s="794"/>
      <c r="HGH56" s="794"/>
      <c r="HGI56" s="794"/>
      <c r="HGJ56" s="794"/>
      <c r="HGK56" s="794"/>
      <c r="HGL56" s="794"/>
      <c r="HGM56" s="794"/>
      <c r="HGN56" s="794"/>
      <c r="HGO56" s="794"/>
      <c r="HGP56" s="794"/>
      <c r="HGQ56" s="794"/>
      <c r="HGR56" s="794"/>
      <c r="HGS56" s="794"/>
      <c r="HGT56" s="794"/>
      <c r="HGU56" s="794"/>
      <c r="HGV56" s="794"/>
      <c r="HGW56" s="794"/>
      <c r="HGX56" s="794"/>
      <c r="HGY56" s="794"/>
      <c r="HGZ56" s="794"/>
      <c r="HHA56" s="794"/>
      <c r="HHB56" s="794"/>
      <c r="HHC56" s="794"/>
      <c r="HHD56" s="794"/>
      <c r="HHE56" s="794"/>
      <c r="HHF56" s="794"/>
      <c r="HHG56" s="794"/>
      <c r="HHH56" s="794"/>
      <c r="HHI56" s="794"/>
      <c r="HHJ56" s="794"/>
      <c r="HHK56" s="794"/>
      <c r="HHL56" s="794"/>
      <c r="HHM56" s="794"/>
      <c r="HHN56" s="794"/>
      <c r="HHO56" s="794"/>
      <c r="HHP56" s="794"/>
      <c r="HHQ56" s="794"/>
      <c r="HHR56" s="794"/>
      <c r="HHS56" s="794"/>
      <c r="HHT56" s="794"/>
      <c r="HHU56" s="794"/>
      <c r="HHV56" s="794"/>
      <c r="HHW56" s="794"/>
      <c r="HHX56" s="794"/>
      <c r="HHY56" s="794"/>
      <c r="HHZ56" s="794"/>
      <c r="HIA56" s="794"/>
      <c r="HIB56" s="794"/>
      <c r="HIC56" s="794"/>
      <c r="HID56" s="794"/>
      <c r="HIE56" s="794"/>
      <c r="HIF56" s="794"/>
      <c r="HIG56" s="794"/>
      <c r="HIH56" s="794"/>
      <c r="HII56" s="794"/>
      <c r="HIJ56" s="794"/>
      <c r="HIK56" s="794"/>
      <c r="HIL56" s="794"/>
      <c r="HIM56" s="794"/>
      <c r="HIN56" s="794"/>
      <c r="HIO56" s="794"/>
      <c r="HIP56" s="794"/>
      <c r="HIQ56" s="794"/>
      <c r="HIR56" s="794"/>
      <c r="HIS56" s="794"/>
      <c r="HIT56" s="794"/>
      <c r="HIU56" s="794"/>
      <c r="HIV56" s="794"/>
      <c r="HIW56" s="794"/>
      <c r="HIX56" s="794"/>
      <c r="HIY56" s="794"/>
      <c r="HIZ56" s="794"/>
      <c r="HJA56" s="794"/>
      <c r="HJB56" s="794"/>
      <c r="HJC56" s="794"/>
      <c r="HJD56" s="794"/>
      <c r="HJE56" s="794"/>
      <c r="HJF56" s="794"/>
      <c r="HJG56" s="794"/>
      <c r="HJH56" s="794"/>
      <c r="HJI56" s="794"/>
      <c r="HJJ56" s="794"/>
      <c r="HJK56" s="794"/>
      <c r="HJL56" s="794"/>
      <c r="HJM56" s="794"/>
      <c r="HJN56" s="794"/>
      <c r="HJO56" s="794"/>
      <c r="HJP56" s="794"/>
      <c r="HJQ56" s="794"/>
      <c r="HJR56" s="794"/>
      <c r="HJS56" s="794"/>
      <c r="HJT56" s="794"/>
      <c r="HJU56" s="794"/>
      <c r="HJV56" s="794"/>
      <c r="HJW56" s="794"/>
      <c r="HJX56" s="794"/>
      <c r="HJY56" s="794"/>
      <c r="HJZ56" s="794"/>
      <c r="HKA56" s="794"/>
      <c r="HKB56" s="794"/>
      <c r="HKC56" s="794"/>
      <c r="HKD56" s="794"/>
      <c r="HKE56" s="794"/>
      <c r="HKF56" s="794"/>
      <c r="HKG56" s="794"/>
      <c r="HKH56" s="794"/>
      <c r="HKI56" s="794"/>
      <c r="HKJ56" s="794"/>
      <c r="HKK56" s="794"/>
      <c r="HKL56" s="794"/>
      <c r="HKM56" s="794"/>
      <c r="HKN56" s="794"/>
      <c r="HKO56" s="794"/>
      <c r="HKP56" s="794"/>
      <c r="HKQ56" s="794"/>
      <c r="HKR56" s="794"/>
      <c r="HKS56" s="794"/>
      <c r="HKT56" s="794"/>
      <c r="HKU56" s="794"/>
      <c r="HKV56" s="794"/>
      <c r="HKW56" s="794"/>
      <c r="HKX56" s="794"/>
      <c r="HKY56" s="794"/>
      <c r="HKZ56" s="794"/>
      <c r="HLA56" s="794"/>
      <c r="HLB56" s="794"/>
      <c r="HLC56" s="794"/>
      <c r="HLD56" s="794"/>
      <c r="HLE56" s="794"/>
      <c r="HLF56" s="794"/>
      <c r="HLG56" s="794"/>
      <c r="HLH56" s="794"/>
      <c r="HLI56" s="794"/>
      <c r="HLJ56" s="794"/>
      <c r="HLK56" s="794"/>
      <c r="HLL56" s="794"/>
      <c r="HLM56" s="794"/>
      <c r="HLN56" s="794"/>
      <c r="HLO56" s="794"/>
      <c r="HLP56" s="794"/>
      <c r="HLQ56" s="794"/>
      <c r="HLR56" s="794"/>
      <c r="HLS56" s="794"/>
      <c r="HLT56" s="794"/>
      <c r="HLU56" s="794"/>
      <c r="HLV56" s="794"/>
      <c r="HLW56" s="794"/>
      <c r="HLX56" s="794"/>
      <c r="HLY56" s="794"/>
      <c r="HLZ56" s="794"/>
      <c r="HMA56" s="794"/>
      <c r="HMB56" s="794"/>
      <c r="HMC56" s="794"/>
      <c r="HMD56" s="794"/>
      <c r="HME56" s="794"/>
      <c r="HMF56" s="794"/>
      <c r="HMG56" s="794"/>
      <c r="HMH56" s="794"/>
      <c r="HMI56" s="794"/>
      <c r="HMJ56" s="794"/>
      <c r="HMK56" s="794"/>
      <c r="HML56" s="794"/>
      <c r="HMM56" s="794"/>
      <c r="HMN56" s="794"/>
      <c r="HMO56" s="794"/>
      <c r="HMP56" s="794"/>
      <c r="HMQ56" s="794"/>
      <c r="HMR56" s="794"/>
      <c r="HMS56" s="794"/>
      <c r="HMT56" s="794"/>
      <c r="HMU56" s="794"/>
      <c r="HMV56" s="794"/>
      <c r="HMW56" s="794"/>
      <c r="HMX56" s="794"/>
      <c r="HMY56" s="794"/>
      <c r="HMZ56" s="794"/>
      <c r="HNA56" s="794"/>
      <c r="HNB56" s="794"/>
      <c r="HNC56" s="794"/>
      <c r="HND56" s="794"/>
      <c r="HNE56" s="794"/>
      <c r="HNF56" s="794"/>
      <c r="HNG56" s="794"/>
      <c r="HNH56" s="794"/>
      <c r="HNI56" s="794"/>
      <c r="HNJ56" s="794"/>
      <c r="HNK56" s="794"/>
      <c r="HNL56" s="794"/>
      <c r="HNM56" s="794"/>
      <c r="HNN56" s="794"/>
      <c r="HNO56" s="794"/>
      <c r="HNP56" s="794"/>
      <c r="HNQ56" s="794"/>
      <c r="HNR56" s="794"/>
      <c r="HNS56" s="794"/>
      <c r="HNT56" s="794"/>
      <c r="HNU56" s="794"/>
      <c r="HNV56" s="794"/>
      <c r="HNW56" s="794"/>
      <c r="HNX56" s="794"/>
      <c r="HNY56" s="794"/>
      <c r="HNZ56" s="794"/>
      <c r="HOA56" s="794"/>
      <c r="HOB56" s="794"/>
      <c r="HOC56" s="794"/>
      <c r="HOD56" s="794"/>
      <c r="HOE56" s="794"/>
      <c r="HOF56" s="794"/>
      <c r="HOG56" s="794"/>
      <c r="HOH56" s="794"/>
      <c r="HOI56" s="794"/>
      <c r="HOJ56" s="794"/>
      <c r="HOK56" s="794"/>
      <c r="HOL56" s="794"/>
      <c r="HOM56" s="794"/>
      <c r="HON56" s="794"/>
      <c r="HOO56" s="794"/>
      <c r="HOP56" s="794"/>
      <c r="HOQ56" s="794"/>
      <c r="HOR56" s="794"/>
      <c r="HOS56" s="794"/>
      <c r="HOT56" s="794"/>
      <c r="HOU56" s="794"/>
      <c r="HOV56" s="794"/>
      <c r="HOW56" s="794"/>
      <c r="HOX56" s="794"/>
      <c r="HOY56" s="794"/>
      <c r="HOZ56" s="794"/>
      <c r="HPA56" s="794"/>
      <c r="HPB56" s="794"/>
      <c r="HPC56" s="794"/>
      <c r="HPD56" s="794"/>
      <c r="HPE56" s="794"/>
      <c r="HPF56" s="794"/>
      <c r="HPG56" s="794"/>
      <c r="HPH56" s="794"/>
      <c r="HPI56" s="794"/>
      <c r="HPJ56" s="794"/>
      <c r="HPK56" s="794"/>
      <c r="HPL56" s="794"/>
      <c r="HPM56" s="794"/>
      <c r="HPN56" s="794"/>
      <c r="HPO56" s="794"/>
      <c r="HPP56" s="794"/>
      <c r="HPQ56" s="794"/>
      <c r="HPR56" s="794"/>
      <c r="HPS56" s="794"/>
      <c r="HPT56" s="794"/>
      <c r="HPU56" s="794"/>
      <c r="HPV56" s="794"/>
      <c r="HPW56" s="794"/>
      <c r="HPX56" s="794"/>
      <c r="HPY56" s="794"/>
      <c r="HPZ56" s="794"/>
      <c r="HQA56" s="794"/>
      <c r="HQB56" s="794"/>
      <c r="HQC56" s="794"/>
      <c r="HQD56" s="794"/>
      <c r="HQE56" s="794"/>
      <c r="HQF56" s="794"/>
      <c r="HQG56" s="794"/>
      <c r="HQH56" s="794"/>
      <c r="HQI56" s="794"/>
      <c r="HQJ56" s="794"/>
      <c r="HQK56" s="794"/>
      <c r="HQL56" s="794"/>
      <c r="HQM56" s="794"/>
      <c r="HQN56" s="794"/>
      <c r="HQO56" s="794"/>
      <c r="HQP56" s="794"/>
      <c r="HQQ56" s="794"/>
      <c r="HQR56" s="794"/>
      <c r="HQS56" s="794"/>
      <c r="HQT56" s="794"/>
      <c r="HQU56" s="794"/>
      <c r="HQV56" s="794"/>
      <c r="HQW56" s="794"/>
      <c r="HQX56" s="794"/>
      <c r="HQY56" s="794"/>
      <c r="HQZ56" s="794"/>
      <c r="HRA56" s="794"/>
      <c r="HRB56" s="794"/>
      <c r="HRC56" s="794"/>
      <c r="HRD56" s="794"/>
      <c r="HRE56" s="794"/>
      <c r="HRF56" s="794"/>
      <c r="HRG56" s="794"/>
      <c r="HRH56" s="794"/>
      <c r="HRI56" s="794"/>
      <c r="HRJ56" s="794"/>
      <c r="HRK56" s="794"/>
      <c r="HRL56" s="794"/>
      <c r="HRM56" s="794"/>
      <c r="HRN56" s="794"/>
      <c r="HRO56" s="794"/>
      <c r="HRP56" s="794"/>
      <c r="HRQ56" s="794"/>
      <c r="HRR56" s="794"/>
      <c r="HRS56" s="794"/>
      <c r="HRT56" s="794"/>
      <c r="HRU56" s="794"/>
      <c r="HRV56" s="794"/>
      <c r="HRW56" s="794"/>
      <c r="HRX56" s="794"/>
      <c r="HRY56" s="794"/>
      <c r="HRZ56" s="794"/>
      <c r="HSA56" s="794"/>
      <c r="HSB56" s="794"/>
      <c r="HSC56" s="794"/>
      <c r="HSD56" s="794"/>
      <c r="HSE56" s="794"/>
      <c r="HSF56" s="794"/>
      <c r="HSG56" s="794"/>
      <c r="HSH56" s="794"/>
      <c r="HSI56" s="794"/>
      <c r="HSJ56" s="794"/>
      <c r="HSK56" s="794"/>
      <c r="HSL56" s="794"/>
      <c r="HSM56" s="794"/>
      <c r="HSN56" s="794"/>
      <c r="HSO56" s="794"/>
      <c r="HSP56" s="794"/>
      <c r="HSQ56" s="794"/>
      <c r="HSR56" s="794"/>
      <c r="HSS56" s="794"/>
      <c r="HST56" s="794"/>
      <c r="HSU56" s="794"/>
      <c r="HSV56" s="794"/>
      <c r="HSW56" s="794"/>
      <c r="HSX56" s="794"/>
      <c r="HSY56" s="794"/>
      <c r="HSZ56" s="794"/>
      <c r="HTA56" s="794"/>
      <c r="HTB56" s="794"/>
      <c r="HTC56" s="794"/>
      <c r="HTD56" s="794"/>
      <c r="HTE56" s="794"/>
      <c r="HTF56" s="794"/>
      <c r="HTG56" s="794"/>
      <c r="HTH56" s="794"/>
      <c r="HTI56" s="794"/>
      <c r="HTJ56" s="794"/>
      <c r="HTK56" s="794"/>
      <c r="HTL56" s="794"/>
      <c r="HTM56" s="794"/>
      <c r="HTN56" s="794"/>
      <c r="HTO56" s="794"/>
      <c r="HTP56" s="794"/>
      <c r="HTQ56" s="794"/>
      <c r="HTR56" s="794"/>
      <c r="HTS56" s="794"/>
      <c r="HTT56" s="794"/>
      <c r="HTU56" s="794"/>
      <c r="HTV56" s="794"/>
      <c r="HTW56" s="794"/>
      <c r="HTX56" s="794"/>
      <c r="HTY56" s="794"/>
      <c r="HTZ56" s="794"/>
      <c r="HUA56" s="794"/>
      <c r="HUB56" s="794"/>
      <c r="HUC56" s="794"/>
      <c r="HUD56" s="794"/>
      <c r="HUE56" s="794"/>
      <c r="HUF56" s="794"/>
      <c r="HUG56" s="794"/>
      <c r="HUH56" s="794"/>
      <c r="HUI56" s="794"/>
      <c r="HUJ56" s="794"/>
      <c r="HUK56" s="794"/>
      <c r="HUL56" s="794"/>
      <c r="HUM56" s="794"/>
      <c r="HUN56" s="794"/>
      <c r="HUO56" s="794"/>
      <c r="HUP56" s="794"/>
      <c r="HUQ56" s="794"/>
      <c r="HUR56" s="794"/>
      <c r="HUS56" s="794"/>
      <c r="HUT56" s="794"/>
      <c r="HUU56" s="794"/>
      <c r="HUV56" s="794"/>
      <c r="HUW56" s="794"/>
      <c r="HUX56" s="794"/>
      <c r="HUY56" s="794"/>
      <c r="HUZ56" s="794"/>
      <c r="HVA56" s="794"/>
      <c r="HVB56" s="794"/>
      <c r="HVC56" s="794"/>
      <c r="HVD56" s="794"/>
      <c r="HVE56" s="794"/>
      <c r="HVF56" s="794"/>
      <c r="HVG56" s="794"/>
      <c r="HVH56" s="794"/>
      <c r="HVI56" s="794"/>
      <c r="HVJ56" s="794"/>
      <c r="HVK56" s="794"/>
      <c r="HVL56" s="794"/>
      <c r="HVM56" s="794"/>
      <c r="HVN56" s="794"/>
      <c r="HVO56" s="794"/>
      <c r="HVP56" s="794"/>
      <c r="HVQ56" s="794"/>
      <c r="HVR56" s="794"/>
      <c r="HVS56" s="794"/>
      <c r="HVT56" s="794"/>
      <c r="HVU56" s="794"/>
      <c r="HVV56" s="794"/>
      <c r="HVW56" s="794"/>
      <c r="HVX56" s="794"/>
      <c r="HVY56" s="794"/>
      <c r="HVZ56" s="794"/>
      <c r="HWA56" s="794"/>
      <c r="HWB56" s="794"/>
      <c r="HWC56" s="794"/>
      <c r="HWD56" s="794"/>
      <c r="HWE56" s="794"/>
      <c r="HWF56" s="794"/>
      <c r="HWG56" s="794"/>
      <c r="HWH56" s="794"/>
      <c r="HWI56" s="794"/>
      <c r="HWJ56" s="794"/>
      <c r="HWK56" s="794"/>
      <c r="HWL56" s="794"/>
      <c r="HWM56" s="794"/>
      <c r="HWN56" s="794"/>
      <c r="HWO56" s="794"/>
      <c r="HWP56" s="794"/>
      <c r="HWQ56" s="794"/>
      <c r="HWR56" s="794"/>
      <c r="HWS56" s="794"/>
      <c r="HWT56" s="794"/>
      <c r="HWU56" s="794"/>
      <c r="HWV56" s="794"/>
      <c r="HWW56" s="794"/>
      <c r="HWX56" s="794"/>
      <c r="HWY56" s="794"/>
      <c r="HWZ56" s="794"/>
      <c r="HXA56" s="794"/>
      <c r="HXB56" s="794"/>
      <c r="HXC56" s="794"/>
      <c r="HXD56" s="794"/>
      <c r="HXE56" s="794"/>
      <c r="HXF56" s="794"/>
      <c r="HXG56" s="794"/>
      <c r="HXH56" s="794"/>
      <c r="HXI56" s="794"/>
      <c r="HXJ56" s="794"/>
      <c r="HXK56" s="794"/>
      <c r="HXL56" s="794"/>
      <c r="HXM56" s="794"/>
      <c r="HXN56" s="794"/>
      <c r="HXO56" s="794"/>
      <c r="HXP56" s="794"/>
      <c r="HXQ56" s="794"/>
      <c r="HXR56" s="794"/>
      <c r="HXS56" s="794"/>
      <c r="HXT56" s="794"/>
      <c r="HXU56" s="794"/>
      <c r="HXV56" s="794"/>
      <c r="HXW56" s="794"/>
      <c r="HXX56" s="794"/>
      <c r="HXY56" s="794"/>
      <c r="HXZ56" s="794"/>
      <c r="HYA56" s="794"/>
      <c r="HYB56" s="794"/>
      <c r="HYC56" s="794"/>
      <c r="HYD56" s="794"/>
      <c r="HYE56" s="794"/>
      <c r="HYF56" s="794"/>
      <c r="HYG56" s="794"/>
      <c r="HYH56" s="794"/>
      <c r="HYI56" s="794"/>
      <c r="HYJ56" s="794"/>
      <c r="HYK56" s="794"/>
      <c r="HYL56" s="794"/>
      <c r="HYM56" s="794"/>
      <c r="HYN56" s="794"/>
      <c r="HYO56" s="794"/>
      <c r="HYP56" s="794"/>
      <c r="HYQ56" s="794"/>
      <c r="HYR56" s="794"/>
      <c r="HYS56" s="794"/>
      <c r="HYT56" s="794"/>
      <c r="HYU56" s="794"/>
      <c r="HYV56" s="794"/>
      <c r="HYW56" s="794"/>
      <c r="HYX56" s="794"/>
      <c r="HYY56" s="794"/>
      <c r="HYZ56" s="794"/>
      <c r="HZA56" s="794"/>
      <c r="HZB56" s="794"/>
      <c r="HZC56" s="794"/>
      <c r="HZD56" s="794"/>
      <c r="HZE56" s="794"/>
      <c r="HZF56" s="794"/>
      <c r="HZG56" s="794"/>
      <c r="HZH56" s="794"/>
      <c r="HZI56" s="794"/>
      <c r="HZJ56" s="794"/>
      <c r="HZK56" s="794"/>
      <c r="HZL56" s="794"/>
      <c r="HZM56" s="794"/>
      <c r="HZN56" s="794"/>
      <c r="HZO56" s="794"/>
      <c r="HZP56" s="794"/>
      <c r="HZQ56" s="794"/>
      <c r="HZR56" s="794"/>
      <c r="HZS56" s="794"/>
      <c r="HZT56" s="794"/>
      <c r="HZU56" s="794"/>
      <c r="HZV56" s="794"/>
      <c r="HZW56" s="794"/>
      <c r="HZX56" s="794"/>
      <c r="HZY56" s="794"/>
      <c r="HZZ56" s="794"/>
      <c r="IAA56" s="794"/>
      <c r="IAB56" s="794"/>
      <c r="IAC56" s="794"/>
      <c r="IAD56" s="794"/>
      <c r="IAE56" s="794"/>
      <c r="IAF56" s="794"/>
      <c r="IAG56" s="794"/>
      <c r="IAH56" s="794"/>
      <c r="IAI56" s="794"/>
      <c r="IAJ56" s="794"/>
      <c r="IAK56" s="794"/>
      <c r="IAL56" s="794"/>
      <c r="IAM56" s="794"/>
      <c r="IAN56" s="794"/>
      <c r="IAO56" s="794"/>
      <c r="IAP56" s="794"/>
      <c r="IAQ56" s="794"/>
      <c r="IAR56" s="794"/>
      <c r="IAS56" s="794"/>
      <c r="IAT56" s="794"/>
      <c r="IAU56" s="794"/>
      <c r="IAV56" s="794"/>
      <c r="IAW56" s="794"/>
      <c r="IAX56" s="794"/>
      <c r="IAY56" s="794"/>
      <c r="IAZ56" s="794"/>
      <c r="IBA56" s="794"/>
      <c r="IBB56" s="794"/>
      <c r="IBC56" s="794"/>
      <c r="IBD56" s="794"/>
      <c r="IBE56" s="794"/>
      <c r="IBF56" s="794"/>
      <c r="IBG56" s="794"/>
      <c r="IBH56" s="794"/>
      <c r="IBI56" s="794"/>
      <c r="IBJ56" s="794"/>
      <c r="IBK56" s="794"/>
      <c r="IBL56" s="794"/>
      <c r="IBM56" s="794"/>
      <c r="IBN56" s="794"/>
      <c r="IBO56" s="794"/>
      <c r="IBP56" s="794"/>
      <c r="IBQ56" s="794"/>
      <c r="IBR56" s="794"/>
      <c r="IBS56" s="794"/>
      <c r="IBT56" s="794"/>
      <c r="IBU56" s="794"/>
      <c r="IBV56" s="794"/>
      <c r="IBW56" s="794"/>
      <c r="IBX56" s="794"/>
      <c r="IBY56" s="794"/>
      <c r="IBZ56" s="794"/>
      <c r="ICA56" s="794"/>
      <c r="ICB56" s="794"/>
      <c r="ICC56" s="794"/>
      <c r="ICD56" s="794"/>
      <c r="ICE56" s="794"/>
      <c r="ICF56" s="794"/>
      <c r="ICG56" s="794"/>
      <c r="ICH56" s="794"/>
      <c r="ICI56" s="794"/>
      <c r="ICJ56" s="794"/>
      <c r="ICK56" s="794"/>
      <c r="ICL56" s="794"/>
      <c r="ICM56" s="794"/>
      <c r="ICN56" s="794"/>
      <c r="ICO56" s="794"/>
      <c r="ICP56" s="794"/>
      <c r="ICQ56" s="794"/>
      <c r="ICR56" s="794"/>
      <c r="ICS56" s="794"/>
      <c r="ICT56" s="794"/>
      <c r="ICU56" s="794"/>
      <c r="ICV56" s="794"/>
      <c r="ICW56" s="794"/>
      <c r="ICX56" s="794"/>
      <c r="ICY56" s="794"/>
      <c r="ICZ56" s="794"/>
      <c r="IDA56" s="794"/>
      <c r="IDB56" s="794"/>
      <c r="IDC56" s="794"/>
      <c r="IDD56" s="794"/>
      <c r="IDE56" s="794"/>
      <c r="IDF56" s="794"/>
      <c r="IDG56" s="794"/>
      <c r="IDH56" s="794"/>
      <c r="IDI56" s="794"/>
      <c r="IDJ56" s="794"/>
      <c r="IDK56" s="794"/>
      <c r="IDL56" s="794"/>
      <c r="IDM56" s="794"/>
      <c r="IDN56" s="794"/>
      <c r="IDO56" s="794"/>
      <c r="IDP56" s="794"/>
      <c r="IDQ56" s="794"/>
      <c r="IDR56" s="794"/>
      <c r="IDS56" s="794"/>
      <c r="IDT56" s="794"/>
      <c r="IDU56" s="794"/>
      <c r="IDV56" s="794"/>
      <c r="IDW56" s="794"/>
      <c r="IDX56" s="794"/>
      <c r="IDY56" s="794"/>
      <c r="IDZ56" s="794"/>
      <c r="IEA56" s="794"/>
      <c r="IEB56" s="794"/>
      <c r="IEC56" s="794"/>
      <c r="IED56" s="794"/>
      <c r="IEE56" s="794"/>
      <c r="IEF56" s="794"/>
      <c r="IEG56" s="794"/>
      <c r="IEH56" s="794"/>
      <c r="IEI56" s="794"/>
      <c r="IEJ56" s="794"/>
      <c r="IEK56" s="794"/>
      <c r="IEL56" s="794"/>
      <c r="IEM56" s="794"/>
      <c r="IEN56" s="794"/>
      <c r="IEO56" s="794"/>
      <c r="IEP56" s="794"/>
      <c r="IEQ56" s="794"/>
      <c r="IER56" s="794"/>
      <c r="IES56" s="794"/>
      <c r="IET56" s="794"/>
      <c r="IEU56" s="794"/>
      <c r="IEV56" s="794"/>
      <c r="IEW56" s="794"/>
      <c r="IEX56" s="794"/>
      <c r="IEY56" s="794"/>
      <c r="IEZ56" s="794"/>
      <c r="IFA56" s="794"/>
      <c r="IFB56" s="794"/>
      <c r="IFC56" s="794"/>
      <c r="IFD56" s="794"/>
      <c r="IFE56" s="794"/>
      <c r="IFF56" s="794"/>
      <c r="IFG56" s="794"/>
      <c r="IFH56" s="794"/>
      <c r="IFI56" s="794"/>
      <c r="IFJ56" s="794"/>
      <c r="IFK56" s="794"/>
      <c r="IFL56" s="794"/>
      <c r="IFM56" s="794"/>
      <c r="IFN56" s="794"/>
      <c r="IFO56" s="794"/>
      <c r="IFP56" s="794"/>
      <c r="IFQ56" s="794"/>
      <c r="IFR56" s="794"/>
      <c r="IFS56" s="794"/>
      <c r="IFT56" s="794"/>
      <c r="IFU56" s="794"/>
      <c r="IFV56" s="794"/>
      <c r="IFW56" s="794"/>
      <c r="IFX56" s="794"/>
      <c r="IFY56" s="794"/>
      <c r="IFZ56" s="794"/>
      <c r="IGA56" s="794"/>
      <c r="IGB56" s="794"/>
      <c r="IGC56" s="794"/>
      <c r="IGD56" s="794"/>
      <c r="IGE56" s="794"/>
      <c r="IGF56" s="794"/>
      <c r="IGG56" s="794"/>
      <c r="IGH56" s="794"/>
      <c r="IGI56" s="794"/>
      <c r="IGJ56" s="794"/>
      <c r="IGK56" s="794"/>
      <c r="IGL56" s="794"/>
      <c r="IGM56" s="794"/>
      <c r="IGN56" s="794"/>
      <c r="IGO56" s="794"/>
      <c r="IGP56" s="794"/>
      <c r="IGQ56" s="794"/>
      <c r="IGR56" s="794"/>
      <c r="IGS56" s="794"/>
      <c r="IGT56" s="794"/>
      <c r="IGU56" s="794"/>
      <c r="IGV56" s="794"/>
      <c r="IGW56" s="794"/>
      <c r="IGX56" s="794"/>
      <c r="IGY56" s="794"/>
      <c r="IGZ56" s="794"/>
      <c r="IHA56" s="794"/>
      <c r="IHB56" s="794"/>
      <c r="IHC56" s="794"/>
      <c r="IHD56" s="794"/>
      <c r="IHE56" s="794"/>
      <c r="IHF56" s="794"/>
      <c r="IHG56" s="794"/>
      <c r="IHH56" s="794"/>
      <c r="IHI56" s="794"/>
      <c r="IHJ56" s="794"/>
      <c r="IHK56" s="794"/>
      <c r="IHL56" s="794"/>
      <c r="IHM56" s="794"/>
      <c r="IHN56" s="794"/>
      <c r="IHO56" s="794"/>
      <c r="IHP56" s="794"/>
      <c r="IHQ56" s="794"/>
      <c r="IHR56" s="794"/>
      <c r="IHS56" s="794"/>
      <c r="IHT56" s="794"/>
      <c r="IHU56" s="794"/>
      <c r="IHV56" s="794"/>
      <c r="IHW56" s="794"/>
      <c r="IHX56" s="794"/>
      <c r="IHY56" s="794"/>
      <c r="IHZ56" s="794"/>
      <c r="IIA56" s="794"/>
      <c r="IIB56" s="794"/>
      <c r="IIC56" s="794"/>
      <c r="IID56" s="794"/>
      <c r="IIE56" s="794"/>
      <c r="IIF56" s="794"/>
      <c r="IIG56" s="794"/>
      <c r="IIH56" s="794"/>
      <c r="III56" s="794"/>
      <c r="IIJ56" s="794"/>
      <c r="IIK56" s="794"/>
      <c r="IIL56" s="794"/>
      <c r="IIM56" s="794"/>
      <c r="IIN56" s="794"/>
      <c r="IIO56" s="794"/>
      <c r="IIP56" s="794"/>
      <c r="IIQ56" s="794"/>
      <c r="IIR56" s="794"/>
      <c r="IIS56" s="794"/>
      <c r="IIT56" s="794"/>
      <c r="IIU56" s="794"/>
      <c r="IIV56" s="794"/>
      <c r="IIW56" s="794"/>
      <c r="IIX56" s="794"/>
      <c r="IIY56" s="794"/>
      <c r="IIZ56" s="794"/>
      <c r="IJA56" s="794"/>
      <c r="IJB56" s="794"/>
      <c r="IJC56" s="794"/>
      <c r="IJD56" s="794"/>
      <c r="IJE56" s="794"/>
      <c r="IJF56" s="794"/>
      <c r="IJG56" s="794"/>
      <c r="IJH56" s="794"/>
      <c r="IJI56" s="794"/>
      <c r="IJJ56" s="794"/>
      <c r="IJK56" s="794"/>
      <c r="IJL56" s="794"/>
      <c r="IJM56" s="794"/>
      <c r="IJN56" s="794"/>
      <c r="IJO56" s="794"/>
      <c r="IJP56" s="794"/>
      <c r="IJQ56" s="794"/>
      <c r="IJR56" s="794"/>
      <c r="IJS56" s="794"/>
      <c r="IJT56" s="794"/>
      <c r="IJU56" s="794"/>
      <c r="IJV56" s="794"/>
      <c r="IJW56" s="794"/>
      <c r="IJX56" s="794"/>
      <c r="IJY56" s="794"/>
      <c r="IJZ56" s="794"/>
      <c r="IKA56" s="794"/>
      <c r="IKB56" s="794"/>
      <c r="IKC56" s="794"/>
      <c r="IKD56" s="794"/>
      <c r="IKE56" s="794"/>
      <c r="IKF56" s="794"/>
      <c r="IKG56" s="794"/>
      <c r="IKH56" s="794"/>
      <c r="IKI56" s="794"/>
      <c r="IKJ56" s="794"/>
      <c r="IKK56" s="794"/>
      <c r="IKL56" s="794"/>
      <c r="IKM56" s="794"/>
      <c r="IKN56" s="794"/>
      <c r="IKO56" s="794"/>
      <c r="IKP56" s="794"/>
      <c r="IKQ56" s="794"/>
      <c r="IKR56" s="794"/>
      <c r="IKS56" s="794"/>
      <c r="IKT56" s="794"/>
      <c r="IKU56" s="794"/>
      <c r="IKV56" s="794"/>
      <c r="IKW56" s="794"/>
      <c r="IKX56" s="794"/>
      <c r="IKY56" s="794"/>
      <c r="IKZ56" s="794"/>
      <c r="ILA56" s="794"/>
      <c r="ILB56" s="794"/>
      <c r="ILC56" s="794"/>
      <c r="ILD56" s="794"/>
      <c r="ILE56" s="794"/>
      <c r="ILF56" s="794"/>
      <c r="ILG56" s="794"/>
      <c r="ILH56" s="794"/>
      <c r="ILI56" s="794"/>
      <c r="ILJ56" s="794"/>
      <c r="ILK56" s="794"/>
      <c r="ILL56" s="794"/>
      <c r="ILM56" s="794"/>
      <c r="ILN56" s="794"/>
      <c r="ILO56" s="794"/>
      <c r="ILP56" s="794"/>
      <c r="ILQ56" s="794"/>
      <c r="ILR56" s="794"/>
      <c r="ILS56" s="794"/>
      <c r="ILT56" s="794"/>
      <c r="ILU56" s="794"/>
      <c r="ILV56" s="794"/>
      <c r="ILW56" s="794"/>
      <c r="ILX56" s="794"/>
      <c r="ILY56" s="794"/>
      <c r="ILZ56" s="794"/>
      <c r="IMA56" s="794"/>
      <c r="IMB56" s="794"/>
      <c r="IMC56" s="794"/>
      <c r="IMD56" s="794"/>
      <c r="IME56" s="794"/>
      <c r="IMF56" s="794"/>
      <c r="IMG56" s="794"/>
      <c r="IMH56" s="794"/>
      <c r="IMI56" s="794"/>
      <c r="IMJ56" s="794"/>
      <c r="IMK56" s="794"/>
      <c r="IML56" s="794"/>
      <c r="IMM56" s="794"/>
      <c r="IMN56" s="794"/>
      <c r="IMO56" s="794"/>
      <c r="IMP56" s="794"/>
      <c r="IMQ56" s="794"/>
      <c r="IMR56" s="794"/>
      <c r="IMS56" s="794"/>
      <c r="IMT56" s="794"/>
      <c r="IMU56" s="794"/>
      <c r="IMV56" s="794"/>
      <c r="IMW56" s="794"/>
      <c r="IMX56" s="794"/>
      <c r="IMY56" s="794"/>
      <c r="IMZ56" s="794"/>
      <c r="INA56" s="794"/>
      <c r="INB56" s="794"/>
      <c r="INC56" s="794"/>
      <c r="IND56" s="794"/>
      <c r="INE56" s="794"/>
      <c r="INF56" s="794"/>
      <c r="ING56" s="794"/>
      <c r="INH56" s="794"/>
      <c r="INI56" s="794"/>
      <c r="INJ56" s="794"/>
      <c r="INK56" s="794"/>
      <c r="INL56" s="794"/>
      <c r="INM56" s="794"/>
      <c r="INN56" s="794"/>
      <c r="INO56" s="794"/>
      <c r="INP56" s="794"/>
      <c r="INQ56" s="794"/>
      <c r="INR56" s="794"/>
      <c r="INS56" s="794"/>
      <c r="INT56" s="794"/>
      <c r="INU56" s="794"/>
      <c r="INV56" s="794"/>
      <c r="INW56" s="794"/>
      <c r="INX56" s="794"/>
      <c r="INY56" s="794"/>
      <c r="INZ56" s="794"/>
      <c r="IOA56" s="794"/>
      <c r="IOB56" s="794"/>
      <c r="IOC56" s="794"/>
      <c r="IOD56" s="794"/>
      <c r="IOE56" s="794"/>
      <c r="IOF56" s="794"/>
      <c r="IOG56" s="794"/>
      <c r="IOH56" s="794"/>
      <c r="IOI56" s="794"/>
      <c r="IOJ56" s="794"/>
      <c r="IOK56" s="794"/>
      <c r="IOL56" s="794"/>
      <c r="IOM56" s="794"/>
      <c r="ION56" s="794"/>
      <c r="IOO56" s="794"/>
      <c r="IOP56" s="794"/>
      <c r="IOQ56" s="794"/>
      <c r="IOR56" s="794"/>
      <c r="IOS56" s="794"/>
      <c r="IOT56" s="794"/>
      <c r="IOU56" s="794"/>
      <c r="IOV56" s="794"/>
      <c r="IOW56" s="794"/>
      <c r="IOX56" s="794"/>
      <c r="IOY56" s="794"/>
      <c r="IOZ56" s="794"/>
      <c r="IPA56" s="794"/>
      <c r="IPB56" s="794"/>
      <c r="IPC56" s="794"/>
      <c r="IPD56" s="794"/>
      <c r="IPE56" s="794"/>
      <c r="IPF56" s="794"/>
      <c r="IPG56" s="794"/>
      <c r="IPH56" s="794"/>
      <c r="IPI56" s="794"/>
      <c r="IPJ56" s="794"/>
      <c r="IPK56" s="794"/>
      <c r="IPL56" s="794"/>
      <c r="IPM56" s="794"/>
      <c r="IPN56" s="794"/>
      <c r="IPO56" s="794"/>
      <c r="IPP56" s="794"/>
      <c r="IPQ56" s="794"/>
      <c r="IPR56" s="794"/>
      <c r="IPS56" s="794"/>
      <c r="IPT56" s="794"/>
      <c r="IPU56" s="794"/>
      <c r="IPV56" s="794"/>
      <c r="IPW56" s="794"/>
      <c r="IPX56" s="794"/>
      <c r="IPY56" s="794"/>
      <c r="IPZ56" s="794"/>
      <c r="IQA56" s="794"/>
      <c r="IQB56" s="794"/>
      <c r="IQC56" s="794"/>
      <c r="IQD56" s="794"/>
      <c r="IQE56" s="794"/>
      <c r="IQF56" s="794"/>
      <c r="IQG56" s="794"/>
      <c r="IQH56" s="794"/>
      <c r="IQI56" s="794"/>
      <c r="IQJ56" s="794"/>
      <c r="IQK56" s="794"/>
      <c r="IQL56" s="794"/>
      <c r="IQM56" s="794"/>
      <c r="IQN56" s="794"/>
      <c r="IQO56" s="794"/>
      <c r="IQP56" s="794"/>
      <c r="IQQ56" s="794"/>
      <c r="IQR56" s="794"/>
      <c r="IQS56" s="794"/>
      <c r="IQT56" s="794"/>
      <c r="IQU56" s="794"/>
      <c r="IQV56" s="794"/>
      <c r="IQW56" s="794"/>
      <c r="IQX56" s="794"/>
      <c r="IQY56" s="794"/>
      <c r="IQZ56" s="794"/>
      <c r="IRA56" s="794"/>
      <c r="IRB56" s="794"/>
      <c r="IRC56" s="794"/>
      <c r="IRD56" s="794"/>
      <c r="IRE56" s="794"/>
      <c r="IRF56" s="794"/>
      <c r="IRG56" s="794"/>
      <c r="IRH56" s="794"/>
      <c r="IRI56" s="794"/>
      <c r="IRJ56" s="794"/>
      <c r="IRK56" s="794"/>
      <c r="IRL56" s="794"/>
      <c r="IRM56" s="794"/>
      <c r="IRN56" s="794"/>
      <c r="IRO56" s="794"/>
      <c r="IRP56" s="794"/>
      <c r="IRQ56" s="794"/>
      <c r="IRR56" s="794"/>
      <c r="IRS56" s="794"/>
      <c r="IRT56" s="794"/>
      <c r="IRU56" s="794"/>
      <c r="IRV56" s="794"/>
      <c r="IRW56" s="794"/>
      <c r="IRX56" s="794"/>
      <c r="IRY56" s="794"/>
      <c r="IRZ56" s="794"/>
      <c r="ISA56" s="794"/>
      <c r="ISB56" s="794"/>
      <c r="ISC56" s="794"/>
      <c r="ISD56" s="794"/>
      <c r="ISE56" s="794"/>
      <c r="ISF56" s="794"/>
      <c r="ISG56" s="794"/>
      <c r="ISH56" s="794"/>
      <c r="ISI56" s="794"/>
      <c r="ISJ56" s="794"/>
      <c r="ISK56" s="794"/>
      <c r="ISL56" s="794"/>
      <c r="ISM56" s="794"/>
      <c r="ISN56" s="794"/>
      <c r="ISO56" s="794"/>
      <c r="ISP56" s="794"/>
      <c r="ISQ56" s="794"/>
      <c r="ISR56" s="794"/>
      <c r="ISS56" s="794"/>
      <c r="IST56" s="794"/>
      <c r="ISU56" s="794"/>
      <c r="ISV56" s="794"/>
      <c r="ISW56" s="794"/>
      <c r="ISX56" s="794"/>
      <c r="ISY56" s="794"/>
      <c r="ISZ56" s="794"/>
      <c r="ITA56" s="794"/>
      <c r="ITB56" s="794"/>
      <c r="ITC56" s="794"/>
      <c r="ITD56" s="794"/>
      <c r="ITE56" s="794"/>
      <c r="ITF56" s="794"/>
      <c r="ITG56" s="794"/>
      <c r="ITH56" s="794"/>
      <c r="ITI56" s="794"/>
      <c r="ITJ56" s="794"/>
      <c r="ITK56" s="794"/>
      <c r="ITL56" s="794"/>
      <c r="ITM56" s="794"/>
      <c r="ITN56" s="794"/>
      <c r="ITO56" s="794"/>
      <c r="ITP56" s="794"/>
      <c r="ITQ56" s="794"/>
      <c r="ITR56" s="794"/>
      <c r="ITS56" s="794"/>
      <c r="ITT56" s="794"/>
      <c r="ITU56" s="794"/>
      <c r="ITV56" s="794"/>
      <c r="ITW56" s="794"/>
      <c r="ITX56" s="794"/>
      <c r="ITY56" s="794"/>
      <c r="ITZ56" s="794"/>
      <c r="IUA56" s="794"/>
      <c r="IUB56" s="794"/>
      <c r="IUC56" s="794"/>
      <c r="IUD56" s="794"/>
      <c r="IUE56" s="794"/>
      <c r="IUF56" s="794"/>
      <c r="IUG56" s="794"/>
      <c r="IUH56" s="794"/>
      <c r="IUI56" s="794"/>
      <c r="IUJ56" s="794"/>
      <c r="IUK56" s="794"/>
      <c r="IUL56" s="794"/>
      <c r="IUM56" s="794"/>
      <c r="IUN56" s="794"/>
      <c r="IUO56" s="794"/>
      <c r="IUP56" s="794"/>
      <c r="IUQ56" s="794"/>
      <c r="IUR56" s="794"/>
      <c r="IUS56" s="794"/>
      <c r="IUT56" s="794"/>
      <c r="IUU56" s="794"/>
      <c r="IUV56" s="794"/>
      <c r="IUW56" s="794"/>
      <c r="IUX56" s="794"/>
      <c r="IUY56" s="794"/>
      <c r="IUZ56" s="794"/>
      <c r="IVA56" s="794"/>
      <c r="IVB56" s="794"/>
      <c r="IVC56" s="794"/>
      <c r="IVD56" s="794"/>
      <c r="IVE56" s="794"/>
      <c r="IVF56" s="794"/>
      <c r="IVG56" s="794"/>
      <c r="IVH56" s="794"/>
      <c r="IVI56" s="794"/>
      <c r="IVJ56" s="794"/>
      <c r="IVK56" s="794"/>
      <c r="IVL56" s="794"/>
      <c r="IVM56" s="794"/>
      <c r="IVN56" s="794"/>
      <c r="IVO56" s="794"/>
      <c r="IVP56" s="794"/>
      <c r="IVQ56" s="794"/>
      <c r="IVR56" s="794"/>
      <c r="IVS56" s="794"/>
      <c r="IVT56" s="794"/>
      <c r="IVU56" s="794"/>
      <c r="IVV56" s="794"/>
      <c r="IVW56" s="794"/>
      <c r="IVX56" s="794"/>
      <c r="IVY56" s="794"/>
      <c r="IVZ56" s="794"/>
      <c r="IWA56" s="794"/>
      <c r="IWB56" s="794"/>
      <c r="IWC56" s="794"/>
      <c r="IWD56" s="794"/>
      <c r="IWE56" s="794"/>
      <c r="IWF56" s="794"/>
      <c r="IWG56" s="794"/>
      <c r="IWH56" s="794"/>
      <c r="IWI56" s="794"/>
      <c r="IWJ56" s="794"/>
      <c r="IWK56" s="794"/>
      <c r="IWL56" s="794"/>
      <c r="IWM56" s="794"/>
      <c r="IWN56" s="794"/>
      <c r="IWO56" s="794"/>
      <c r="IWP56" s="794"/>
      <c r="IWQ56" s="794"/>
      <c r="IWR56" s="794"/>
      <c r="IWS56" s="794"/>
      <c r="IWT56" s="794"/>
      <c r="IWU56" s="794"/>
      <c r="IWV56" s="794"/>
      <c r="IWW56" s="794"/>
      <c r="IWX56" s="794"/>
      <c r="IWY56" s="794"/>
      <c r="IWZ56" s="794"/>
      <c r="IXA56" s="794"/>
      <c r="IXB56" s="794"/>
      <c r="IXC56" s="794"/>
      <c r="IXD56" s="794"/>
      <c r="IXE56" s="794"/>
      <c r="IXF56" s="794"/>
      <c r="IXG56" s="794"/>
      <c r="IXH56" s="794"/>
      <c r="IXI56" s="794"/>
      <c r="IXJ56" s="794"/>
      <c r="IXK56" s="794"/>
      <c r="IXL56" s="794"/>
      <c r="IXM56" s="794"/>
      <c r="IXN56" s="794"/>
      <c r="IXO56" s="794"/>
      <c r="IXP56" s="794"/>
      <c r="IXQ56" s="794"/>
      <c r="IXR56" s="794"/>
      <c r="IXS56" s="794"/>
      <c r="IXT56" s="794"/>
      <c r="IXU56" s="794"/>
      <c r="IXV56" s="794"/>
      <c r="IXW56" s="794"/>
      <c r="IXX56" s="794"/>
      <c r="IXY56" s="794"/>
      <c r="IXZ56" s="794"/>
      <c r="IYA56" s="794"/>
      <c r="IYB56" s="794"/>
      <c r="IYC56" s="794"/>
      <c r="IYD56" s="794"/>
      <c r="IYE56" s="794"/>
      <c r="IYF56" s="794"/>
      <c r="IYG56" s="794"/>
      <c r="IYH56" s="794"/>
      <c r="IYI56" s="794"/>
      <c r="IYJ56" s="794"/>
      <c r="IYK56" s="794"/>
      <c r="IYL56" s="794"/>
      <c r="IYM56" s="794"/>
      <c r="IYN56" s="794"/>
      <c r="IYO56" s="794"/>
      <c r="IYP56" s="794"/>
      <c r="IYQ56" s="794"/>
      <c r="IYR56" s="794"/>
      <c r="IYS56" s="794"/>
      <c r="IYT56" s="794"/>
      <c r="IYU56" s="794"/>
      <c r="IYV56" s="794"/>
      <c r="IYW56" s="794"/>
      <c r="IYX56" s="794"/>
      <c r="IYY56" s="794"/>
      <c r="IYZ56" s="794"/>
      <c r="IZA56" s="794"/>
      <c r="IZB56" s="794"/>
      <c r="IZC56" s="794"/>
      <c r="IZD56" s="794"/>
      <c r="IZE56" s="794"/>
      <c r="IZF56" s="794"/>
      <c r="IZG56" s="794"/>
      <c r="IZH56" s="794"/>
      <c r="IZI56" s="794"/>
      <c r="IZJ56" s="794"/>
      <c r="IZK56" s="794"/>
      <c r="IZL56" s="794"/>
      <c r="IZM56" s="794"/>
      <c r="IZN56" s="794"/>
      <c r="IZO56" s="794"/>
      <c r="IZP56" s="794"/>
      <c r="IZQ56" s="794"/>
      <c r="IZR56" s="794"/>
      <c r="IZS56" s="794"/>
      <c r="IZT56" s="794"/>
      <c r="IZU56" s="794"/>
      <c r="IZV56" s="794"/>
      <c r="IZW56" s="794"/>
      <c r="IZX56" s="794"/>
      <c r="IZY56" s="794"/>
      <c r="IZZ56" s="794"/>
      <c r="JAA56" s="794"/>
      <c r="JAB56" s="794"/>
      <c r="JAC56" s="794"/>
      <c r="JAD56" s="794"/>
      <c r="JAE56" s="794"/>
      <c r="JAF56" s="794"/>
      <c r="JAG56" s="794"/>
      <c r="JAH56" s="794"/>
      <c r="JAI56" s="794"/>
      <c r="JAJ56" s="794"/>
      <c r="JAK56" s="794"/>
      <c r="JAL56" s="794"/>
      <c r="JAM56" s="794"/>
      <c r="JAN56" s="794"/>
      <c r="JAO56" s="794"/>
      <c r="JAP56" s="794"/>
      <c r="JAQ56" s="794"/>
      <c r="JAR56" s="794"/>
      <c r="JAS56" s="794"/>
      <c r="JAT56" s="794"/>
      <c r="JAU56" s="794"/>
      <c r="JAV56" s="794"/>
      <c r="JAW56" s="794"/>
      <c r="JAX56" s="794"/>
      <c r="JAY56" s="794"/>
      <c r="JAZ56" s="794"/>
      <c r="JBA56" s="794"/>
      <c r="JBB56" s="794"/>
      <c r="JBC56" s="794"/>
      <c r="JBD56" s="794"/>
      <c r="JBE56" s="794"/>
      <c r="JBF56" s="794"/>
      <c r="JBG56" s="794"/>
      <c r="JBH56" s="794"/>
      <c r="JBI56" s="794"/>
      <c r="JBJ56" s="794"/>
      <c r="JBK56" s="794"/>
      <c r="JBL56" s="794"/>
      <c r="JBM56" s="794"/>
      <c r="JBN56" s="794"/>
      <c r="JBO56" s="794"/>
      <c r="JBP56" s="794"/>
      <c r="JBQ56" s="794"/>
      <c r="JBR56" s="794"/>
      <c r="JBS56" s="794"/>
      <c r="JBT56" s="794"/>
      <c r="JBU56" s="794"/>
      <c r="JBV56" s="794"/>
      <c r="JBW56" s="794"/>
      <c r="JBX56" s="794"/>
      <c r="JBY56" s="794"/>
      <c r="JBZ56" s="794"/>
      <c r="JCA56" s="794"/>
      <c r="JCB56" s="794"/>
      <c r="JCC56" s="794"/>
      <c r="JCD56" s="794"/>
      <c r="JCE56" s="794"/>
      <c r="JCF56" s="794"/>
      <c r="JCG56" s="794"/>
      <c r="JCH56" s="794"/>
      <c r="JCI56" s="794"/>
      <c r="JCJ56" s="794"/>
      <c r="JCK56" s="794"/>
      <c r="JCL56" s="794"/>
      <c r="JCM56" s="794"/>
      <c r="JCN56" s="794"/>
      <c r="JCO56" s="794"/>
      <c r="JCP56" s="794"/>
      <c r="JCQ56" s="794"/>
      <c r="JCR56" s="794"/>
      <c r="JCS56" s="794"/>
      <c r="JCT56" s="794"/>
      <c r="JCU56" s="794"/>
      <c r="JCV56" s="794"/>
      <c r="JCW56" s="794"/>
      <c r="JCX56" s="794"/>
      <c r="JCY56" s="794"/>
      <c r="JCZ56" s="794"/>
      <c r="JDA56" s="794"/>
      <c r="JDB56" s="794"/>
      <c r="JDC56" s="794"/>
      <c r="JDD56" s="794"/>
      <c r="JDE56" s="794"/>
      <c r="JDF56" s="794"/>
      <c r="JDG56" s="794"/>
      <c r="JDH56" s="794"/>
      <c r="JDI56" s="794"/>
      <c r="JDJ56" s="794"/>
      <c r="JDK56" s="794"/>
      <c r="JDL56" s="794"/>
      <c r="JDM56" s="794"/>
      <c r="JDN56" s="794"/>
      <c r="JDO56" s="794"/>
      <c r="JDP56" s="794"/>
      <c r="JDQ56" s="794"/>
      <c r="JDR56" s="794"/>
      <c r="JDS56" s="794"/>
      <c r="JDT56" s="794"/>
      <c r="JDU56" s="794"/>
      <c r="JDV56" s="794"/>
      <c r="JDW56" s="794"/>
      <c r="JDX56" s="794"/>
      <c r="JDY56" s="794"/>
      <c r="JDZ56" s="794"/>
      <c r="JEA56" s="794"/>
      <c r="JEB56" s="794"/>
      <c r="JEC56" s="794"/>
      <c r="JED56" s="794"/>
      <c r="JEE56" s="794"/>
      <c r="JEF56" s="794"/>
      <c r="JEG56" s="794"/>
      <c r="JEH56" s="794"/>
      <c r="JEI56" s="794"/>
      <c r="JEJ56" s="794"/>
      <c r="JEK56" s="794"/>
      <c r="JEL56" s="794"/>
      <c r="JEM56" s="794"/>
      <c r="JEN56" s="794"/>
      <c r="JEO56" s="794"/>
      <c r="JEP56" s="794"/>
      <c r="JEQ56" s="794"/>
      <c r="JER56" s="794"/>
      <c r="JES56" s="794"/>
      <c r="JET56" s="794"/>
      <c r="JEU56" s="794"/>
      <c r="JEV56" s="794"/>
      <c r="JEW56" s="794"/>
      <c r="JEX56" s="794"/>
      <c r="JEY56" s="794"/>
      <c r="JEZ56" s="794"/>
      <c r="JFA56" s="794"/>
      <c r="JFB56" s="794"/>
      <c r="JFC56" s="794"/>
      <c r="JFD56" s="794"/>
      <c r="JFE56" s="794"/>
      <c r="JFF56" s="794"/>
      <c r="JFG56" s="794"/>
      <c r="JFH56" s="794"/>
      <c r="JFI56" s="794"/>
      <c r="JFJ56" s="794"/>
      <c r="JFK56" s="794"/>
      <c r="JFL56" s="794"/>
      <c r="JFM56" s="794"/>
      <c r="JFN56" s="794"/>
      <c r="JFO56" s="794"/>
      <c r="JFP56" s="794"/>
      <c r="JFQ56" s="794"/>
      <c r="JFR56" s="794"/>
      <c r="JFS56" s="794"/>
      <c r="JFT56" s="794"/>
      <c r="JFU56" s="794"/>
      <c r="JFV56" s="794"/>
      <c r="JFW56" s="794"/>
      <c r="JFX56" s="794"/>
      <c r="JFY56" s="794"/>
      <c r="JFZ56" s="794"/>
      <c r="JGA56" s="794"/>
      <c r="JGB56" s="794"/>
      <c r="JGC56" s="794"/>
      <c r="JGD56" s="794"/>
      <c r="JGE56" s="794"/>
      <c r="JGF56" s="794"/>
      <c r="JGG56" s="794"/>
      <c r="JGH56" s="794"/>
      <c r="JGI56" s="794"/>
      <c r="JGJ56" s="794"/>
      <c r="JGK56" s="794"/>
      <c r="JGL56" s="794"/>
      <c r="JGM56" s="794"/>
      <c r="JGN56" s="794"/>
      <c r="JGO56" s="794"/>
      <c r="JGP56" s="794"/>
      <c r="JGQ56" s="794"/>
      <c r="JGR56" s="794"/>
      <c r="JGS56" s="794"/>
      <c r="JGT56" s="794"/>
      <c r="JGU56" s="794"/>
      <c r="JGV56" s="794"/>
      <c r="JGW56" s="794"/>
      <c r="JGX56" s="794"/>
      <c r="JGY56" s="794"/>
      <c r="JGZ56" s="794"/>
      <c r="JHA56" s="794"/>
      <c r="JHB56" s="794"/>
      <c r="JHC56" s="794"/>
      <c r="JHD56" s="794"/>
      <c r="JHE56" s="794"/>
      <c r="JHF56" s="794"/>
      <c r="JHG56" s="794"/>
      <c r="JHH56" s="794"/>
      <c r="JHI56" s="794"/>
      <c r="JHJ56" s="794"/>
      <c r="JHK56" s="794"/>
      <c r="JHL56" s="794"/>
      <c r="JHM56" s="794"/>
      <c r="JHN56" s="794"/>
      <c r="JHO56" s="794"/>
      <c r="JHP56" s="794"/>
      <c r="JHQ56" s="794"/>
      <c r="JHR56" s="794"/>
      <c r="JHS56" s="794"/>
      <c r="JHT56" s="794"/>
      <c r="JHU56" s="794"/>
      <c r="JHV56" s="794"/>
      <c r="JHW56" s="794"/>
      <c r="JHX56" s="794"/>
      <c r="JHY56" s="794"/>
      <c r="JHZ56" s="794"/>
      <c r="JIA56" s="794"/>
      <c r="JIB56" s="794"/>
      <c r="JIC56" s="794"/>
      <c r="JID56" s="794"/>
      <c r="JIE56" s="794"/>
      <c r="JIF56" s="794"/>
      <c r="JIG56" s="794"/>
      <c r="JIH56" s="794"/>
      <c r="JII56" s="794"/>
      <c r="JIJ56" s="794"/>
      <c r="JIK56" s="794"/>
      <c r="JIL56" s="794"/>
      <c r="JIM56" s="794"/>
      <c r="JIN56" s="794"/>
      <c r="JIO56" s="794"/>
      <c r="JIP56" s="794"/>
      <c r="JIQ56" s="794"/>
      <c r="JIR56" s="794"/>
      <c r="JIS56" s="794"/>
      <c r="JIT56" s="794"/>
      <c r="JIU56" s="794"/>
      <c r="JIV56" s="794"/>
      <c r="JIW56" s="794"/>
      <c r="JIX56" s="794"/>
      <c r="JIY56" s="794"/>
      <c r="JIZ56" s="794"/>
      <c r="JJA56" s="794"/>
      <c r="JJB56" s="794"/>
      <c r="JJC56" s="794"/>
      <c r="JJD56" s="794"/>
      <c r="JJE56" s="794"/>
      <c r="JJF56" s="794"/>
      <c r="JJG56" s="794"/>
      <c r="JJH56" s="794"/>
      <c r="JJI56" s="794"/>
      <c r="JJJ56" s="794"/>
      <c r="JJK56" s="794"/>
      <c r="JJL56" s="794"/>
      <c r="JJM56" s="794"/>
      <c r="JJN56" s="794"/>
      <c r="JJO56" s="794"/>
      <c r="JJP56" s="794"/>
      <c r="JJQ56" s="794"/>
      <c r="JJR56" s="794"/>
      <c r="JJS56" s="794"/>
      <c r="JJT56" s="794"/>
      <c r="JJU56" s="794"/>
      <c r="JJV56" s="794"/>
      <c r="JJW56" s="794"/>
      <c r="JJX56" s="794"/>
      <c r="JJY56" s="794"/>
      <c r="JJZ56" s="794"/>
      <c r="JKA56" s="794"/>
      <c r="JKB56" s="794"/>
      <c r="JKC56" s="794"/>
      <c r="JKD56" s="794"/>
      <c r="JKE56" s="794"/>
      <c r="JKF56" s="794"/>
      <c r="JKG56" s="794"/>
      <c r="JKH56" s="794"/>
      <c r="JKI56" s="794"/>
      <c r="JKJ56" s="794"/>
      <c r="JKK56" s="794"/>
      <c r="JKL56" s="794"/>
      <c r="JKM56" s="794"/>
      <c r="JKN56" s="794"/>
      <c r="JKO56" s="794"/>
      <c r="JKP56" s="794"/>
      <c r="JKQ56" s="794"/>
      <c r="JKR56" s="794"/>
      <c r="JKS56" s="794"/>
      <c r="JKT56" s="794"/>
      <c r="JKU56" s="794"/>
      <c r="JKV56" s="794"/>
      <c r="JKW56" s="794"/>
      <c r="JKX56" s="794"/>
      <c r="JKY56" s="794"/>
      <c r="JKZ56" s="794"/>
      <c r="JLA56" s="794"/>
      <c r="JLB56" s="794"/>
      <c r="JLC56" s="794"/>
      <c r="JLD56" s="794"/>
      <c r="JLE56" s="794"/>
      <c r="JLF56" s="794"/>
      <c r="JLG56" s="794"/>
      <c r="JLH56" s="794"/>
      <c r="JLI56" s="794"/>
      <c r="JLJ56" s="794"/>
      <c r="JLK56" s="794"/>
      <c r="JLL56" s="794"/>
      <c r="JLM56" s="794"/>
      <c r="JLN56" s="794"/>
      <c r="JLO56" s="794"/>
      <c r="JLP56" s="794"/>
      <c r="JLQ56" s="794"/>
      <c r="JLR56" s="794"/>
      <c r="JLS56" s="794"/>
      <c r="JLT56" s="794"/>
      <c r="JLU56" s="794"/>
      <c r="JLV56" s="794"/>
      <c r="JLW56" s="794"/>
      <c r="JLX56" s="794"/>
      <c r="JLY56" s="794"/>
      <c r="JLZ56" s="794"/>
      <c r="JMA56" s="794"/>
      <c r="JMB56" s="794"/>
      <c r="JMC56" s="794"/>
      <c r="JMD56" s="794"/>
      <c r="JME56" s="794"/>
      <c r="JMF56" s="794"/>
      <c r="JMG56" s="794"/>
      <c r="JMH56" s="794"/>
      <c r="JMI56" s="794"/>
      <c r="JMJ56" s="794"/>
      <c r="JMK56" s="794"/>
      <c r="JML56" s="794"/>
      <c r="JMM56" s="794"/>
      <c r="JMN56" s="794"/>
      <c r="JMO56" s="794"/>
      <c r="JMP56" s="794"/>
      <c r="JMQ56" s="794"/>
      <c r="JMR56" s="794"/>
      <c r="JMS56" s="794"/>
      <c r="JMT56" s="794"/>
      <c r="JMU56" s="794"/>
      <c r="JMV56" s="794"/>
      <c r="JMW56" s="794"/>
      <c r="JMX56" s="794"/>
      <c r="JMY56" s="794"/>
      <c r="JMZ56" s="794"/>
      <c r="JNA56" s="794"/>
      <c r="JNB56" s="794"/>
      <c r="JNC56" s="794"/>
      <c r="JND56" s="794"/>
      <c r="JNE56" s="794"/>
      <c r="JNF56" s="794"/>
      <c r="JNG56" s="794"/>
      <c r="JNH56" s="794"/>
      <c r="JNI56" s="794"/>
      <c r="JNJ56" s="794"/>
      <c r="JNK56" s="794"/>
      <c r="JNL56" s="794"/>
      <c r="JNM56" s="794"/>
      <c r="JNN56" s="794"/>
      <c r="JNO56" s="794"/>
      <c r="JNP56" s="794"/>
      <c r="JNQ56" s="794"/>
      <c r="JNR56" s="794"/>
      <c r="JNS56" s="794"/>
      <c r="JNT56" s="794"/>
      <c r="JNU56" s="794"/>
      <c r="JNV56" s="794"/>
      <c r="JNW56" s="794"/>
      <c r="JNX56" s="794"/>
      <c r="JNY56" s="794"/>
      <c r="JNZ56" s="794"/>
      <c r="JOA56" s="794"/>
      <c r="JOB56" s="794"/>
      <c r="JOC56" s="794"/>
      <c r="JOD56" s="794"/>
      <c r="JOE56" s="794"/>
      <c r="JOF56" s="794"/>
      <c r="JOG56" s="794"/>
      <c r="JOH56" s="794"/>
      <c r="JOI56" s="794"/>
      <c r="JOJ56" s="794"/>
      <c r="JOK56" s="794"/>
      <c r="JOL56" s="794"/>
      <c r="JOM56" s="794"/>
      <c r="JON56" s="794"/>
      <c r="JOO56" s="794"/>
      <c r="JOP56" s="794"/>
      <c r="JOQ56" s="794"/>
      <c r="JOR56" s="794"/>
      <c r="JOS56" s="794"/>
      <c r="JOT56" s="794"/>
      <c r="JOU56" s="794"/>
      <c r="JOV56" s="794"/>
      <c r="JOW56" s="794"/>
      <c r="JOX56" s="794"/>
      <c r="JOY56" s="794"/>
      <c r="JOZ56" s="794"/>
      <c r="JPA56" s="794"/>
      <c r="JPB56" s="794"/>
      <c r="JPC56" s="794"/>
      <c r="JPD56" s="794"/>
      <c r="JPE56" s="794"/>
      <c r="JPF56" s="794"/>
      <c r="JPG56" s="794"/>
      <c r="JPH56" s="794"/>
      <c r="JPI56" s="794"/>
      <c r="JPJ56" s="794"/>
      <c r="JPK56" s="794"/>
      <c r="JPL56" s="794"/>
      <c r="JPM56" s="794"/>
      <c r="JPN56" s="794"/>
      <c r="JPO56" s="794"/>
      <c r="JPP56" s="794"/>
      <c r="JPQ56" s="794"/>
      <c r="JPR56" s="794"/>
      <c r="JPS56" s="794"/>
      <c r="JPT56" s="794"/>
      <c r="JPU56" s="794"/>
      <c r="JPV56" s="794"/>
      <c r="JPW56" s="794"/>
      <c r="JPX56" s="794"/>
      <c r="JPY56" s="794"/>
      <c r="JPZ56" s="794"/>
      <c r="JQA56" s="794"/>
      <c r="JQB56" s="794"/>
      <c r="JQC56" s="794"/>
      <c r="JQD56" s="794"/>
      <c r="JQE56" s="794"/>
      <c r="JQF56" s="794"/>
      <c r="JQG56" s="794"/>
      <c r="JQH56" s="794"/>
      <c r="JQI56" s="794"/>
      <c r="JQJ56" s="794"/>
      <c r="JQK56" s="794"/>
      <c r="JQL56" s="794"/>
      <c r="JQM56" s="794"/>
      <c r="JQN56" s="794"/>
      <c r="JQO56" s="794"/>
      <c r="JQP56" s="794"/>
      <c r="JQQ56" s="794"/>
      <c r="JQR56" s="794"/>
      <c r="JQS56" s="794"/>
      <c r="JQT56" s="794"/>
      <c r="JQU56" s="794"/>
      <c r="JQV56" s="794"/>
      <c r="JQW56" s="794"/>
      <c r="JQX56" s="794"/>
      <c r="JQY56" s="794"/>
      <c r="JQZ56" s="794"/>
      <c r="JRA56" s="794"/>
      <c r="JRB56" s="794"/>
      <c r="JRC56" s="794"/>
      <c r="JRD56" s="794"/>
      <c r="JRE56" s="794"/>
      <c r="JRF56" s="794"/>
      <c r="JRG56" s="794"/>
      <c r="JRH56" s="794"/>
      <c r="JRI56" s="794"/>
      <c r="JRJ56" s="794"/>
      <c r="JRK56" s="794"/>
      <c r="JRL56" s="794"/>
      <c r="JRM56" s="794"/>
      <c r="JRN56" s="794"/>
      <c r="JRO56" s="794"/>
      <c r="JRP56" s="794"/>
      <c r="JRQ56" s="794"/>
      <c r="JRR56" s="794"/>
      <c r="JRS56" s="794"/>
      <c r="JRT56" s="794"/>
      <c r="JRU56" s="794"/>
      <c r="JRV56" s="794"/>
      <c r="JRW56" s="794"/>
      <c r="JRX56" s="794"/>
      <c r="JRY56" s="794"/>
      <c r="JRZ56" s="794"/>
      <c r="JSA56" s="794"/>
      <c r="JSB56" s="794"/>
      <c r="JSC56" s="794"/>
      <c r="JSD56" s="794"/>
      <c r="JSE56" s="794"/>
      <c r="JSF56" s="794"/>
      <c r="JSG56" s="794"/>
      <c r="JSH56" s="794"/>
      <c r="JSI56" s="794"/>
      <c r="JSJ56" s="794"/>
      <c r="JSK56" s="794"/>
      <c r="JSL56" s="794"/>
      <c r="JSM56" s="794"/>
      <c r="JSN56" s="794"/>
      <c r="JSO56" s="794"/>
      <c r="JSP56" s="794"/>
      <c r="JSQ56" s="794"/>
      <c r="JSR56" s="794"/>
      <c r="JSS56" s="794"/>
      <c r="JST56" s="794"/>
      <c r="JSU56" s="794"/>
      <c r="JSV56" s="794"/>
      <c r="JSW56" s="794"/>
      <c r="JSX56" s="794"/>
      <c r="JSY56" s="794"/>
      <c r="JSZ56" s="794"/>
      <c r="JTA56" s="794"/>
      <c r="JTB56" s="794"/>
      <c r="JTC56" s="794"/>
      <c r="JTD56" s="794"/>
      <c r="JTE56" s="794"/>
      <c r="JTF56" s="794"/>
      <c r="JTG56" s="794"/>
      <c r="JTH56" s="794"/>
      <c r="JTI56" s="794"/>
      <c r="JTJ56" s="794"/>
      <c r="JTK56" s="794"/>
      <c r="JTL56" s="794"/>
      <c r="JTM56" s="794"/>
      <c r="JTN56" s="794"/>
      <c r="JTO56" s="794"/>
      <c r="JTP56" s="794"/>
      <c r="JTQ56" s="794"/>
      <c r="JTR56" s="794"/>
      <c r="JTS56" s="794"/>
      <c r="JTT56" s="794"/>
      <c r="JTU56" s="794"/>
      <c r="JTV56" s="794"/>
      <c r="JTW56" s="794"/>
      <c r="JTX56" s="794"/>
      <c r="JTY56" s="794"/>
      <c r="JTZ56" s="794"/>
      <c r="JUA56" s="794"/>
      <c r="JUB56" s="794"/>
      <c r="JUC56" s="794"/>
      <c r="JUD56" s="794"/>
      <c r="JUE56" s="794"/>
      <c r="JUF56" s="794"/>
      <c r="JUG56" s="794"/>
      <c r="JUH56" s="794"/>
      <c r="JUI56" s="794"/>
      <c r="JUJ56" s="794"/>
      <c r="JUK56" s="794"/>
      <c r="JUL56" s="794"/>
      <c r="JUM56" s="794"/>
      <c r="JUN56" s="794"/>
      <c r="JUO56" s="794"/>
      <c r="JUP56" s="794"/>
      <c r="JUQ56" s="794"/>
      <c r="JUR56" s="794"/>
      <c r="JUS56" s="794"/>
      <c r="JUT56" s="794"/>
      <c r="JUU56" s="794"/>
      <c r="JUV56" s="794"/>
      <c r="JUW56" s="794"/>
      <c r="JUX56" s="794"/>
      <c r="JUY56" s="794"/>
      <c r="JUZ56" s="794"/>
      <c r="JVA56" s="794"/>
      <c r="JVB56" s="794"/>
      <c r="JVC56" s="794"/>
      <c r="JVD56" s="794"/>
      <c r="JVE56" s="794"/>
      <c r="JVF56" s="794"/>
      <c r="JVG56" s="794"/>
      <c r="JVH56" s="794"/>
      <c r="JVI56" s="794"/>
      <c r="JVJ56" s="794"/>
      <c r="JVK56" s="794"/>
      <c r="JVL56" s="794"/>
      <c r="JVM56" s="794"/>
      <c r="JVN56" s="794"/>
      <c r="JVO56" s="794"/>
      <c r="JVP56" s="794"/>
      <c r="JVQ56" s="794"/>
      <c r="JVR56" s="794"/>
      <c r="JVS56" s="794"/>
      <c r="JVT56" s="794"/>
      <c r="JVU56" s="794"/>
      <c r="JVV56" s="794"/>
      <c r="JVW56" s="794"/>
      <c r="JVX56" s="794"/>
      <c r="JVY56" s="794"/>
      <c r="JVZ56" s="794"/>
      <c r="JWA56" s="794"/>
      <c r="JWB56" s="794"/>
      <c r="JWC56" s="794"/>
      <c r="JWD56" s="794"/>
      <c r="JWE56" s="794"/>
      <c r="JWF56" s="794"/>
      <c r="JWG56" s="794"/>
      <c r="JWH56" s="794"/>
      <c r="JWI56" s="794"/>
      <c r="JWJ56" s="794"/>
      <c r="JWK56" s="794"/>
      <c r="JWL56" s="794"/>
      <c r="JWM56" s="794"/>
      <c r="JWN56" s="794"/>
      <c r="JWO56" s="794"/>
      <c r="JWP56" s="794"/>
      <c r="JWQ56" s="794"/>
      <c r="JWR56" s="794"/>
      <c r="JWS56" s="794"/>
      <c r="JWT56" s="794"/>
      <c r="JWU56" s="794"/>
      <c r="JWV56" s="794"/>
      <c r="JWW56" s="794"/>
      <c r="JWX56" s="794"/>
      <c r="JWY56" s="794"/>
      <c r="JWZ56" s="794"/>
      <c r="JXA56" s="794"/>
      <c r="JXB56" s="794"/>
      <c r="JXC56" s="794"/>
      <c r="JXD56" s="794"/>
      <c r="JXE56" s="794"/>
      <c r="JXF56" s="794"/>
      <c r="JXG56" s="794"/>
      <c r="JXH56" s="794"/>
      <c r="JXI56" s="794"/>
      <c r="JXJ56" s="794"/>
      <c r="JXK56" s="794"/>
      <c r="JXL56" s="794"/>
      <c r="JXM56" s="794"/>
      <c r="JXN56" s="794"/>
      <c r="JXO56" s="794"/>
      <c r="JXP56" s="794"/>
      <c r="JXQ56" s="794"/>
      <c r="JXR56" s="794"/>
      <c r="JXS56" s="794"/>
      <c r="JXT56" s="794"/>
      <c r="JXU56" s="794"/>
      <c r="JXV56" s="794"/>
      <c r="JXW56" s="794"/>
      <c r="JXX56" s="794"/>
      <c r="JXY56" s="794"/>
      <c r="JXZ56" s="794"/>
      <c r="JYA56" s="794"/>
      <c r="JYB56" s="794"/>
      <c r="JYC56" s="794"/>
      <c r="JYD56" s="794"/>
      <c r="JYE56" s="794"/>
      <c r="JYF56" s="794"/>
      <c r="JYG56" s="794"/>
      <c r="JYH56" s="794"/>
      <c r="JYI56" s="794"/>
      <c r="JYJ56" s="794"/>
      <c r="JYK56" s="794"/>
      <c r="JYL56" s="794"/>
      <c r="JYM56" s="794"/>
      <c r="JYN56" s="794"/>
      <c r="JYO56" s="794"/>
      <c r="JYP56" s="794"/>
      <c r="JYQ56" s="794"/>
      <c r="JYR56" s="794"/>
      <c r="JYS56" s="794"/>
      <c r="JYT56" s="794"/>
      <c r="JYU56" s="794"/>
      <c r="JYV56" s="794"/>
      <c r="JYW56" s="794"/>
      <c r="JYX56" s="794"/>
      <c r="JYY56" s="794"/>
      <c r="JYZ56" s="794"/>
      <c r="JZA56" s="794"/>
      <c r="JZB56" s="794"/>
      <c r="JZC56" s="794"/>
      <c r="JZD56" s="794"/>
      <c r="JZE56" s="794"/>
      <c r="JZF56" s="794"/>
      <c r="JZG56" s="794"/>
      <c r="JZH56" s="794"/>
      <c r="JZI56" s="794"/>
      <c r="JZJ56" s="794"/>
      <c r="JZK56" s="794"/>
      <c r="JZL56" s="794"/>
      <c r="JZM56" s="794"/>
      <c r="JZN56" s="794"/>
      <c r="JZO56" s="794"/>
      <c r="JZP56" s="794"/>
      <c r="JZQ56" s="794"/>
      <c r="JZR56" s="794"/>
      <c r="JZS56" s="794"/>
      <c r="JZT56" s="794"/>
      <c r="JZU56" s="794"/>
      <c r="JZV56" s="794"/>
      <c r="JZW56" s="794"/>
      <c r="JZX56" s="794"/>
      <c r="JZY56" s="794"/>
      <c r="JZZ56" s="794"/>
      <c r="KAA56" s="794"/>
      <c r="KAB56" s="794"/>
      <c r="KAC56" s="794"/>
      <c r="KAD56" s="794"/>
      <c r="KAE56" s="794"/>
      <c r="KAF56" s="794"/>
      <c r="KAG56" s="794"/>
      <c r="KAH56" s="794"/>
      <c r="KAI56" s="794"/>
      <c r="KAJ56" s="794"/>
      <c r="KAK56" s="794"/>
      <c r="KAL56" s="794"/>
      <c r="KAM56" s="794"/>
      <c r="KAN56" s="794"/>
      <c r="KAO56" s="794"/>
      <c r="KAP56" s="794"/>
      <c r="KAQ56" s="794"/>
      <c r="KAR56" s="794"/>
      <c r="KAS56" s="794"/>
      <c r="KAT56" s="794"/>
      <c r="KAU56" s="794"/>
      <c r="KAV56" s="794"/>
      <c r="KAW56" s="794"/>
      <c r="KAX56" s="794"/>
      <c r="KAY56" s="794"/>
      <c r="KAZ56" s="794"/>
      <c r="KBA56" s="794"/>
      <c r="KBB56" s="794"/>
      <c r="KBC56" s="794"/>
      <c r="KBD56" s="794"/>
      <c r="KBE56" s="794"/>
      <c r="KBF56" s="794"/>
      <c r="KBG56" s="794"/>
      <c r="KBH56" s="794"/>
      <c r="KBI56" s="794"/>
      <c r="KBJ56" s="794"/>
      <c r="KBK56" s="794"/>
      <c r="KBL56" s="794"/>
      <c r="KBM56" s="794"/>
      <c r="KBN56" s="794"/>
      <c r="KBO56" s="794"/>
      <c r="KBP56" s="794"/>
      <c r="KBQ56" s="794"/>
      <c r="KBR56" s="794"/>
      <c r="KBS56" s="794"/>
      <c r="KBT56" s="794"/>
      <c r="KBU56" s="794"/>
      <c r="KBV56" s="794"/>
      <c r="KBW56" s="794"/>
      <c r="KBX56" s="794"/>
      <c r="KBY56" s="794"/>
      <c r="KBZ56" s="794"/>
      <c r="KCA56" s="794"/>
      <c r="KCB56" s="794"/>
      <c r="KCC56" s="794"/>
      <c r="KCD56" s="794"/>
      <c r="KCE56" s="794"/>
      <c r="KCF56" s="794"/>
      <c r="KCG56" s="794"/>
      <c r="KCH56" s="794"/>
      <c r="KCI56" s="794"/>
      <c r="KCJ56" s="794"/>
      <c r="KCK56" s="794"/>
      <c r="KCL56" s="794"/>
      <c r="KCM56" s="794"/>
      <c r="KCN56" s="794"/>
      <c r="KCO56" s="794"/>
      <c r="KCP56" s="794"/>
      <c r="KCQ56" s="794"/>
      <c r="KCR56" s="794"/>
      <c r="KCS56" s="794"/>
      <c r="KCT56" s="794"/>
      <c r="KCU56" s="794"/>
      <c r="KCV56" s="794"/>
      <c r="KCW56" s="794"/>
      <c r="KCX56" s="794"/>
      <c r="KCY56" s="794"/>
      <c r="KCZ56" s="794"/>
      <c r="KDA56" s="794"/>
      <c r="KDB56" s="794"/>
      <c r="KDC56" s="794"/>
      <c r="KDD56" s="794"/>
      <c r="KDE56" s="794"/>
      <c r="KDF56" s="794"/>
      <c r="KDG56" s="794"/>
      <c r="KDH56" s="794"/>
      <c r="KDI56" s="794"/>
      <c r="KDJ56" s="794"/>
      <c r="KDK56" s="794"/>
      <c r="KDL56" s="794"/>
      <c r="KDM56" s="794"/>
      <c r="KDN56" s="794"/>
      <c r="KDO56" s="794"/>
      <c r="KDP56" s="794"/>
      <c r="KDQ56" s="794"/>
      <c r="KDR56" s="794"/>
      <c r="KDS56" s="794"/>
      <c r="KDT56" s="794"/>
      <c r="KDU56" s="794"/>
      <c r="KDV56" s="794"/>
      <c r="KDW56" s="794"/>
      <c r="KDX56" s="794"/>
      <c r="KDY56" s="794"/>
      <c r="KDZ56" s="794"/>
      <c r="KEA56" s="794"/>
      <c r="KEB56" s="794"/>
      <c r="KEC56" s="794"/>
      <c r="KED56" s="794"/>
      <c r="KEE56" s="794"/>
      <c r="KEF56" s="794"/>
      <c r="KEG56" s="794"/>
      <c r="KEH56" s="794"/>
      <c r="KEI56" s="794"/>
      <c r="KEJ56" s="794"/>
      <c r="KEK56" s="794"/>
      <c r="KEL56" s="794"/>
      <c r="KEM56" s="794"/>
      <c r="KEN56" s="794"/>
      <c r="KEO56" s="794"/>
      <c r="KEP56" s="794"/>
      <c r="KEQ56" s="794"/>
      <c r="KER56" s="794"/>
      <c r="KES56" s="794"/>
      <c r="KET56" s="794"/>
      <c r="KEU56" s="794"/>
      <c r="KEV56" s="794"/>
      <c r="KEW56" s="794"/>
      <c r="KEX56" s="794"/>
      <c r="KEY56" s="794"/>
      <c r="KEZ56" s="794"/>
      <c r="KFA56" s="794"/>
      <c r="KFB56" s="794"/>
      <c r="KFC56" s="794"/>
      <c r="KFD56" s="794"/>
      <c r="KFE56" s="794"/>
      <c r="KFF56" s="794"/>
      <c r="KFG56" s="794"/>
      <c r="KFH56" s="794"/>
      <c r="KFI56" s="794"/>
      <c r="KFJ56" s="794"/>
      <c r="KFK56" s="794"/>
      <c r="KFL56" s="794"/>
      <c r="KFM56" s="794"/>
      <c r="KFN56" s="794"/>
      <c r="KFO56" s="794"/>
      <c r="KFP56" s="794"/>
      <c r="KFQ56" s="794"/>
      <c r="KFR56" s="794"/>
      <c r="KFS56" s="794"/>
      <c r="KFT56" s="794"/>
      <c r="KFU56" s="794"/>
      <c r="KFV56" s="794"/>
      <c r="KFW56" s="794"/>
      <c r="KFX56" s="794"/>
      <c r="KFY56" s="794"/>
      <c r="KFZ56" s="794"/>
      <c r="KGA56" s="794"/>
      <c r="KGB56" s="794"/>
      <c r="KGC56" s="794"/>
      <c r="KGD56" s="794"/>
      <c r="KGE56" s="794"/>
      <c r="KGF56" s="794"/>
      <c r="KGG56" s="794"/>
      <c r="KGH56" s="794"/>
      <c r="KGI56" s="794"/>
      <c r="KGJ56" s="794"/>
      <c r="KGK56" s="794"/>
      <c r="KGL56" s="794"/>
      <c r="KGM56" s="794"/>
      <c r="KGN56" s="794"/>
      <c r="KGO56" s="794"/>
      <c r="KGP56" s="794"/>
      <c r="KGQ56" s="794"/>
      <c r="KGR56" s="794"/>
      <c r="KGS56" s="794"/>
      <c r="KGT56" s="794"/>
      <c r="KGU56" s="794"/>
      <c r="KGV56" s="794"/>
      <c r="KGW56" s="794"/>
      <c r="KGX56" s="794"/>
      <c r="KGY56" s="794"/>
      <c r="KGZ56" s="794"/>
      <c r="KHA56" s="794"/>
      <c r="KHB56" s="794"/>
      <c r="KHC56" s="794"/>
      <c r="KHD56" s="794"/>
      <c r="KHE56" s="794"/>
      <c r="KHF56" s="794"/>
      <c r="KHG56" s="794"/>
      <c r="KHH56" s="794"/>
      <c r="KHI56" s="794"/>
      <c r="KHJ56" s="794"/>
      <c r="KHK56" s="794"/>
      <c r="KHL56" s="794"/>
      <c r="KHM56" s="794"/>
      <c r="KHN56" s="794"/>
      <c r="KHO56" s="794"/>
      <c r="KHP56" s="794"/>
      <c r="KHQ56" s="794"/>
      <c r="KHR56" s="794"/>
      <c r="KHS56" s="794"/>
      <c r="KHT56" s="794"/>
      <c r="KHU56" s="794"/>
      <c r="KHV56" s="794"/>
      <c r="KHW56" s="794"/>
      <c r="KHX56" s="794"/>
      <c r="KHY56" s="794"/>
      <c r="KHZ56" s="794"/>
      <c r="KIA56" s="794"/>
      <c r="KIB56" s="794"/>
      <c r="KIC56" s="794"/>
      <c r="KID56" s="794"/>
      <c r="KIE56" s="794"/>
      <c r="KIF56" s="794"/>
      <c r="KIG56" s="794"/>
      <c r="KIH56" s="794"/>
      <c r="KII56" s="794"/>
      <c r="KIJ56" s="794"/>
      <c r="KIK56" s="794"/>
      <c r="KIL56" s="794"/>
      <c r="KIM56" s="794"/>
      <c r="KIN56" s="794"/>
      <c r="KIO56" s="794"/>
      <c r="KIP56" s="794"/>
      <c r="KIQ56" s="794"/>
      <c r="KIR56" s="794"/>
      <c r="KIS56" s="794"/>
      <c r="KIT56" s="794"/>
      <c r="KIU56" s="794"/>
      <c r="KIV56" s="794"/>
      <c r="KIW56" s="794"/>
      <c r="KIX56" s="794"/>
      <c r="KIY56" s="794"/>
      <c r="KIZ56" s="794"/>
      <c r="KJA56" s="794"/>
      <c r="KJB56" s="794"/>
      <c r="KJC56" s="794"/>
      <c r="KJD56" s="794"/>
      <c r="KJE56" s="794"/>
      <c r="KJF56" s="794"/>
      <c r="KJG56" s="794"/>
      <c r="KJH56" s="794"/>
      <c r="KJI56" s="794"/>
      <c r="KJJ56" s="794"/>
      <c r="KJK56" s="794"/>
      <c r="KJL56" s="794"/>
      <c r="KJM56" s="794"/>
      <c r="KJN56" s="794"/>
      <c r="KJO56" s="794"/>
      <c r="KJP56" s="794"/>
      <c r="KJQ56" s="794"/>
      <c r="KJR56" s="794"/>
      <c r="KJS56" s="794"/>
      <c r="KJT56" s="794"/>
      <c r="KJU56" s="794"/>
      <c r="KJV56" s="794"/>
      <c r="KJW56" s="794"/>
      <c r="KJX56" s="794"/>
      <c r="KJY56" s="794"/>
      <c r="KJZ56" s="794"/>
      <c r="KKA56" s="794"/>
      <c r="KKB56" s="794"/>
      <c r="KKC56" s="794"/>
      <c r="KKD56" s="794"/>
      <c r="KKE56" s="794"/>
      <c r="KKF56" s="794"/>
      <c r="KKG56" s="794"/>
      <c r="KKH56" s="794"/>
      <c r="KKI56" s="794"/>
      <c r="KKJ56" s="794"/>
      <c r="KKK56" s="794"/>
      <c r="KKL56" s="794"/>
      <c r="KKM56" s="794"/>
      <c r="KKN56" s="794"/>
      <c r="KKO56" s="794"/>
      <c r="KKP56" s="794"/>
      <c r="KKQ56" s="794"/>
      <c r="KKR56" s="794"/>
      <c r="KKS56" s="794"/>
      <c r="KKT56" s="794"/>
      <c r="KKU56" s="794"/>
      <c r="KKV56" s="794"/>
      <c r="KKW56" s="794"/>
      <c r="KKX56" s="794"/>
      <c r="KKY56" s="794"/>
      <c r="KKZ56" s="794"/>
      <c r="KLA56" s="794"/>
      <c r="KLB56" s="794"/>
      <c r="KLC56" s="794"/>
      <c r="KLD56" s="794"/>
      <c r="KLE56" s="794"/>
      <c r="KLF56" s="794"/>
      <c r="KLG56" s="794"/>
      <c r="KLH56" s="794"/>
      <c r="KLI56" s="794"/>
      <c r="KLJ56" s="794"/>
      <c r="KLK56" s="794"/>
      <c r="KLL56" s="794"/>
      <c r="KLM56" s="794"/>
      <c r="KLN56" s="794"/>
      <c r="KLO56" s="794"/>
      <c r="KLP56" s="794"/>
      <c r="KLQ56" s="794"/>
      <c r="KLR56" s="794"/>
      <c r="KLS56" s="794"/>
      <c r="KLT56" s="794"/>
      <c r="KLU56" s="794"/>
      <c r="KLV56" s="794"/>
      <c r="KLW56" s="794"/>
      <c r="KLX56" s="794"/>
      <c r="KLY56" s="794"/>
      <c r="KLZ56" s="794"/>
      <c r="KMA56" s="794"/>
      <c r="KMB56" s="794"/>
      <c r="KMC56" s="794"/>
      <c r="KMD56" s="794"/>
      <c r="KME56" s="794"/>
      <c r="KMF56" s="794"/>
      <c r="KMG56" s="794"/>
      <c r="KMH56" s="794"/>
      <c r="KMI56" s="794"/>
      <c r="KMJ56" s="794"/>
      <c r="KMK56" s="794"/>
      <c r="KML56" s="794"/>
      <c r="KMM56" s="794"/>
      <c r="KMN56" s="794"/>
      <c r="KMO56" s="794"/>
      <c r="KMP56" s="794"/>
      <c r="KMQ56" s="794"/>
      <c r="KMR56" s="794"/>
      <c r="KMS56" s="794"/>
      <c r="KMT56" s="794"/>
      <c r="KMU56" s="794"/>
      <c r="KMV56" s="794"/>
      <c r="KMW56" s="794"/>
      <c r="KMX56" s="794"/>
      <c r="KMY56" s="794"/>
      <c r="KMZ56" s="794"/>
      <c r="KNA56" s="794"/>
      <c r="KNB56" s="794"/>
      <c r="KNC56" s="794"/>
      <c r="KND56" s="794"/>
      <c r="KNE56" s="794"/>
      <c r="KNF56" s="794"/>
      <c r="KNG56" s="794"/>
      <c r="KNH56" s="794"/>
      <c r="KNI56" s="794"/>
      <c r="KNJ56" s="794"/>
      <c r="KNK56" s="794"/>
      <c r="KNL56" s="794"/>
      <c r="KNM56" s="794"/>
      <c r="KNN56" s="794"/>
      <c r="KNO56" s="794"/>
      <c r="KNP56" s="794"/>
      <c r="KNQ56" s="794"/>
      <c r="KNR56" s="794"/>
      <c r="KNS56" s="794"/>
      <c r="KNT56" s="794"/>
      <c r="KNU56" s="794"/>
      <c r="KNV56" s="794"/>
      <c r="KNW56" s="794"/>
      <c r="KNX56" s="794"/>
      <c r="KNY56" s="794"/>
      <c r="KNZ56" s="794"/>
      <c r="KOA56" s="794"/>
      <c r="KOB56" s="794"/>
      <c r="KOC56" s="794"/>
      <c r="KOD56" s="794"/>
      <c r="KOE56" s="794"/>
      <c r="KOF56" s="794"/>
      <c r="KOG56" s="794"/>
      <c r="KOH56" s="794"/>
      <c r="KOI56" s="794"/>
      <c r="KOJ56" s="794"/>
      <c r="KOK56" s="794"/>
      <c r="KOL56" s="794"/>
      <c r="KOM56" s="794"/>
      <c r="KON56" s="794"/>
      <c r="KOO56" s="794"/>
      <c r="KOP56" s="794"/>
      <c r="KOQ56" s="794"/>
      <c r="KOR56" s="794"/>
      <c r="KOS56" s="794"/>
      <c r="KOT56" s="794"/>
      <c r="KOU56" s="794"/>
      <c r="KOV56" s="794"/>
      <c r="KOW56" s="794"/>
      <c r="KOX56" s="794"/>
      <c r="KOY56" s="794"/>
      <c r="KOZ56" s="794"/>
      <c r="KPA56" s="794"/>
      <c r="KPB56" s="794"/>
      <c r="KPC56" s="794"/>
      <c r="KPD56" s="794"/>
      <c r="KPE56" s="794"/>
      <c r="KPF56" s="794"/>
      <c r="KPG56" s="794"/>
      <c r="KPH56" s="794"/>
      <c r="KPI56" s="794"/>
      <c r="KPJ56" s="794"/>
      <c r="KPK56" s="794"/>
      <c r="KPL56" s="794"/>
      <c r="KPM56" s="794"/>
      <c r="KPN56" s="794"/>
      <c r="KPO56" s="794"/>
      <c r="KPP56" s="794"/>
      <c r="KPQ56" s="794"/>
      <c r="KPR56" s="794"/>
      <c r="KPS56" s="794"/>
      <c r="KPT56" s="794"/>
      <c r="KPU56" s="794"/>
      <c r="KPV56" s="794"/>
      <c r="KPW56" s="794"/>
      <c r="KPX56" s="794"/>
      <c r="KPY56" s="794"/>
      <c r="KPZ56" s="794"/>
      <c r="KQA56" s="794"/>
      <c r="KQB56" s="794"/>
      <c r="KQC56" s="794"/>
      <c r="KQD56" s="794"/>
      <c r="KQE56" s="794"/>
      <c r="KQF56" s="794"/>
      <c r="KQG56" s="794"/>
      <c r="KQH56" s="794"/>
      <c r="KQI56" s="794"/>
      <c r="KQJ56" s="794"/>
      <c r="KQK56" s="794"/>
      <c r="KQL56" s="794"/>
      <c r="KQM56" s="794"/>
      <c r="KQN56" s="794"/>
      <c r="KQO56" s="794"/>
      <c r="KQP56" s="794"/>
      <c r="KQQ56" s="794"/>
      <c r="KQR56" s="794"/>
      <c r="KQS56" s="794"/>
      <c r="KQT56" s="794"/>
      <c r="KQU56" s="794"/>
      <c r="KQV56" s="794"/>
      <c r="KQW56" s="794"/>
      <c r="KQX56" s="794"/>
      <c r="KQY56" s="794"/>
      <c r="KQZ56" s="794"/>
      <c r="KRA56" s="794"/>
      <c r="KRB56" s="794"/>
      <c r="KRC56" s="794"/>
      <c r="KRD56" s="794"/>
      <c r="KRE56" s="794"/>
      <c r="KRF56" s="794"/>
      <c r="KRG56" s="794"/>
      <c r="KRH56" s="794"/>
      <c r="KRI56" s="794"/>
      <c r="KRJ56" s="794"/>
      <c r="KRK56" s="794"/>
      <c r="KRL56" s="794"/>
      <c r="KRM56" s="794"/>
      <c r="KRN56" s="794"/>
      <c r="KRO56" s="794"/>
      <c r="KRP56" s="794"/>
      <c r="KRQ56" s="794"/>
      <c r="KRR56" s="794"/>
      <c r="KRS56" s="794"/>
      <c r="KRT56" s="794"/>
      <c r="KRU56" s="794"/>
      <c r="KRV56" s="794"/>
      <c r="KRW56" s="794"/>
      <c r="KRX56" s="794"/>
      <c r="KRY56" s="794"/>
      <c r="KRZ56" s="794"/>
      <c r="KSA56" s="794"/>
      <c r="KSB56" s="794"/>
      <c r="KSC56" s="794"/>
      <c r="KSD56" s="794"/>
      <c r="KSE56" s="794"/>
      <c r="KSF56" s="794"/>
      <c r="KSG56" s="794"/>
      <c r="KSH56" s="794"/>
      <c r="KSI56" s="794"/>
      <c r="KSJ56" s="794"/>
      <c r="KSK56" s="794"/>
      <c r="KSL56" s="794"/>
      <c r="KSM56" s="794"/>
      <c r="KSN56" s="794"/>
      <c r="KSO56" s="794"/>
      <c r="KSP56" s="794"/>
      <c r="KSQ56" s="794"/>
      <c r="KSR56" s="794"/>
      <c r="KSS56" s="794"/>
      <c r="KST56" s="794"/>
      <c r="KSU56" s="794"/>
      <c r="KSV56" s="794"/>
      <c r="KSW56" s="794"/>
      <c r="KSX56" s="794"/>
      <c r="KSY56" s="794"/>
      <c r="KSZ56" s="794"/>
      <c r="KTA56" s="794"/>
      <c r="KTB56" s="794"/>
      <c r="KTC56" s="794"/>
      <c r="KTD56" s="794"/>
      <c r="KTE56" s="794"/>
      <c r="KTF56" s="794"/>
      <c r="KTG56" s="794"/>
      <c r="KTH56" s="794"/>
      <c r="KTI56" s="794"/>
      <c r="KTJ56" s="794"/>
      <c r="KTK56" s="794"/>
      <c r="KTL56" s="794"/>
      <c r="KTM56" s="794"/>
      <c r="KTN56" s="794"/>
      <c r="KTO56" s="794"/>
      <c r="KTP56" s="794"/>
      <c r="KTQ56" s="794"/>
      <c r="KTR56" s="794"/>
      <c r="KTS56" s="794"/>
      <c r="KTT56" s="794"/>
      <c r="KTU56" s="794"/>
      <c r="KTV56" s="794"/>
      <c r="KTW56" s="794"/>
      <c r="KTX56" s="794"/>
      <c r="KTY56" s="794"/>
      <c r="KTZ56" s="794"/>
      <c r="KUA56" s="794"/>
      <c r="KUB56" s="794"/>
      <c r="KUC56" s="794"/>
      <c r="KUD56" s="794"/>
      <c r="KUE56" s="794"/>
      <c r="KUF56" s="794"/>
      <c r="KUG56" s="794"/>
      <c r="KUH56" s="794"/>
      <c r="KUI56" s="794"/>
      <c r="KUJ56" s="794"/>
      <c r="KUK56" s="794"/>
      <c r="KUL56" s="794"/>
      <c r="KUM56" s="794"/>
      <c r="KUN56" s="794"/>
      <c r="KUO56" s="794"/>
      <c r="KUP56" s="794"/>
      <c r="KUQ56" s="794"/>
      <c r="KUR56" s="794"/>
      <c r="KUS56" s="794"/>
      <c r="KUT56" s="794"/>
      <c r="KUU56" s="794"/>
      <c r="KUV56" s="794"/>
      <c r="KUW56" s="794"/>
      <c r="KUX56" s="794"/>
      <c r="KUY56" s="794"/>
      <c r="KUZ56" s="794"/>
      <c r="KVA56" s="794"/>
      <c r="KVB56" s="794"/>
      <c r="KVC56" s="794"/>
      <c r="KVD56" s="794"/>
      <c r="KVE56" s="794"/>
      <c r="KVF56" s="794"/>
      <c r="KVG56" s="794"/>
      <c r="KVH56" s="794"/>
      <c r="KVI56" s="794"/>
      <c r="KVJ56" s="794"/>
      <c r="KVK56" s="794"/>
      <c r="KVL56" s="794"/>
      <c r="KVM56" s="794"/>
      <c r="KVN56" s="794"/>
      <c r="KVO56" s="794"/>
      <c r="KVP56" s="794"/>
      <c r="KVQ56" s="794"/>
      <c r="KVR56" s="794"/>
      <c r="KVS56" s="794"/>
      <c r="KVT56" s="794"/>
      <c r="KVU56" s="794"/>
      <c r="KVV56" s="794"/>
      <c r="KVW56" s="794"/>
      <c r="KVX56" s="794"/>
      <c r="KVY56" s="794"/>
      <c r="KVZ56" s="794"/>
      <c r="KWA56" s="794"/>
      <c r="KWB56" s="794"/>
      <c r="KWC56" s="794"/>
      <c r="KWD56" s="794"/>
      <c r="KWE56" s="794"/>
      <c r="KWF56" s="794"/>
      <c r="KWG56" s="794"/>
      <c r="KWH56" s="794"/>
      <c r="KWI56" s="794"/>
      <c r="KWJ56" s="794"/>
      <c r="KWK56" s="794"/>
      <c r="KWL56" s="794"/>
      <c r="KWM56" s="794"/>
      <c r="KWN56" s="794"/>
      <c r="KWO56" s="794"/>
      <c r="KWP56" s="794"/>
      <c r="KWQ56" s="794"/>
      <c r="KWR56" s="794"/>
      <c r="KWS56" s="794"/>
      <c r="KWT56" s="794"/>
      <c r="KWU56" s="794"/>
      <c r="KWV56" s="794"/>
      <c r="KWW56" s="794"/>
      <c r="KWX56" s="794"/>
      <c r="KWY56" s="794"/>
      <c r="KWZ56" s="794"/>
      <c r="KXA56" s="794"/>
      <c r="KXB56" s="794"/>
      <c r="KXC56" s="794"/>
      <c r="KXD56" s="794"/>
      <c r="KXE56" s="794"/>
      <c r="KXF56" s="794"/>
      <c r="KXG56" s="794"/>
      <c r="KXH56" s="794"/>
      <c r="KXI56" s="794"/>
      <c r="KXJ56" s="794"/>
      <c r="KXK56" s="794"/>
      <c r="KXL56" s="794"/>
      <c r="KXM56" s="794"/>
      <c r="KXN56" s="794"/>
      <c r="KXO56" s="794"/>
      <c r="KXP56" s="794"/>
      <c r="KXQ56" s="794"/>
      <c r="KXR56" s="794"/>
      <c r="KXS56" s="794"/>
      <c r="KXT56" s="794"/>
      <c r="KXU56" s="794"/>
      <c r="KXV56" s="794"/>
      <c r="KXW56" s="794"/>
      <c r="KXX56" s="794"/>
      <c r="KXY56" s="794"/>
      <c r="KXZ56" s="794"/>
      <c r="KYA56" s="794"/>
      <c r="KYB56" s="794"/>
      <c r="KYC56" s="794"/>
      <c r="KYD56" s="794"/>
      <c r="KYE56" s="794"/>
      <c r="KYF56" s="794"/>
      <c r="KYG56" s="794"/>
      <c r="KYH56" s="794"/>
      <c r="KYI56" s="794"/>
      <c r="KYJ56" s="794"/>
      <c r="KYK56" s="794"/>
      <c r="KYL56" s="794"/>
      <c r="KYM56" s="794"/>
      <c r="KYN56" s="794"/>
      <c r="KYO56" s="794"/>
      <c r="KYP56" s="794"/>
      <c r="KYQ56" s="794"/>
      <c r="KYR56" s="794"/>
      <c r="KYS56" s="794"/>
      <c r="KYT56" s="794"/>
      <c r="KYU56" s="794"/>
      <c r="KYV56" s="794"/>
      <c r="KYW56" s="794"/>
      <c r="KYX56" s="794"/>
      <c r="KYY56" s="794"/>
      <c r="KYZ56" s="794"/>
      <c r="KZA56" s="794"/>
      <c r="KZB56" s="794"/>
      <c r="KZC56" s="794"/>
      <c r="KZD56" s="794"/>
      <c r="KZE56" s="794"/>
      <c r="KZF56" s="794"/>
      <c r="KZG56" s="794"/>
      <c r="KZH56" s="794"/>
      <c r="KZI56" s="794"/>
      <c r="KZJ56" s="794"/>
      <c r="KZK56" s="794"/>
      <c r="KZL56" s="794"/>
      <c r="KZM56" s="794"/>
      <c r="KZN56" s="794"/>
      <c r="KZO56" s="794"/>
      <c r="KZP56" s="794"/>
      <c r="KZQ56" s="794"/>
      <c r="KZR56" s="794"/>
      <c r="KZS56" s="794"/>
      <c r="KZT56" s="794"/>
      <c r="KZU56" s="794"/>
      <c r="KZV56" s="794"/>
      <c r="KZW56" s="794"/>
      <c r="KZX56" s="794"/>
      <c r="KZY56" s="794"/>
      <c r="KZZ56" s="794"/>
      <c r="LAA56" s="794"/>
      <c r="LAB56" s="794"/>
      <c r="LAC56" s="794"/>
      <c r="LAD56" s="794"/>
      <c r="LAE56" s="794"/>
      <c r="LAF56" s="794"/>
      <c r="LAG56" s="794"/>
      <c r="LAH56" s="794"/>
      <c r="LAI56" s="794"/>
      <c r="LAJ56" s="794"/>
      <c r="LAK56" s="794"/>
      <c r="LAL56" s="794"/>
      <c r="LAM56" s="794"/>
      <c r="LAN56" s="794"/>
      <c r="LAO56" s="794"/>
      <c r="LAP56" s="794"/>
      <c r="LAQ56" s="794"/>
      <c r="LAR56" s="794"/>
      <c r="LAS56" s="794"/>
      <c r="LAT56" s="794"/>
      <c r="LAU56" s="794"/>
      <c r="LAV56" s="794"/>
      <c r="LAW56" s="794"/>
      <c r="LAX56" s="794"/>
      <c r="LAY56" s="794"/>
      <c r="LAZ56" s="794"/>
      <c r="LBA56" s="794"/>
      <c r="LBB56" s="794"/>
      <c r="LBC56" s="794"/>
      <c r="LBD56" s="794"/>
      <c r="LBE56" s="794"/>
      <c r="LBF56" s="794"/>
      <c r="LBG56" s="794"/>
      <c r="LBH56" s="794"/>
      <c r="LBI56" s="794"/>
      <c r="LBJ56" s="794"/>
      <c r="LBK56" s="794"/>
      <c r="LBL56" s="794"/>
      <c r="LBM56" s="794"/>
      <c r="LBN56" s="794"/>
      <c r="LBO56" s="794"/>
      <c r="LBP56" s="794"/>
      <c r="LBQ56" s="794"/>
      <c r="LBR56" s="794"/>
      <c r="LBS56" s="794"/>
      <c r="LBT56" s="794"/>
      <c r="LBU56" s="794"/>
      <c r="LBV56" s="794"/>
      <c r="LBW56" s="794"/>
      <c r="LBX56" s="794"/>
      <c r="LBY56" s="794"/>
      <c r="LBZ56" s="794"/>
      <c r="LCA56" s="794"/>
      <c r="LCB56" s="794"/>
      <c r="LCC56" s="794"/>
      <c r="LCD56" s="794"/>
      <c r="LCE56" s="794"/>
      <c r="LCF56" s="794"/>
      <c r="LCG56" s="794"/>
      <c r="LCH56" s="794"/>
      <c r="LCI56" s="794"/>
      <c r="LCJ56" s="794"/>
      <c r="LCK56" s="794"/>
      <c r="LCL56" s="794"/>
      <c r="LCM56" s="794"/>
      <c r="LCN56" s="794"/>
      <c r="LCO56" s="794"/>
      <c r="LCP56" s="794"/>
      <c r="LCQ56" s="794"/>
      <c r="LCR56" s="794"/>
      <c r="LCS56" s="794"/>
      <c r="LCT56" s="794"/>
      <c r="LCU56" s="794"/>
      <c r="LCV56" s="794"/>
      <c r="LCW56" s="794"/>
      <c r="LCX56" s="794"/>
      <c r="LCY56" s="794"/>
      <c r="LCZ56" s="794"/>
      <c r="LDA56" s="794"/>
      <c r="LDB56" s="794"/>
      <c r="LDC56" s="794"/>
      <c r="LDD56" s="794"/>
      <c r="LDE56" s="794"/>
      <c r="LDF56" s="794"/>
      <c r="LDG56" s="794"/>
      <c r="LDH56" s="794"/>
      <c r="LDI56" s="794"/>
      <c r="LDJ56" s="794"/>
      <c r="LDK56" s="794"/>
      <c r="LDL56" s="794"/>
      <c r="LDM56" s="794"/>
      <c r="LDN56" s="794"/>
      <c r="LDO56" s="794"/>
      <c r="LDP56" s="794"/>
      <c r="LDQ56" s="794"/>
      <c r="LDR56" s="794"/>
      <c r="LDS56" s="794"/>
      <c r="LDT56" s="794"/>
      <c r="LDU56" s="794"/>
      <c r="LDV56" s="794"/>
      <c r="LDW56" s="794"/>
      <c r="LDX56" s="794"/>
      <c r="LDY56" s="794"/>
      <c r="LDZ56" s="794"/>
      <c r="LEA56" s="794"/>
      <c r="LEB56" s="794"/>
      <c r="LEC56" s="794"/>
      <c r="LED56" s="794"/>
      <c r="LEE56" s="794"/>
      <c r="LEF56" s="794"/>
      <c r="LEG56" s="794"/>
      <c r="LEH56" s="794"/>
      <c r="LEI56" s="794"/>
      <c r="LEJ56" s="794"/>
      <c r="LEK56" s="794"/>
      <c r="LEL56" s="794"/>
      <c r="LEM56" s="794"/>
      <c r="LEN56" s="794"/>
      <c r="LEO56" s="794"/>
      <c r="LEP56" s="794"/>
      <c r="LEQ56" s="794"/>
      <c r="LER56" s="794"/>
      <c r="LES56" s="794"/>
      <c r="LET56" s="794"/>
      <c r="LEU56" s="794"/>
      <c r="LEV56" s="794"/>
      <c r="LEW56" s="794"/>
      <c r="LEX56" s="794"/>
      <c r="LEY56" s="794"/>
      <c r="LEZ56" s="794"/>
      <c r="LFA56" s="794"/>
      <c r="LFB56" s="794"/>
      <c r="LFC56" s="794"/>
      <c r="LFD56" s="794"/>
      <c r="LFE56" s="794"/>
      <c r="LFF56" s="794"/>
      <c r="LFG56" s="794"/>
      <c r="LFH56" s="794"/>
      <c r="LFI56" s="794"/>
      <c r="LFJ56" s="794"/>
      <c r="LFK56" s="794"/>
      <c r="LFL56" s="794"/>
      <c r="LFM56" s="794"/>
      <c r="LFN56" s="794"/>
      <c r="LFO56" s="794"/>
      <c r="LFP56" s="794"/>
      <c r="LFQ56" s="794"/>
      <c r="LFR56" s="794"/>
      <c r="LFS56" s="794"/>
      <c r="LFT56" s="794"/>
      <c r="LFU56" s="794"/>
      <c r="LFV56" s="794"/>
      <c r="LFW56" s="794"/>
      <c r="LFX56" s="794"/>
      <c r="LFY56" s="794"/>
      <c r="LFZ56" s="794"/>
      <c r="LGA56" s="794"/>
      <c r="LGB56" s="794"/>
      <c r="LGC56" s="794"/>
      <c r="LGD56" s="794"/>
      <c r="LGE56" s="794"/>
      <c r="LGF56" s="794"/>
      <c r="LGG56" s="794"/>
      <c r="LGH56" s="794"/>
      <c r="LGI56" s="794"/>
      <c r="LGJ56" s="794"/>
      <c r="LGK56" s="794"/>
      <c r="LGL56" s="794"/>
      <c r="LGM56" s="794"/>
      <c r="LGN56" s="794"/>
      <c r="LGO56" s="794"/>
      <c r="LGP56" s="794"/>
      <c r="LGQ56" s="794"/>
      <c r="LGR56" s="794"/>
      <c r="LGS56" s="794"/>
      <c r="LGT56" s="794"/>
      <c r="LGU56" s="794"/>
      <c r="LGV56" s="794"/>
      <c r="LGW56" s="794"/>
      <c r="LGX56" s="794"/>
      <c r="LGY56" s="794"/>
      <c r="LGZ56" s="794"/>
      <c r="LHA56" s="794"/>
      <c r="LHB56" s="794"/>
      <c r="LHC56" s="794"/>
      <c r="LHD56" s="794"/>
      <c r="LHE56" s="794"/>
      <c r="LHF56" s="794"/>
      <c r="LHG56" s="794"/>
      <c r="LHH56" s="794"/>
      <c r="LHI56" s="794"/>
      <c r="LHJ56" s="794"/>
      <c r="LHK56" s="794"/>
      <c r="LHL56" s="794"/>
      <c r="LHM56" s="794"/>
      <c r="LHN56" s="794"/>
      <c r="LHO56" s="794"/>
      <c r="LHP56" s="794"/>
      <c r="LHQ56" s="794"/>
      <c r="LHR56" s="794"/>
      <c r="LHS56" s="794"/>
      <c r="LHT56" s="794"/>
      <c r="LHU56" s="794"/>
      <c r="LHV56" s="794"/>
      <c r="LHW56" s="794"/>
      <c r="LHX56" s="794"/>
      <c r="LHY56" s="794"/>
      <c r="LHZ56" s="794"/>
      <c r="LIA56" s="794"/>
      <c r="LIB56" s="794"/>
      <c r="LIC56" s="794"/>
      <c r="LID56" s="794"/>
      <c r="LIE56" s="794"/>
      <c r="LIF56" s="794"/>
      <c r="LIG56" s="794"/>
      <c r="LIH56" s="794"/>
      <c r="LII56" s="794"/>
      <c r="LIJ56" s="794"/>
      <c r="LIK56" s="794"/>
      <c r="LIL56" s="794"/>
      <c r="LIM56" s="794"/>
      <c r="LIN56" s="794"/>
      <c r="LIO56" s="794"/>
      <c r="LIP56" s="794"/>
      <c r="LIQ56" s="794"/>
      <c r="LIR56" s="794"/>
      <c r="LIS56" s="794"/>
      <c r="LIT56" s="794"/>
      <c r="LIU56" s="794"/>
      <c r="LIV56" s="794"/>
      <c r="LIW56" s="794"/>
      <c r="LIX56" s="794"/>
      <c r="LIY56" s="794"/>
      <c r="LIZ56" s="794"/>
      <c r="LJA56" s="794"/>
      <c r="LJB56" s="794"/>
      <c r="LJC56" s="794"/>
      <c r="LJD56" s="794"/>
      <c r="LJE56" s="794"/>
      <c r="LJF56" s="794"/>
      <c r="LJG56" s="794"/>
      <c r="LJH56" s="794"/>
      <c r="LJI56" s="794"/>
      <c r="LJJ56" s="794"/>
      <c r="LJK56" s="794"/>
      <c r="LJL56" s="794"/>
      <c r="LJM56" s="794"/>
      <c r="LJN56" s="794"/>
      <c r="LJO56" s="794"/>
      <c r="LJP56" s="794"/>
      <c r="LJQ56" s="794"/>
      <c r="LJR56" s="794"/>
      <c r="LJS56" s="794"/>
      <c r="LJT56" s="794"/>
      <c r="LJU56" s="794"/>
      <c r="LJV56" s="794"/>
      <c r="LJW56" s="794"/>
      <c r="LJX56" s="794"/>
      <c r="LJY56" s="794"/>
      <c r="LJZ56" s="794"/>
      <c r="LKA56" s="794"/>
      <c r="LKB56" s="794"/>
      <c r="LKC56" s="794"/>
      <c r="LKD56" s="794"/>
      <c r="LKE56" s="794"/>
      <c r="LKF56" s="794"/>
      <c r="LKG56" s="794"/>
      <c r="LKH56" s="794"/>
      <c r="LKI56" s="794"/>
      <c r="LKJ56" s="794"/>
      <c r="LKK56" s="794"/>
      <c r="LKL56" s="794"/>
      <c r="LKM56" s="794"/>
      <c r="LKN56" s="794"/>
      <c r="LKO56" s="794"/>
      <c r="LKP56" s="794"/>
      <c r="LKQ56" s="794"/>
      <c r="LKR56" s="794"/>
      <c r="LKS56" s="794"/>
      <c r="LKT56" s="794"/>
      <c r="LKU56" s="794"/>
      <c r="LKV56" s="794"/>
      <c r="LKW56" s="794"/>
      <c r="LKX56" s="794"/>
      <c r="LKY56" s="794"/>
      <c r="LKZ56" s="794"/>
      <c r="LLA56" s="794"/>
      <c r="LLB56" s="794"/>
      <c r="LLC56" s="794"/>
      <c r="LLD56" s="794"/>
      <c r="LLE56" s="794"/>
      <c r="LLF56" s="794"/>
      <c r="LLG56" s="794"/>
      <c r="LLH56" s="794"/>
      <c r="LLI56" s="794"/>
      <c r="LLJ56" s="794"/>
      <c r="LLK56" s="794"/>
      <c r="LLL56" s="794"/>
      <c r="LLM56" s="794"/>
      <c r="LLN56" s="794"/>
      <c r="LLO56" s="794"/>
      <c r="LLP56" s="794"/>
      <c r="LLQ56" s="794"/>
      <c r="LLR56" s="794"/>
      <c r="LLS56" s="794"/>
      <c r="LLT56" s="794"/>
      <c r="LLU56" s="794"/>
      <c r="LLV56" s="794"/>
      <c r="LLW56" s="794"/>
      <c r="LLX56" s="794"/>
      <c r="LLY56" s="794"/>
      <c r="LLZ56" s="794"/>
      <c r="LMA56" s="794"/>
      <c r="LMB56" s="794"/>
      <c r="LMC56" s="794"/>
      <c r="LMD56" s="794"/>
      <c r="LME56" s="794"/>
      <c r="LMF56" s="794"/>
      <c r="LMG56" s="794"/>
      <c r="LMH56" s="794"/>
      <c r="LMI56" s="794"/>
      <c r="LMJ56" s="794"/>
      <c r="LMK56" s="794"/>
      <c r="LML56" s="794"/>
      <c r="LMM56" s="794"/>
      <c r="LMN56" s="794"/>
      <c r="LMO56" s="794"/>
      <c r="LMP56" s="794"/>
      <c r="LMQ56" s="794"/>
      <c r="LMR56" s="794"/>
      <c r="LMS56" s="794"/>
      <c r="LMT56" s="794"/>
      <c r="LMU56" s="794"/>
      <c r="LMV56" s="794"/>
      <c r="LMW56" s="794"/>
      <c r="LMX56" s="794"/>
      <c r="LMY56" s="794"/>
      <c r="LMZ56" s="794"/>
      <c r="LNA56" s="794"/>
      <c r="LNB56" s="794"/>
      <c r="LNC56" s="794"/>
      <c r="LND56" s="794"/>
      <c r="LNE56" s="794"/>
      <c r="LNF56" s="794"/>
      <c r="LNG56" s="794"/>
      <c r="LNH56" s="794"/>
      <c r="LNI56" s="794"/>
      <c r="LNJ56" s="794"/>
      <c r="LNK56" s="794"/>
      <c r="LNL56" s="794"/>
      <c r="LNM56" s="794"/>
      <c r="LNN56" s="794"/>
      <c r="LNO56" s="794"/>
      <c r="LNP56" s="794"/>
      <c r="LNQ56" s="794"/>
      <c r="LNR56" s="794"/>
      <c r="LNS56" s="794"/>
      <c r="LNT56" s="794"/>
      <c r="LNU56" s="794"/>
      <c r="LNV56" s="794"/>
      <c r="LNW56" s="794"/>
      <c r="LNX56" s="794"/>
      <c r="LNY56" s="794"/>
      <c r="LNZ56" s="794"/>
      <c r="LOA56" s="794"/>
      <c r="LOB56" s="794"/>
      <c r="LOC56" s="794"/>
      <c r="LOD56" s="794"/>
      <c r="LOE56" s="794"/>
      <c r="LOF56" s="794"/>
      <c r="LOG56" s="794"/>
      <c r="LOH56" s="794"/>
      <c r="LOI56" s="794"/>
      <c r="LOJ56" s="794"/>
      <c r="LOK56" s="794"/>
      <c r="LOL56" s="794"/>
      <c r="LOM56" s="794"/>
      <c r="LON56" s="794"/>
      <c r="LOO56" s="794"/>
      <c r="LOP56" s="794"/>
      <c r="LOQ56" s="794"/>
      <c r="LOR56" s="794"/>
      <c r="LOS56" s="794"/>
      <c r="LOT56" s="794"/>
      <c r="LOU56" s="794"/>
      <c r="LOV56" s="794"/>
      <c r="LOW56" s="794"/>
      <c r="LOX56" s="794"/>
      <c r="LOY56" s="794"/>
      <c r="LOZ56" s="794"/>
      <c r="LPA56" s="794"/>
      <c r="LPB56" s="794"/>
      <c r="LPC56" s="794"/>
      <c r="LPD56" s="794"/>
      <c r="LPE56" s="794"/>
      <c r="LPF56" s="794"/>
      <c r="LPG56" s="794"/>
      <c r="LPH56" s="794"/>
      <c r="LPI56" s="794"/>
      <c r="LPJ56" s="794"/>
      <c r="LPK56" s="794"/>
      <c r="LPL56" s="794"/>
      <c r="LPM56" s="794"/>
      <c r="LPN56" s="794"/>
      <c r="LPO56" s="794"/>
      <c r="LPP56" s="794"/>
      <c r="LPQ56" s="794"/>
      <c r="LPR56" s="794"/>
      <c r="LPS56" s="794"/>
      <c r="LPT56" s="794"/>
      <c r="LPU56" s="794"/>
      <c r="LPV56" s="794"/>
      <c r="LPW56" s="794"/>
      <c r="LPX56" s="794"/>
      <c r="LPY56" s="794"/>
      <c r="LPZ56" s="794"/>
      <c r="LQA56" s="794"/>
      <c r="LQB56" s="794"/>
      <c r="LQC56" s="794"/>
      <c r="LQD56" s="794"/>
      <c r="LQE56" s="794"/>
      <c r="LQF56" s="794"/>
      <c r="LQG56" s="794"/>
      <c r="LQH56" s="794"/>
      <c r="LQI56" s="794"/>
      <c r="LQJ56" s="794"/>
      <c r="LQK56" s="794"/>
      <c r="LQL56" s="794"/>
      <c r="LQM56" s="794"/>
      <c r="LQN56" s="794"/>
      <c r="LQO56" s="794"/>
      <c r="LQP56" s="794"/>
      <c r="LQQ56" s="794"/>
      <c r="LQR56" s="794"/>
      <c r="LQS56" s="794"/>
      <c r="LQT56" s="794"/>
      <c r="LQU56" s="794"/>
      <c r="LQV56" s="794"/>
      <c r="LQW56" s="794"/>
      <c r="LQX56" s="794"/>
      <c r="LQY56" s="794"/>
      <c r="LQZ56" s="794"/>
      <c r="LRA56" s="794"/>
      <c r="LRB56" s="794"/>
      <c r="LRC56" s="794"/>
      <c r="LRD56" s="794"/>
      <c r="LRE56" s="794"/>
      <c r="LRF56" s="794"/>
      <c r="LRG56" s="794"/>
      <c r="LRH56" s="794"/>
      <c r="LRI56" s="794"/>
      <c r="LRJ56" s="794"/>
      <c r="LRK56" s="794"/>
      <c r="LRL56" s="794"/>
      <c r="LRM56" s="794"/>
      <c r="LRN56" s="794"/>
      <c r="LRO56" s="794"/>
      <c r="LRP56" s="794"/>
      <c r="LRQ56" s="794"/>
      <c r="LRR56" s="794"/>
      <c r="LRS56" s="794"/>
      <c r="LRT56" s="794"/>
      <c r="LRU56" s="794"/>
      <c r="LRV56" s="794"/>
      <c r="LRW56" s="794"/>
      <c r="LRX56" s="794"/>
      <c r="LRY56" s="794"/>
      <c r="LRZ56" s="794"/>
      <c r="LSA56" s="794"/>
      <c r="LSB56" s="794"/>
      <c r="LSC56" s="794"/>
      <c r="LSD56" s="794"/>
      <c r="LSE56" s="794"/>
      <c r="LSF56" s="794"/>
      <c r="LSG56" s="794"/>
      <c r="LSH56" s="794"/>
      <c r="LSI56" s="794"/>
      <c r="LSJ56" s="794"/>
      <c r="LSK56" s="794"/>
      <c r="LSL56" s="794"/>
      <c r="LSM56" s="794"/>
      <c r="LSN56" s="794"/>
      <c r="LSO56" s="794"/>
      <c r="LSP56" s="794"/>
      <c r="LSQ56" s="794"/>
      <c r="LSR56" s="794"/>
      <c r="LSS56" s="794"/>
      <c r="LST56" s="794"/>
      <c r="LSU56" s="794"/>
      <c r="LSV56" s="794"/>
      <c r="LSW56" s="794"/>
      <c r="LSX56" s="794"/>
      <c r="LSY56" s="794"/>
      <c r="LSZ56" s="794"/>
      <c r="LTA56" s="794"/>
      <c r="LTB56" s="794"/>
      <c r="LTC56" s="794"/>
      <c r="LTD56" s="794"/>
      <c r="LTE56" s="794"/>
      <c r="LTF56" s="794"/>
      <c r="LTG56" s="794"/>
      <c r="LTH56" s="794"/>
      <c r="LTI56" s="794"/>
      <c r="LTJ56" s="794"/>
      <c r="LTK56" s="794"/>
      <c r="LTL56" s="794"/>
      <c r="LTM56" s="794"/>
      <c r="LTN56" s="794"/>
      <c r="LTO56" s="794"/>
      <c r="LTP56" s="794"/>
      <c r="LTQ56" s="794"/>
      <c r="LTR56" s="794"/>
      <c r="LTS56" s="794"/>
      <c r="LTT56" s="794"/>
      <c r="LTU56" s="794"/>
      <c r="LTV56" s="794"/>
      <c r="LTW56" s="794"/>
      <c r="LTX56" s="794"/>
      <c r="LTY56" s="794"/>
      <c r="LTZ56" s="794"/>
      <c r="LUA56" s="794"/>
      <c r="LUB56" s="794"/>
      <c r="LUC56" s="794"/>
      <c r="LUD56" s="794"/>
      <c r="LUE56" s="794"/>
      <c r="LUF56" s="794"/>
      <c r="LUG56" s="794"/>
      <c r="LUH56" s="794"/>
      <c r="LUI56" s="794"/>
      <c r="LUJ56" s="794"/>
      <c r="LUK56" s="794"/>
      <c r="LUL56" s="794"/>
      <c r="LUM56" s="794"/>
      <c r="LUN56" s="794"/>
      <c r="LUO56" s="794"/>
      <c r="LUP56" s="794"/>
      <c r="LUQ56" s="794"/>
      <c r="LUR56" s="794"/>
      <c r="LUS56" s="794"/>
      <c r="LUT56" s="794"/>
      <c r="LUU56" s="794"/>
      <c r="LUV56" s="794"/>
      <c r="LUW56" s="794"/>
      <c r="LUX56" s="794"/>
      <c r="LUY56" s="794"/>
      <c r="LUZ56" s="794"/>
      <c r="LVA56" s="794"/>
      <c r="LVB56" s="794"/>
      <c r="LVC56" s="794"/>
      <c r="LVD56" s="794"/>
      <c r="LVE56" s="794"/>
      <c r="LVF56" s="794"/>
      <c r="LVG56" s="794"/>
      <c r="LVH56" s="794"/>
      <c r="LVI56" s="794"/>
      <c r="LVJ56" s="794"/>
      <c r="LVK56" s="794"/>
      <c r="LVL56" s="794"/>
      <c r="LVM56" s="794"/>
      <c r="LVN56" s="794"/>
      <c r="LVO56" s="794"/>
      <c r="LVP56" s="794"/>
      <c r="LVQ56" s="794"/>
      <c r="LVR56" s="794"/>
      <c r="LVS56" s="794"/>
      <c r="LVT56" s="794"/>
      <c r="LVU56" s="794"/>
      <c r="LVV56" s="794"/>
      <c r="LVW56" s="794"/>
      <c r="LVX56" s="794"/>
      <c r="LVY56" s="794"/>
      <c r="LVZ56" s="794"/>
      <c r="LWA56" s="794"/>
      <c r="LWB56" s="794"/>
      <c r="LWC56" s="794"/>
      <c r="LWD56" s="794"/>
      <c r="LWE56" s="794"/>
      <c r="LWF56" s="794"/>
      <c r="LWG56" s="794"/>
      <c r="LWH56" s="794"/>
      <c r="LWI56" s="794"/>
      <c r="LWJ56" s="794"/>
      <c r="LWK56" s="794"/>
      <c r="LWL56" s="794"/>
      <c r="LWM56" s="794"/>
      <c r="LWN56" s="794"/>
      <c r="LWO56" s="794"/>
      <c r="LWP56" s="794"/>
      <c r="LWQ56" s="794"/>
      <c r="LWR56" s="794"/>
      <c r="LWS56" s="794"/>
      <c r="LWT56" s="794"/>
      <c r="LWU56" s="794"/>
      <c r="LWV56" s="794"/>
      <c r="LWW56" s="794"/>
      <c r="LWX56" s="794"/>
      <c r="LWY56" s="794"/>
      <c r="LWZ56" s="794"/>
      <c r="LXA56" s="794"/>
      <c r="LXB56" s="794"/>
      <c r="LXC56" s="794"/>
      <c r="LXD56" s="794"/>
      <c r="LXE56" s="794"/>
      <c r="LXF56" s="794"/>
      <c r="LXG56" s="794"/>
      <c r="LXH56" s="794"/>
      <c r="LXI56" s="794"/>
      <c r="LXJ56" s="794"/>
      <c r="LXK56" s="794"/>
      <c r="LXL56" s="794"/>
      <c r="LXM56" s="794"/>
      <c r="LXN56" s="794"/>
      <c r="LXO56" s="794"/>
      <c r="LXP56" s="794"/>
      <c r="LXQ56" s="794"/>
      <c r="LXR56" s="794"/>
      <c r="LXS56" s="794"/>
      <c r="LXT56" s="794"/>
      <c r="LXU56" s="794"/>
      <c r="LXV56" s="794"/>
      <c r="LXW56" s="794"/>
      <c r="LXX56" s="794"/>
      <c r="LXY56" s="794"/>
      <c r="LXZ56" s="794"/>
      <c r="LYA56" s="794"/>
      <c r="LYB56" s="794"/>
      <c r="LYC56" s="794"/>
      <c r="LYD56" s="794"/>
      <c r="LYE56" s="794"/>
      <c r="LYF56" s="794"/>
      <c r="LYG56" s="794"/>
      <c r="LYH56" s="794"/>
      <c r="LYI56" s="794"/>
      <c r="LYJ56" s="794"/>
      <c r="LYK56" s="794"/>
      <c r="LYL56" s="794"/>
      <c r="LYM56" s="794"/>
      <c r="LYN56" s="794"/>
      <c r="LYO56" s="794"/>
      <c r="LYP56" s="794"/>
      <c r="LYQ56" s="794"/>
      <c r="LYR56" s="794"/>
      <c r="LYS56" s="794"/>
      <c r="LYT56" s="794"/>
      <c r="LYU56" s="794"/>
      <c r="LYV56" s="794"/>
      <c r="LYW56" s="794"/>
      <c r="LYX56" s="794"/>
      <c r="LYY56" s="794"/>
      <c r="LYZ56" s="794"/>
      <c r="LZA56" s="794"/>
      <c r="LZB56" s="794"/>
      <c r="LZC56" s="794"/>
      <c r="LZD56" s="794"/>
      <c r="LZE56" s="794"/>
      <c r="LZF56" s="794"/>
      <c r="LZG56" s="794"/>
      <c r="LZH56" s="794"/>
      <c r="LZI56" s="794"/>
      <c r="LZJ56" s="794"/>
      <c r="LZK56" s="794"/>
      <c r="LZL56" s="794"/>
      <c r="LZM56" s="794"/>
      <c r="LZN56" s="794"/>
      <c r="LZO56" s="794"/>
      <c r="LZP56" s="794"/>
      <c r="LZQ56" s="794"/>
      <c r="LZR56" s="794"/>
      <c r="LZS56" s="794"/>
      <c r="LZT56" s="794"/>
      <c r="LZU56" s="794"/>
      <c r="LZV56" s="794"/>
      <c r="LZW56" s="794"/>
      <c r="LZX56" s="794"/>
      <c r="LZY56" s="794"/>
      <c r="LZZ56" s="794"/>
      <c r="MAA56" s="794"/>
      <c r="MAB56" s="794"/>
      <c r="MAC56" s="794"/>
      <c r="MAD56" s="794"/>
      <c r="MAE56" s="794"/>
      <c r="MAF56" s="794"/>
      <c r="MAG56" s="794"/>
      <c r="MAH56" s="794"/>
      <c r="MAI56" s="794"/>
      <c r="MAJ56" s="794"/>
      <c r="MAK56" s="794"/>
      <c r="MAL56" s="794"/>
      <c r="MAM56" s="794"/>
      <c r="MAN56" s="794"/>
      <c r="MAO56" s="794"/>
      <c r="MAP56" s="794"/>
      <c r="MAQ56" s="794"/>
      <c r="MAR56" s="794"/>
      <c r="MAS56" s="794"/>
      <c r="MAT56" s="794"/>
      <c r="MAU56" s="794"/>
      <c r="MAV56" s="794"/>
      <c r="MAW56" s="794"/>
      <c r="MAX56" s="794"/>
      <c r="MAY56" s="794"/>
      <c r="MAZ56" s="794"/>
      <c r="MBA56" s="794"/>
      <c r="MBB56" s="794"/>
      <c r="MBC56" s="794"/>
      <c r="MBD56" s="794"/>
      <c r="MBE56" s="794"/>
      <c r="MBF56" s="794"/>
      <c r="MBG56" s="794"/>
      <c r="MBH56" s="794"/>
      <c r="MBI56" s="794"/>
      <c r="MBJ56" s="794"/>
      <c r="MBK56" s="794"/>
      <c r="MBL56" s="794"/>
      <c r="MBM56" s="794"/>
      <c r="MBN56" s="794"/>
      <c r="MBO56" s="794"/>
      <c r="MBP56" s="794"/>
      <c r="MBQ56" s="794"/>
      <c r="MBR56" s="794"/>
      <c r="MBS56" s="794"/>
      <c r="MBT56" s="794"/>
      <c r="MBU56" s="794"/>
      <c r="MBV56" s="794"/>
      <c r="MBW56" s="794"/>
      <c r="MBX56" s="794"/>
      <c r="MBY56" s="794"/>
      <c r="MBZ56" s="794"/>
      <c r="MCA56" s="794"/>
      <c r="MCB56" s="794"/>
      <c r="MCC56" s="794"/>
      <c r="MCD56" s="794"/>
      <c r="MCE56" s="794"/>
      <c r="MCF56" s="794"/>
      <c r="MCG56" s="794"/>
      <c r="MCH56" s="794"/>
      <c r="MCI56" s="794"/>
      <c r="MCJ56" s="794"/>
      <c r="MCK56" s="794"/>
      <c r="MCL56" s="794"/>
      <c r="MCM56" s="794"/>
      <c r="MCN56" s="794"/>
      <c r="MCO56" s="794"/>
      <c r="MCP56" s="794"/>
      <c r="MCQ56" s="794"/>
      <c r="MCR56" s="794"/>
      <c r="MCS56" s="794"/>
      <c r="MCT56" s="794"/>
      <c r="MCU56" s="794"/>
      <c r="MCV56" s="794"/>
      <c r="MCW56" s="794"/>
      <c r="MCX56" s="794"/>
      <c r="MCY56" s="794"/>
      <c r="MCZ56" s="794"/>
      <c r="MDA56" s="794"/>
      <c r="MDB56" s="794"/>
      <c r="MDC56" s="794"/>
      <c r="MDD56" s="794"/>
      <c r="MDE56" s="794"/>
      <c r="MDF56" s="794"/>
      <c r="MDG56" s="794"/>
      <c r="MDH56" s="794"/>
      <c r="MDI56" s="794"/>
      <c r="MDJ56" s="794"/>
      <c r="MDK56" s="794"/>
      <c r="MDL56" s="794"/>
      <c r="MDM56" s="794"/>
      <c r="MDN56" s="794"/>
      <c r="MDO56" s="794"/>
      <c r="MDP56" s="794"/>
      <c r="MDQ56" s="794"/>
      <c r="MDR56" s="794"/>
      <c r="MDS56" s="794"/>
      <c r="MDT56" s="794"/>
      <c r="MDU56" s="794"/>
      <c r="MDV56" s="794"/>
      <c r="MDW56" s="794"/>
      <c r="MDX56" s="794"/>
      <c r="MDY56" s="794"/>
      <c r="MDZ56" s="794"/>
      <c r="MEA56" s="794"/>
      <c r="MEB56" s="794"/>
      <c r="MEC56" s="794"/>
      <c r="MED56" s="794"/>
      <c r="MEE56" s="794"/>
      <c r="MEF56" s="794"/>
      <c r="MEG56" s="794"/>
      <c r="MEH56" s="794"/>
      <c r="MEI56" s="794"/>
      <c r="MEJ56" s="794"/>
      <c r="MEK56" s="794"/>
      <c r="MEL56" s="794"/>
      <c r="MEM56" s="794"/>
      <c r="MEN56" s="794"/>
      <c r="MEO56" s="794"/>
      <c r="MEP56" s="794"/>
      <c r="MEQ56" s="794"/>
      <c r="MER56" s="794"/>
      <c r="MES56" s="794"/>
      <c r="MET56" s="794"/>
      <c r="MEU56" s="794"/>
      <c r="MEV56" s="794"/>
      <c r="MEW56" s="794"/>
      <c r="MEX56" s="794"/>
      <c r="MEY56" s="794"/>
      <c r="MEZ56" s="794"/>
      <c r="MFA56" s="794"/>
      <c r="MFB56" s="794"/>
      <c r="MFC56" s="794"/>
      <c r="MFD56" s="794"/>
      <c r="MFE56" s="794"/>
      <c r="MFF56" s="794"/>
      <c r="MFG56" s="794"/>
      <c r="MFH56" s="794"/>
      <c r="MFI56" s="794"/>
      <c r="MFJ56" s="794"/>
      <c r="MFK56" s="794"/>
      <c r="MFL56" s="794"/>
      <c r="MFM56" s="794"/>
      <c r="MFN56" s="794"/>
      <c r="MFO56" s="794"/>
      <c r="MFP56" s="794"/>
      <c r="MFQ56" s="794"/>
      <c r="MFR56" s="794"/>
      <c r="MFS56" s="794"/>
      <c r="MFT56" s="794"/>
      <c r="MFU56" s="794"/>
      <c r="MFV56" s="794"/>
      <c r="MFW56" s="794"/>
      <c r="MFX56" s="794"/>
      <c r="MFY56" s="794"/>
      <c r="MFZ56" s="794"/>
      <c r="MGA56" s="794"/>
      <c r="MGB56" s="794"/>
      <c r="MGC56" s="794"/>
      <c r="MGD56" s="794"/>
      <c r="MGE56" s="794"/>
      <c r="MGF56" s="794"/>
      <c r="MGG56" s="794"/>
      <c r="MGH56" s="794"/>
      <c r="MGI56" s="794"/>
      <c r="MGJ56" s="794"/>
      <c r="MGK56" s="794"/>
      <c r="MGL56" s="794"/>
      <c r="MGM56" s="794"/>
      <c r="MGN56" s="794"/>
      <c r="MGO56" s="794"/>
      <c r="MGP56" s="794"/>
      <c r="MGQ56" s="794"/>
      <c r="MGR56" s="794"/>
      <c r="MGS56" s="794"/>
      <c r="MGT56" s="794"/>
      <c r="MGU56" s="794"/>
      <c r="MGV56" s="794"/>
      <c r="MGW56" s="794"/>
      <c r="MGX56" s="794"/>
      <c r="MGY56" s="794"/>
      <c r="MGZ56" s="794"/>
      <c r="MHA56" s="794"/>
      <c r="MHB56" s="794"/>
      <c r="MHC56" s="794"/>
      <c r="MHD56" s="794"/>
      <c r="MHE56" s="794"/>
      <c r="MHF56" s="794"/>
      <c r="MHG56" s="794"/>
      <c r="MHH56" s="794"/>
      <c r="MHI56" s="794"/>
      <c r="MHJ56" s="794"/>
      <c r="MHK56" s="794"/>
      <c r="MHL56" s="794"/>
      <c r="MHM56" s="794"/>
      <c r="MHN56" s="794"/>
      <c r="MHO56" s="794"/>
      <c r="MHP56" s="794"/>
      <c r="MHQ56" s="794"/>
      <c r="MHR56" s="794"/>
      <c r="MHS56" s="794"/>
      <c r="MHT56" s="794"/>
      <c r="MHU56" s="794"/>
      <c r="MHV56" s="794"/>
      <c r="MHW56" s="794"/>
      <c r="MHX56" s="794"/>
      <c r="MHY56" s="794"/>
      <c r="MHZ56" s="794"/>
      <c r="MIA56" s="794"/>
      <c r="MIB56" s="794"/>
      <c r="MIC56" s="794"/>
      <c r="MID56" s="794"/>
      <c r="MIE56" s="794"/>
      <c r="MIF56" s="794"/>
      <c r="MIG56" s="794"/>
      <c r="MIH56" s="794"/>
      <c r="MII56" s="794"/>
      <c r="MIJ56" s="794"/>
      <c r="MIK56" s="794"/>
      <c r="MIL56" s="794"/>
      <c r="MIM56" s="794"/>
      <c r="MIN56" s="794"/>
      <c r="MIO56" s="794"/>
      <c r="MIP56" s="794"/>
      <c r="MIQ56" s="794"/>
      <c r="MIR56" s="794"/>
      <c r="MIS56" s="794"/>
      <c r="MIT56" s="794"/>
      <c r="MIU56" s="794"/>
      <c r="MIV56" s="794"/>
      <c r="MIW56" s="794"/>
      <c r="MIX56" s="794"/>
      <c r="MIY56" s="794"/>
      <c r="MIZ56" s="794"/>
      <c r="MJA56" s="794"/>
      <c r="MJB56" s="794"/>
      <c r="MJC56" s="794"/>
      <c r="MJD56" s="794"/>
      <c r="MJE56" s="794"/>
      <c r="MJF56" s="794"/>
      <c r="MJG56" s="794"/>
      <c r="MJH56" s="794"/>
      <c r="MJI56" s="794"/>
      <c r="MJJ56" s="794"/>
      <c r="MJK56" s="794"/>
      <c r="MJL56" s="794"/>
      <c r="MJM56" s="794"/>
      <c r="MJN56" s="794"/>
      <c r="MJO56" s="794"/>
      <c r="MJP56" s="794"/>
      <c r="MJQ56" s="794"/>
      <c r="MJR56" s="794"/>
      <c r="MJS56" s="794"/>
      <c r="MJT56" s="794"/>
      <c r="MJU56" s="794"/>
      <c r="MJV56" s="794"/>
      <c r="MJW56" s="794"/>
      <c r="MJX56" s="794"/>
      <c r="MJY56" s="794"/>
      <c r="MJZ56" s="794"/>
      <c r="MKA56" s="794"/>
      <c r="MKB56" s="794"/>
      <c r="MKC56" s="794"/>
      <c r="MKD56" s="794"/>
      <c r="MKE56" s="794"/>
      <c r="MKF56" s="794"/>
      <c r="MKG56" s="794"/>
      <c r="MKH56" s="794"/>
      <c r="MKI56" s="794"/>
      <c r="MKJ56" s="794"/>
      <c r="MKK56" s="794"/>
      <c r="MKL56" s="794"/>
      <c r="MKM56" s="794"/>
      <c r="MKN56" s="794"/>
      <c r="MKO56" s="794"/>
      <c r="MKP56" s="794"/>
      <c r="MKQ56" s="794"/>
      <c r="MKR56" s="794"/>
      <c r="MKS56" s="794"/>
      <c r="MKT56" s="794"/>
      <c r="MKU56" s="794"/>
      <c r="MKV56" s="794"/>
      <c r="MKW56" s="794"/>
      <c r="MKX56" s="794"/>
      <c r="MKY56" s="794"/>
      <c r="MKZ56" s="794"/>
      <c r="MLA56" s="794"/>
      <c r="MLB56" s="794"/>
      <c r="MLC56" s="794"/>
      <c r="MLD56" s="794"/>
      <c r="MLE56" s="794"/>
      <c r="MLF56" s="794"/>
      <c r="MLG56" s="794"/>
      <c r="MLH56" s="794"/>
      <c r="MLI56" s="794"/>
      <c r="MLJ56" s="794"/>
      <c r="MLK56" s="794"/>
      <c r="MLL56" s="794"/>
      <c r="MLM56" s="794"/>
      <c r="MLN56" s="794"/>
      <c r="MLO56" s="794"/>
      <c r="MLP56" s="794"/>
      <c r="MLQ56" s="794"/>
      <c r="MLR56" s="794"/>
      <c r="MLS56" s="794"/>
      <c r="MLT56" s="794"/>
      <c r="MLU56" s="794"/>
      <c r="MLV56" s="794"/>
      <c r="MLW56" s="794"/>
      <c r="MLX56" s="794"/>
      <c r="MLY56" s="794"/>
      <c r="MLZ56" s="794"/>
      <c r="MMA56" s="794"/>
      <c r="MMB56" s="794"/>
      <c r="MMC56" s="794"/>
      <c r="MMD56" s="794"/>
      <c r="MME56" s="794"/>
      <c r="MMF56" s="794"/>
      <c r="MMG56" s="794"/>
      <c r="MMH56" s="794"/>
      <c r="MMI56" s="794"/>
      <c r="MMJ56" s="794"/>
      <c r="MMK56" s="794"/>
      <c r="MML56" s="794"/>
      <c r="MMM56" s="794"/>
      <c r="MMN56" s="794"/>
      <c r="MMO56" s="794"/>
      <c r="MMP56" s="794"/>
      <c r="MMQ56" s="794"/>
      <c r="MMR56" s="794"/>
      <c r="MMS56" s="794"/>
      <c r="MMT56" s="794"/>
      <c r="MMU56" s="794"/>
      <c r="MMV56" s="794"/>
      <c r="MMW56" s="794"/>
      <c r="MMX56" s="794"/>
      <c r="MMY56" s="794"/>
      <c r="MMZ56" s="794"/>
      <c r="MNA56" s="794"/>
      <c r="MNB56" s="794"/>
      <c r="MNC56" s="794"/>
      <c r="MND56" s="794"/>
      <c r="MNE56" s="794"/>
      <c r="MNF56" s="794"/>
      <c r="MNG56" s="794"/>
      <c r="MNH56" s="794"/>
      <c r="MNI56" s="794"/>
      <c r="MNJ56" s="794"/>
      <c r="MNK56" s="794"/>
      <c r="MNL56" s="794"/>
      <c r="MNM56" s="794"/>
      <c r="MNN56" s="794"/>
      <c r="MNO56" s="794"/>
      <c r="MNP56" s="794"/>
      <c r="MNQ56" s="794"/>
      <c r="MNR56" s="794"/>
      <c r="MNS56" s="794"/>
      <c r="MNT56" s="794"/>
      <c r="MNU56" s="794"/>
      <c r="MNV56" s="794"/>
      <c r="MNW56" s="794"/>
      <c r="MNX56" s="794"/>
      <c r="MNY56" s="794"/>
      <c r="MNZ56" s="794"/>
      <c r="MOA56" s="794"/>
      <c r="MOB56" s="794"/>
      <c r="MOC56" s="794"/>
      <c r="MOD56" s="794"/>
      <c r="MOE56" s="794"/>
      <c r="MOF56" s="794"/>
      <c r="MOG56" s="794"/>
      <c r="MOH56" s="794"/>
      <c r="MOI56" s="794"/>
      <c r="MOJ56" s="794"/>
      <c r="MOK56" s="794"/>
      <c r="MOL56" s="794"/>
      <c r="MOM56" s="794"/>
      <c r="MON56" s="794"/>
      <c r="MOO56" s="794"/>
      <c r="MOP56" s="794"/>
      <c r="MOQ56" s="794"/>
      <c r="MOR56" s="794"/>
      <c r="MOS56" s="794"/>
      <c r="MOT56" s="794"/>
      <c r="MOU56" s="794"/>
      <c r="MOV56" s="794"/>
      <c r="MOW56" s="794"/>
      <c r="MOX56" s="794"/>
      <c r="MOY56" s="794"/>
      <c r="MOZ56" s="794"/>
      <c r="MPA56" s="794"/>
      <c r="MPB56" s="794"/>
      <c r="MPC56" s="794"/>
      <c r="MPD56" s="794"/>
      <c r="MPE56" s="794"/>
      <c r="MPF56" s="794"/>
      <c r="MPG56" s="794"/>
      <c r="MPH56" s="794"/>
      <c r="MPI56" s="794"/>
      <c r="MPJ56" s="794"/>
      <c r="MPK56" s="794"/>
      <c r="MPL56" s="794"/>
      <c r="MPM56" s="794"/>
      <c r="MPN56" s="794"/>
      <c r="MPO56" s="794"/>
      <c r="MPP56" s="794"/>
      <c r="MPQ56" s="794"/>
      <c r="MPR56" s="794"/>
      <c r="MPS56" s="794"/>
      <c r="MPT56" s="794"/>
      <c r="MPU56" s="794"/>
      <c r="MPV56" s="794"/>
      <c r="MPW56" s="794"/>
      <c r="MPX56" s="794"/>
      <c r="MPY56" s="794"/>
      <c r="MPZ56" s="794"/>
      <c r="MQA56" s="794"/>
      <c r="MQB56" s="794"/>
      <c r="MQC56" s="794"/>
      <c r="MQD56" s="794"/>
      <c r="MQE56" s="794"/>
      <c r="MQF56" s="794"/>
      <c r="MQG56" s="794"/>
      <c r="MQH56" s="794"/>
      <c r="MQI56" s="794"/>
      <c r="MQJ56" s="794"/>
      <c r="MQK56" s="794"/>
      <c r="MQL56" s="794"/>
      <c r="MQM56" s="794"/>
      <c r="MQN56" s="794"/>
      <c r="MQO56" s="794"/>
      <c r="MQP56" s="794"/>
      <c r="MQQ56" s="794"/>
      <c r="MQR56" s="794"/>
      <c r="MQS56" s="794"/>
      <c r="MQT56" s="794"/>
      <c r="MQU56" s="794"/>
      <c r="MQV56" s="794"/>
      <c r="MQW56" s="794"/>
      <c r="MQX56" s="794"/>
      <c r="MQY56" s="794"/>
      <c r="MQZ56" s="794"/>
      <c r="MRA56" s="794"/>
      <c r="MRB56" s="794"/>
      <c r="MRC56" s="794"/>
      <c r="MRD56" s="794"/>
      <c r="MRE56" s="794"/>
      <c r="MRF56" s="794"/>
      <c r="MRG56" s="794"/>
      <c r="MRH56" s="794"/>
      <c r="MRI56" s="794"/>
      <c r="MRJ56" s="794"/>
      <c r="MRK56" s="794"/>
      <c r="MRL56" s="794"/>
      <c r="MRM56" s="794"/>
      <c r="MRN56" s="794"/>
      <c r="MRO56" s="794"/>
      <c r="MRP56" s="794"/>
      <c r="MRQ56" s="794"/>
      <c r="MRR56" s="794"/>
      <c r="MRS56" s="794"/>
      <c r="MRT56" s="794"/>
      <c r="MRU56" s="794"/>
      <c r="MRV56" s="794"/>
      <c r="MRW56" s="794"/>
      <c r="MRX56" s="794"/>
      <c r="MRY56" s="794"/>
      <c r="MRZ56" s="794"/>
      <c r="MSA56" s="794"/>
      <c r="MSB56" s="794"/>
      <c r="MSC56" s="794"/>
      <c r="MSD56" s="794"/>
      <c r="MSE56" s="794"/>
      <c r="MSF56" s="794"/>
      <c r="MSG56" s="794"/>
      <c r="MSH56" s="794"/>
      <c r="MSI56" s="794"/>
      <c r="MSJ56" s="794"/>
      <c r="MSK56" s="794"/>
      <c r="MSL56" s="794"/>
      <c r="MSM56" s="794"/>
      <c r="MSN56" s="794"/>
      <c r="MSO56" s="794"/>
      <c r="MSP56" s="794"/>
      <c r="MSQ56" s="794"/>
      <c r="MSR56" s="794"/>
      <c r="MSS56" s="794"/>
      <c r="MST56" s="794"/>
      <c r="MSU56" s="794"/>
      <c r="MSV56" s="794"/>
      <c r="MSW56" s="794"/>
      <c r="MSX56" s="794"/>
      <c r="MSY56" s="794"/>
      <c r="MSZ56" s="794"/>
      <c r="MTA56" s="794"/>
      <c r="MTB56" s="794"/>
      <c r="MTC56" s="794"/>
      <c r="MTD56" s="794"/>
      <c r="MTE56" s="794"/>
      <c r="MTF56" s="794"/>
      <c r="MTG56" s="794"/>
      <c r="MTH56" s="794"/>
      <c r="MTI56" s="794"/>
      <c r="MTJ56" s="794"/>
      <c r="MTK56" s="794"/>
      <c r="MTL56" s="794"/>
      <c r="MTM56" s="794"/>
      <c r="MTN56" s="794"/>
      <c r="MTO56" s="794"/>
      <c r="MTP56" s="794"/>
      <c r="MTQ56" s="794"/>
      <c r="MTR56" s="794"/>
      <c r="MTS56" s="794"/>
      <c r="MTT56" s="794"/>
      <c r="MTU56" s="794"/>
      <c r="MTV56" s="794"/>
      <c r="MTW56" s="794"/>
      <c r="MTX56" s="794"/>
      <c r="MTY56" s="794"/>
      <c r="MTZ56" s="794"/>
      <c r="MUA56" s="794"/>
      <c r="MUB56" s="794"/>
      <c r="MUC56" s="794"/>
      <c r="MUD56" s="794"/>
      <c r="MUE56" s="794"/>
      <c r="MUF56" s="794"/>
      <c r="MUG56" s="794"/>
      <c r="MUH56" s="794"/>
      <c r="MUI56" s="794"/>
      <c r="MUJ56" s="794"/>
      <c r="MUK56" s="794"/>
      <c r="MUL56" s="794"/>
      <c r="MUM56" s="794"/>
      <c r="MUN56" s="794"/>
      <c r="MUO56" s="794"/>
      <c r="MUP56" s="794"/>
      <c r="MUQ56" s="794"/>
      <c r="MUR56" s="794"/>
      <c r="MUS56" s="794"/>
      <c r="MUT56" s="794"/>
      <c r="MUU56" s="794"/>
      <c r="MUV56" s="794"/>
      <c r="MUW56" s="794"/>
      <c r="MUX56" s="794"/>
      <c r="MUY56" s="794"/>
      <c r="MUZ56" s="794"/>
      <c r="MVA56" s="794"/>
      <c r="MVB56" s="794"/>
      <c r="MVC56" s="794"/>
      <c r="MVD56" s="794"/>
      <c r="MVE56" s="794"/>
      <c r="MVF56" s="794"/>
      <c r="MVG56" s="794"/>
      <c r="MVH56" s="794"/>
      <c r="MVI56" s="794"/>
      <c r="MVJ56" s="794"/>
      <c r="MVK56" s="794"/>
      <c r="MVL56" s="794"/>
      <c r="MVM56" s="794"/>
      <c r="MVN56" s="794"/>
      <c r="MVO56" s="794"/>
      <c r="MVP56" s="794"/>
      <c r="MVQ56" s="794"/>
      <c r="MVR56" s="794"/>
      <c r="MVS56" s="794"/>
      <c r="MVT56" s="794"/>
      <c r="MVU56" s="794"/>
      <c r="MVV56" s="794"/>
      <c r="MVW56" s="794"/>
      <c r="MVX56" s="794"/>
      <c r="MVY56" s="794"/>
      <c r="MVZ56" s="794"/>
      <c r="MWA56" s="794"/>
      <c r="MWB56" s="794"/>
      <c r="MWC56" s="794"/>
      <c r="MWD56" s="794"/>
      <c r="MWE56" s="794"/>
      <c r="MWF56" s="794"/>
      <c r="MWG56" s="794"/>
      <c r="MWH56" s="794"/>
      <c r="MWI56" s="794"/>
      <c r="MWJ56" s="794"/>
      <c r="MWK56" s="794"/>
      <c r="MWL56" s="794"/>
      <c r="MWM56" s="794"/>
      <c r="MWN56" s="794"/>
      <c r="MWO56" s="794"/>
      <c r="MWP56" s="794"/>
      <c r="MWQ56" s="794"/>
      <c r="MWR56" s="794"/>
      <c r="MWS56" s="794"/>
      <c r="MWT56" s="794"/>
      <c r="MWU56" s="794"/>
      <c r="MWV56" s="794"/>
      <c r="MWW56" s="794"/>
      <c r="MWX56" s="794"/>
      <c r="MWY56" s="794"/>
      <c r="MWZ56" s="794"/>
      <c r="MXA56" s="794"/>
      <c r="MXB56" s="794"/>
      <c r="MXC56" s="794"/>
      <c r="MXD56" s="794"/>
      <c r="MXE56" s="794"/>
      <c r="MXF56" s="794"/>
      <c r="MXG56" s="794"/>
      <c r="MXH56" s="794"/>
      <c r="MXI56" s="794"/>
      <c r="MXJ56" s="794"/>
      <c r="MXK56" s="794"/>
      <c r="MXL56" s="794"/>
      <c r="MXM56" s="794"/>
      <c r="MXN56" s="794"/>
      <c r="MXO56" s="794"/>
      <c r="MXP56" s="794"/>
      <c r="MXQ56" s="794"/>
      <c r="MXR56" s="794"/>
      <c r="MXS56" s="794"/>
      <c r="MXT56" s="794"/>
      <c r="MXU56" s="794"/>
      <c r="MXV56" s="794"/>
      <c r="MXW56" s="794"/>
      <c r="MXX56" s="794"/>
      <c r="MXY56" s="794"/>
      <c r="MXZ56" s="794"/>
      <c r="MYA56" s="794"/>
      <c r="MYB56" s="794"/>
      <c r="MYC56" s="794"/>
      <c r="MYD56" s="794"/>
      <c r="MYE56" s="794"/>
      <c r="MYF56" s="794"/>
      <c r="MYG56" s="794"/>
      <c r="MYH56" s="794"/>
      <c r="MYI56" s="794"/>
      <c r="MYJ56" s="794"/>
      <c r="MYK56" s="794"/>
      <c r="MYL56" s="794"/>
      <c r="MYM56" s="794"/>
      <c r="MYN56" s="794"/>
      <c r="MYO56" s="794"/>
      <c r="MYP56" s="794"/>
      <c r="MYQ56" s="794"/>
      <c r="MYR56" s="794"/>
      <c r="MYS56" s="794"/>
      <c r="MYT56" s="794"/>
      <c r="MYU56" s="794"/>
      <c r="MYV56" s="794"/>
      <c r="MYW56" s="794"/>
      <c r="MYX56" s="794"/>
      <c r="MYY56" s="794"/>
      <c r="MYZ56" s="794"/>
      <c r="MZA56" s="794"/>
      <c r="MZB56" s="794"/>
      <c r="MZC56" s="794"/>
      <c r="MZD56" s="794"/>
      <c r="MZE56" s="794"/>
      <c r="MZF56" s="794"/>
      <c r="MZG56" s="794"/>
      <c r="MZH56" s="794"/>
      <c r="MZI56" s="794"/>
      <c r="MZJ56" s="794"/>
      <c r="MZK56" s="794"/>
      <c r="MZL56" s="794"/>
      <c r="MZM56" s="794"/>
      <c r="MZN56" s="794"/>
      <c r="MZO56" s="794"/>
      <c r="MZP56" s="794"/>
      <c r="MZQ56" s="794"/>
      <c r="MZR56" s="794"/>
      <c r="MZS56" s="794"/>
      <c r="MZT56" s="794"/>
      <c r="MZU56" s="794"/>
      <c r="MZV56" s="794"/>
      <c r="MZW56" s="794"/>
      <c r="MZX56" s="794"/>
      <c r="MZY56" s="794"/>
      <c r="MZZ56" s="794"/>
      <c r="NAA56" s="794"/>
      <c r="NAB56" s="794"/>
      <c r="NAC56" s="794"/>
      <c r="NAD56" s="794"/>
      <c r="NAE56" s="794"/>
      <c r="NAF56" s="794"/>
      <c r="NAG56" s="794"/>
      <c r="NAH56" s="794"/>
      <c r="NAI56" s="794"/>
      <c r="NAJ56" s="794"/>
      <c r="NAK56" s="794"/>
      <c r="NAL56" s="794"/>
      <c r="NAM56" s="794"/>
      <c r="NAN56" s="794"/>
      <c r="NAO56" s="794"/>
      <c r="NAP56" s="794"/>
      <c r="NAQ56" s="794"/>
      <c r="NAR56" s="794"/>
      <c r="NAS56" s="794"/>
      <c r="NAT56" s="794"/>
      <c r="NAU56" s="794"/>
      <c r="NAV56" s="794"/>
      <c r="NAW56" s="794"/>
      <c r="NAX56" s="794"/>
      <c r="NAY56" s="794"/>
      <c r="NAZ56" s="794"/>
      <c r="NBA56" s="794"/>
      <c r="NBB56" s="794"/>
      <c r="NBC56" s="794"/>
      <c r="NBD56" s="794"/>
      <c r="NBE56" s="794"/>
      <c r="NBF56" s="794"/>
      <c r="NBG56" s="794"/>
      <c r="NBH56" s="794"/>
      <c r="NBI56" s="794"/>
      <c r="NBJ56" s="794"/>
      <c r="NBK56" s="794"/>
      <c r="NBL56" s="794"/>
      <c r="NBM56" s="794"/>
      <c r="NBN56" s="794"/>
      <c r="NBO56" s="794"/>
      <c r="NBP56" s="794"/>
      <c r="NBQ56" s="794"/>
      <c r="NBR56" s="794"/>
      <c r="NBS56" s="794"/>
      <c r="NBT56" s="794"/>
      <c r="NBU56" s="794"/>
      <c r="NBV56" s="794"/>
      <c r="NBW56" s="794"/>
      <c r="NBX56" s="794"/>
      <c r="NBY56" s="794"/>
      <c r="NBZ56" s="794"/>
      <c r="NCA56" s="794"/>
      <c r="NCB56" s="794"/>
      <c r="NCC56" s="794"/>
      <c r="NCD56" s="794"/>
      <c r="NCE56" s="794"/>
      <c r="NCF56" s="794"/>
      <c r="NCG56" s="794"/>
      <c r="NCH56" s="794"/>
      <c r="NCI56" s="794"/>
      <c r="NCJ56" s="794"/>
      <c r="NCK56" s="794"/>
      <c r="NCL56" s="794"/>
      <c r="NCM56" s="794"/>
      <c r="NCN56" s="794"/>
      <c r="NCO56" s="794"/>
      <c r="NCP56" s="794"/>
      <c r="NCQ56" s="794"/>
      <c r="NCR56" s="794"/>
      <c r="NCS56" s="794"/>
      <c r="NCT56" s="794"/>
      <c r="NCU56" s="794"/>
      <c r="NCV56" s="794"/>
      <c r="NCW56" s="794"/>
      <c r="NCX56" s="794"/>
      <c r="NCY56" s="794"/>
      <c r="NCZ56" s="794"/>
      <c r="NDA56" s="794"/>
      <c r="NDB56" s="794"/>
      <c r="NDC56" s="794"/>
      <c r="NDD56" s="794"/>
      <c r="NDE56" s="794"/>
      <c r="NDF56" s="794"/>
      <c r="NDG56" s="794"/>
      <c r="NDH56" s="794"/>
      <c r="NDI56" s="794"/>
      <c r="NDJ56" s="794"/>
      <c r="NDK56" s="794"/>
      <c r="NDL56" s="794"/>
      <c r="NDM56" s="794"/>
      <c r="NDN56" s="794"/>
      <c r="NDO56" s="794"/>
      <c r="NDP56" s="794"/>
      <c r="NDQ56" s="794"/>
      <c r="NDR56" s="794"/>
      <c r="NDS56" s="794"/>
      <c r="NDT56" s="794"/>
      <c r="NDU56" s="794"/>
      <c r="NDV56" s="794"/>
      <c r="NDW56" s="794"/>
      <c r="NDX56" s="794"/>
      <c r="NDY56" s="794"/>
      <c r="NDZ56" s="794"/>
      <c r="NEA56" s="794"/>
      <c r="NEB56" s="794"/>
      <c r="NEC56" s="794"/>
      <c r="NED56" s="794"/>
      <c r="NEE56" s="794"/>
      <c r="NEF56" s="794"/>
      <c r="NEG56" s="794"/>
      <c r="NEH56" s="794"/>
      <c r="NEI56" s="794"/>
      <c r="NEJ56" s="794"/>
      <c r="NEK56" s="794"/>
      <c r="NEL56" s="794"/>
      <c r="NEM56" s="794"/>
      <c r="NEN56" s="794"/>
      <c r="NEO56" s="794"/>
      <c r="NEP56" s="794"/>
      <c r="NEQ56" s="794"/>
      <c r="NER56" s="794"/>
      <c r="NES56" s="794"/>
      <c r="NET56" s="794"/>
      <c r="NEU56" s="794"/>
      <c r="NEV56" s="794"/>
      <c r="NEW56" s="794"/>
      <c r="NEX56" s="794"/>
      <c r="NEY56" s="794"/>
      <c r="NEZ56" s="794"/>
      <c r="NFA56" s="794"/>
      <c r="NFB56" s="794"/>
      <c r="NFC56" s="794"/>
      <c r="NFD56" s="794"/>
      <c r="NFE56" s="794"/>
      <c r="NFF56" s="794"/>
      <c r="NFG56" s="794"/>
      <c r="NFH56" s="794"/>
      <c r="NFI56" s="794"/>
      <c r="NFJ56" s="794"/>
      <c r="NFK56" s="794"/>
      <c r="NFL56" s="794"/>
      <c r="NFM56" s="794"/>
      <c r="NFN56" s="794"/>
      <c r="NFO56" s="794"/>
      <c r="NFP56" s="794"/>
      <c r="NFQ56" s="794"/>
      <c r="NFR56" s="794"/>
      <c r="NFS56" s="794"/>
      <c r="NFT56" s="794"/>
      <c r="NFU56" s="794"/>
      <c r="NFV56" s="794"/>
      <c r="NFW56" s="794"/>
      <c r="NFX56" s="794"/>
      <c r="NFY56" s="794"/>
      <c r="NFZ56" s="794"/>
      <c r="NGA56" s="794"/>
      <c r="NGB56" s="794"/>
      <c r="NGC56" s="794"/>
      <c r="NGD56" s="794"/>
      <c r="NGE56" s="794"/>
      <c r="NGF56" s="794"/>
      <c r="NGG56" s="794"/>
      <c r="NGH56" s="794"/>
      <c r="NGI56" s="794"/>
      <c r="NGJ56" s="794"/>
      <c r="NGK56" s="794"/>
      <c r="NGL56" s="794"/>
      <c r="NGM56" s="794"/>
      <c r="NGN56" s="794"/>
      <c r="NGO56" s="794"/>
      <c r="NGP56" s="794"/>
      <c r="NGQ56" s="794"/>
      <c r="NGR56" s="794"/>
      <c r="NGS56" s="794"/>
      <c r="NGT56" s="794"/>
      <c r="NGU56" s="794"/>
      <c r="NGV56" s="794"/>
      <c r="NGW56" s="794"/>
      <c r="NGX56" s="794"/>
      <c r="NGY56" s="794"/>
      <c r="NGZ56" s="794"/>
      <c r="NHA56" s="794"/>
      <c r="NHB56" s="794"/>
      <c r="NHC56" s="794"/>
      <c r="NHD56" s="794"/>
      <c r="NHE56" s="794"/>
      <c r="NHF56" s="794"/>
      <c r="NHG56" s="794"/>
      <c r="NHH56" s="794"/>
      <c r="NHI56" s="794"/>
      <c r="NHJ56" s="794"/>
      <c r="NHK56" s="794"/>
      <c r="NHL56" s="794"/>
      <c r="NHM56" s="794"/>
      <c r="NHN56" s="794"/>
      <c r="NHO56" s="794"/>
      <c r="NHP56" s="794"/>
      <c r="NHQ56" s="794"/>
      <c r="NHR56" s="794"/>
      <c r="NHS56" s="794"/>
      <c r="NHT56" s="794"/>
      <c r="NHU56" s="794"/>
      <c r="NHV56" s="794"/>
      <c r="NHW56" s="794"/>
      <c r="NHX56" s="794"/>
      <c r="NHY56" s="794"/>
      <c r="NHZ56" s="794"/>
      <c r="NIA56" s="794"/>
      <c r="NIB56" s="794"/>
      <c r="NIC56" s="794"/>
      <c r="NID56" s="794"/>
      <c r="NIE56" s="794"/>
      <c r="NIF56" s="794"/>
      <c r="NIG56" s="794"/>
      <c r="NIH56" s="794"/>
      <c r="NII56" s="794"/>
      <c r="NIJ56" s="794"/>
      <c r="NIK56" s="794"/>
      <c r="NIL56" s="794"/>
      <c r="NIM56" s="794"/>
      <c r="NIN56" s="794"/>
      <c r="NIO56" s="794"/>
      <c r="NIP56" s="794"/>
      <c r="NIQ56" s="794"/>
      <c r="NIR56" s="794"/>
      <c r="NIS56" s="794"/>
      <c r="NIT56" s="794"/>
      <c r="NIU56" s="794"/>
      <c r="NIV56" s="794"/>
      <c r="NIW56" s="794"/>
      <c r="NIX56" s="794"/>
      <c r="NIY56" s="794"/>
      <c r="NIZ56" s="794"/>
      <c r="NJA56" s="794"/>
      <c r="NJB56" s="794"/>
      <c r="NJC56" s="794"/>
      <c r="NJD56" s="794"/>
      <c r="NJE56" s="794"/>
      <c r="NJF56" s="794"/>
      <c r="NJG56" s="794"/>
      <c r="NJH56" s="794"/>
      <c r="NJI56" s="794"/>
      <c r="NJJ56" s="794"/>
      <c r="NJK56" s="794"/>
      <c r="NJL56" s="794"/>
      <c r="NJM56" s="794"/>
      <c r="NJN56" s="794"/>
      <c r="NJO56" s="794"/>
      <c r="NJP56" s="794"/>
      <c r="NJQ56" s="794"/>
      <c r="NJR56" s="794"/>
      <c r="NJS56" s="794"/>
      <c r="NJT56" s="794"/>
      <c r="NJU56" s="794"/>
      <c r="NJV56" s="794"/>
      <c r="NJW56" s="794"/>
      <c r="NJX56" s="794"/>
      <c r="NJY56" s="794"/>
      <c r="NJZ56" s="794"/>
      <c r="NKA56" s="794"/>
      <c r="NKB56" s="794"/>
      <c r="NKC56" s="794"/>
      <c r="NKD56" s="794"/>
      <c r="NKE56" s="794"/>
      <c r="NKF56" s="794"/>
      <c r="NKG56" s="794"/>
      <c r="NKH56" s="794"/>
      <c r="NKI56" s="794"/>
      <c r="NKJ56" s="794"/>
      <c r="NKK56" s="794"/>
      <c r="NKL56" s="794"/>
      <c r="NKM56" s="794"/>
      <c r="NKN56" s="794"/>
      <c r="NKO56" s="794"/>
      <c r="NKP56" s="794"/>
      <c r="NKQ56" s="794"/>
      <c r="NKR56" s="794"/>
      <c r="NKS56" s="794"/>
      <c r="NKT56" s="794"/>
      <c r="NKU56" s="794"/>
      <c r="NKV56" s="794"/>
      <c r="NKW56" s="794"/>
      <c r="NKX56" s="794"/>
      <c r="NKY56" s="794"/>
      <c r="NKZ56" s="794"/>
      <c r="NLA56" s="794"/>
      <c r="NLB56" s="794"/>
      <c r="NLC56" s="794"/>
      <c r="NLD56" s="794"/>
      <c r="NLE56" s="794"/>
      <c r="NLF56" s="794"/>
      <c r="NLG56" s="794"/>
      <c r="NLH56" s="794"/>
      <c r="NLI56" s="794"/>
      <c r="NLJ56" s="794"/>
      <c r="NLK56" s="794"/>
      <c r="NLL56" s="794"/>
      <c r="NLM56" s="794"/>
      <c r="NLN56" s="794"/>
      <c r="NLO56" s="794"/>
      <c r="NLP56" s="794"/>
      <c r="NLQ56" s="794"/>
      <c r="NLR56" s="794"/>
      <c r="NLS56" s="794"/>
      <c r="NLT56" s="794"/>
      <c r="NLU56" s="794"/>
      <c r="NLV56" s="794"/>
      <c r="NLW56" s="794"/>
      <c r="NLX56" s="794"/>
      <c r="NLY56" s="794"/>
      <c r="NLZ56" s="794"/>
      <c r="NMA56" s="794"/>
      <c r="NMB56" s="794"/>
      <c r="NMC56" s="794"/>
      <c r="NMD56" s="794"/>
      <c r="NME56" s="794"/>
      <c r="NMF56" s="794"/>
      <c r="NMG56" s="794"/>
      <c r="NMH56" s="794"/>
      <c r="NMI56" s="794"/>
      <c r="NMJ56" s="794"/>
      <c r="NMK56" s="794"/>
      <c r="NML56" s="794"/>
      <c r="NMM56" s="794"/>
      <c r="NMN56" s="794"/>
      <c r="NMO56" s="794"/>
      <c r="NMP56" s="794"/>
      <c r="NMQ56" s="794"/>
      <c r="NMR56" s="794"/>
      <c r="NMS56" s="794"/>
      <c r="NMT56" s="794"/>
      <c r="NMU56" s="794"/>
      <c r="NMV56" s="794"/>
      <c r="NMW56" s="794"/>
      <c r="NMX56" s="794"/>
      <c r="NMY56" s="794"/>
      <c r="NMZ56" s="794"/>
      <c r="NNA56" s="794"/>
      <c r="NNB56" s="794"/>
      <c r="NNC56" s="794"/>
      <c r="NND56" s="794"/>
      <c r="NNE56" s="794"/>
      <c r="NNF56" s="794"/>
      <c r="NNG56" s="794"/>
      <c r="NNH56" s="794"/>
      <c r="NNI56" s="794"/>
      <c r="NNJ56" s="794"/>
      <c r="NNK56" s="794"/>
      <c r="NNL56" s="794"/>
      <c r="NNM56" s="794"/>
      <c r="NNN56" s="794"/>
      <c r="NNO56" s="794"/>
      <c r="NNP56" s="794"/>
      <c r="NNQ56" s="794"/>
      <c r="NNR56" s="794"/>
      <c r="NNS56" s="794"/>
      <c r="NNT56" s="794"/>
      <c r="NNU56" s="794"/>
      <c r="NNV56" s="794"/>
      <c r="NNW56" s="794"/>
      <c r="NNX56" s="794"/>
      <c r="NNY56" s="794"/>
      <c r="NNZ56" s="794"/>
      <c r="NOA56" s="794"/>
      <c r="NOB56" s="794"/>
      <c r="NOC56" s="794"/>
      <c r="NOD56" s="794"/>
      <c r="NOE56" s="794"/>
      <c r="NOF56" s="794"/>
      <c r="NOG56" s="794"/>
      <c r="NOH56" s="794"/>
      <c r="NOI56" s="794"/>
      <c r="NOJ56" s="794"/>
      <c r="NOK56" s="794"/>
      <c r="NOL56" s="794"/>
      <c r="NOM56" s="794"/>
      <c r="NON56" s="794"/>
      <c r="NOO56" s="794"/>
      <c r="NOP56" s="794"/>
      <c r="NOQ56" s="794"/>
      <c r="NOR56" s="794"/>
      <c r="NOS56" s="794"/>
      <c r="NOT56" s="794"/>
      <c r="NOU56" s="794"/>
      <c r="NOV56" s="794"/>
      <c r="NOW56" s="794"/>
      <c r="NOX56" s="794"/>
      <c r="NOY56" s="794"/>
      <c r="NOZ56" s="794"/>
      <c r="NPA56" s="794"/>
      <c r="NPB56" s="794"/>
      <c r="NPC56" s="794"/>
      <c r="NPD56" s="794"/>
      <c r="NPE56" s="794"/>
      <c r="NPF56" s="794"/>
      <c r="NPG56" s="794"/>
      <c r="NPH56" s="794"/>
      <c r="NPI56" s="794"/>
      <c r="NPJ56" s="794"/>
      <c r="NPK56" s="794"/>
      <c r="NPL56" s="794"/>
      <c r="NPM56" s="794"/>
      <c r="NPN56" s="794"/>
      <c r="NPO56" s="794"/>
      <c r="NPP56" s="794"/>
      <c r="NPQ56" s="794"/>
      <c r="NPR56" s="794"/>
      <c r="NPS56" s="794"/>
      <c r="NPT56" s="794"/>
      <c r="NPU56" s="794"/>
      <c r="NPV56" s="794"/>
      <c r="NPW56" s="794"/>
      <c r="NPX56" s="794"/>
      <c r="NPY56" s="794"/>
      <c r="NPZ56" s="794"/>
      <c r="NQA56" s="794"/>
      <c r="NQB56" s="794"/>
      <c r="NQC56" s="794"/>
      <c r="NQD56" s="794"/>
      <c r="NQE56" s="794"/>
      <c r="NQF56" s="794"/>
      <c r="NQG56" s="794"/>
      <c r="NQH56" s="794"/>
      <c r="NQI56" s="794"/>
      <c r="NQJ56" s="794"/>
      <c r="NQK56" s="794"/>
      <c r="NQL56" s="794"/>
      <c r="NQM56" s="794"/>
      <c r="NQN56" s="794"/>
      <c r="NQO56" s="794"/>
      <c r="NQP56" s="794"/>
      <c r="NQQ56" s="794"/>
      <c r="NQR56" s="794"/>
      <c r="NQS56" s="794"/>
      <c r="NQT56" s="794"/>
      <c r="NQU56" s="794"/>
      <c r="NQV56" s="794"/>
      <c r="NQW56" s="794"/>
      <c r="NQX56" s="794"/>
      <c r="NQY56" s="794"/>
      <c r="NQZ56" s="794"/>
      <c r="NRA56" s="794"/>
      <c r="NRB56" s="794"/>
      <c r="NRC56" s="794"/>
      <c r="NRD56" s="794"/>
      <c r="NRE56" s="794"/>
      <c r="NRF56" s="794"/>
      <c r="NRG56" s="794"/>
      <c r="NRH56" s="794"/>
      <c r="NRI56" s="794"/>
      <c r="NRJ56" s="794"/>
      <c r="NRK56" s="794"/>
      <c r="NRL56" s="794"/>
      <c r="NRM56" s="794"/>
      <c r="NRN56" s="794"/>
      <c r="NRO56" s="794"/>
      <c r="NRP56" s="794"/>
      <c r="NRQ56" s="794"/>
      <c r="NRR56" s="794"/>
      <c r="NRS56" s="794"/>
      <c r="NRT56" s="794"/>
      <c r="NRU56" s="794"/>
      <c r="NRV56" s="794"/>
      <c r="NRW56" s="794"/>
      <c r="NRX56" s="794"/>
      <c r="NRY56" s="794"/>
      <c r="NRZ56" s="794"/>
      <c r="NSA56" s="794"/>
      <c r="NSB56" s="794"/>
      <c r="NSC56" s="794"/>
      <c r="NSD56" s="794"/>
      <c r="NSE56" s="794"/>
      <c r="NSF56" s="794"/>
      <c r="NSG56" s="794"/>
      <c r="NSH56" s="794"/>
      <c r="NSI56" s="794"/>
      <c r="NSJ56" s="794"/>
      <c r="NSK56" s="794"/>
      <c r="NSL56" s="794"/>
      <c r="NSM56" s="794"/>
      <c r="NSN56" s="794"/>
      <c r="NSO56" s="794"/>
      <c r="NSP56" s="794"/>
      <c r="NSQ56" s="794"/>
      <c r="NSR56" s="794"/>
      <c r="NSS56" s="794"/>
      <c r="NST56" s="794"/>
      <c r="NSU56" s="794"/>
      <c r="NSV56" s="794"/>
      <c r="NSW56" s="794"/>
      <c r="NSX56" s="794"/>
      <c r="NSY56" s="794"/>
      <c r="NSZ56" s="794"/>
      <c r="NTA56" s="794"/>
      <c r="NTB56" s="794"/>
      <c r="NTC56" s="794"/>
      <c r="NTD56" s="794"/>
      <c r="NTE56" s="794"/>
      <c r="NTF56" s="794"/>
      <c r="NTG56" s="794"/>
      <c r="NTH56" s="794"/>
      <c r="NTI56" s="794"/>
      <c r="NTJ56" s="794"/>
      <c r="NTK56" s="794"/>
      <c r="NTL56" s="794"/>
      <c r="NTM56" s="794"/>
      <c r="NTN56" s="794"/>
      <c r="NTO56" s="794"/>
      <c r="NTP56" s="794"/>
      <c r="NTQ56" s="794"/>
      <c r="NTR56" s="794"/>
      <c r="NTS56" s="794"/>
      <c r="NTT56" s="794"/>
      <c r="NTU56" s="794"/>
      <c r="NTV56" s="794"/>
      <c r="NTW56" s="794"/>
      <c r="NTX56" s="794"/>
      <c r="NTY56" s="794"/>
      <c r="NTZ56" s="794"/>
      <c r="NUA56" s="794"/>
      <c r="NUB56" s="794"/>
      <c r="NUC56" s="794"/>
      <c r="NUD56" s="794"/>
      <c r="NUE56" s="794"/>
      <c r="NUF56" s="794"/>
      <c r="NUG56" s="794"/>
      <c r="NUH56" s="794"/>
      <c r="NUI56" s="794"/>
      <c r="NUJ56" s="794"/>
      <c r="NUK56" s="794"/>
      <c r="NUL56" s="794"/>
      <c r="NUM56" s="794"/>
      <c r="NUN56" s="794"/>
      <c r="NUO56" s="794"/>
      <c r="NUP56" s="794"/>
      <c r="NUQ56" s="794"/>
      <c r="NUR56" s="794"/>
      <c r="NUS56" s="794"/>
      <c r="NUT56" s="794"/>
      <c r="NUU56" s="794"/>
      <c r="NUV56" s="794"/>
      <c r="NUW56" s="794"/>
      <c r="NUX56" s="794"/>
      <c r="NUY56" s="794"/>
      <c r="NUZ56" s="794"/>
      <c r="NVA56" s="794"/>
      <c r="NVB56" s="794"/>
      <c r="NVC56" s="794"/>
      <c r="NVD56" s="794"/>
      <c r="NVE56" s="794"/>
      <c r="NVF56" s="794"/>
      <c r="NVG56" s="794"/>
      <c r="NVH56" s="794"/>
      <c r="NVI56" s="794"/>
      <c r="NVJ56" s="794"/>
      <c r="NVK56" s="794"/>
      <c r="NVL56" s="794"/>
      <c r="NVM56" s="794"/>
      <c r="NVN56" s="794"/>
      <c r="NVO56" s="794"/>
      <c r="NVP56" s="794"/>
      <c r="NVQ56" s="794"/>
      <c r="NVR56" s="794"/>
      <c r="NVS56" s="794"/>
      <c r="NVT56" s="794"/>
      <c r="NVU56" s="794"/>
      <c r="NVV56" s="794"/>
      <c r="NVW56" s="794"/>
      <c r="NVX56" s="794"/>
      <c r="NVY56" s="794"/>
      <c r="NVZ56" s="794"/>
      <c r="NWA56" s="794"/>
      <c r="NWB56" s="794"/>
      <c r="NWC56" s="794"/>
      <c r="NWD56" s="794"/>
      <c r="NWE56" s="794"/>
      <c r="NWF56" s="794"/>
      <c r="NWG56" s="794"/>
      <c r="NWH56" s="794"/>
      <c r="NWI56" s="794"/>
      <c r="NWJ56" s="794"/>
      <c r="NWK56" s="794"/>
      <c r="NWL56" s="794"/>
      <c r="NWM56" s="794"/>
      <c r="NWN56" s="794"/>
      <c r="NWO56" s="794"/>
      <c r="NWP56" s="794"/>
      <c r="NWQ56" s="794"/>
      <c r="NWR56" s="794"/>
      <c r="NWS56" s="794"/>
      <c r="NWT56" s="794"/>
      <c r="NWU56" s="794"/>
      <c r="NWV56" s="794"/>
      <c r="NWW56" s="794"/>
      <c r="NWX56" s="794"/>
      <c r="NWY56" s="794"/>
      <c r="NWZ56" s="794"/>
      <c r="NXA56" s="794"/>
      <c r="NXB56" s="794"/>
      <c r="NXC56" s="794"/>
      <c r="NXD56" s="794"/>
      <c r="NXE56" s="794"/>
      <c r="NXF56" s="794"/>
      <c r="NXG56" s="794"/>
      <c r="NXH56" s="794"/>
      <c r="NXI56" s="794"/>
      <c r="NXJ56" s="794"/>
      <c r="NXK56" s="794"/>
      <c r="NXL56" s="794"/>
      <c r="NXM56" s="794"/>
      <c r="NXN56" s="794"/>
      <c r="NXO56" s="794"/>
      <c r="NXP56" s="794"/>
      <c r="NXQ56" s="794"/>
      <c r="NXR56" s="794"/>
      <c r="NXS56" s="794"/>
      <c r="NXT56" s="794"/>
      <c r="NXU56" s="794"/>
      <c r="NXV56" s="794"/>
      <c r="NXW56" s="794"/>
      <c r="NXX56" s="794"/>
      <c r="NXY56" s="794"/>
      <c r="NXZ56" s="794"/>
      <c r="NYA56" s="794"/>
      <c r="NYB56" s="794"/>
      <c r="NYC56" s="794"/>
      <c r="NYD56" s="794"/>
      <c r="NYE56" s="794"/>
      <c r="NYF56" s="794"/>
      <c r="NYG56" s="794"/>
      <c r="NYH56" s="794"/>
      <c r="NYI56" s="794"/>
      <c r="NYJ56" s="794"/>
      <c r="NYK56" s="794"/>
      <c r="NYL56" s="794"/>
      <c r="NYM56" s="794"/>
      <c r="NYN56" s="794"/>
      <c r="NYO56" s="794"/>
      <c r="NYP56" s="794"/>
      <c r="NYQ56" s="794"/>
      <c r="NYR56" s="794"/>
      <c r="NYS56" s="794"/>
      <c r="NYT56" s="794"/>
      <c r="NYU56" s="794"/>
      <c r="NYV56" s="794"/>
      <c r="NYW56" s="794"/>
      <c r="NYX56" s="794"/>
      <c r="NYY56" s="794"/>
      <c r="NYZ56" s="794"/>
      <c r="NZA56" s="794"/>
      <c r="NZB56" s="794"/>
      <c r="NZC56" s="794"/>
      <c r="NZD56" s="794"/>
      <c r="NZE56" s="794"/>
      <c r="NZF56" s="794"/>
      <c r="NZG56" s="794"/>
      <c r="NZH56" s="794"/>
      <c r="NZI56" s="794"/>
      <c r="NZJ56" s="794"/>
      <c r="NZK56" s="794"/>
      <c r="NZL56" s="794"/>
      <c r="NZM56" s="794"/>
      <c r="NZN56" s="794"/>
      <c r="NZO56" s="794"/>
      <c r="NZP56" s="794"/>
      <c r="NZQ56" s="794"/>
      <c r="NZR56" s="794"/>
      <c r="NZS56" s="794"/>
      <c r="NZT56" s="794"/>
      <c r="NZU56" s="794"/>
      <c r="NZV56" s="794"/>
      <c r="NZW56" s="794"/>
      <c r="NZX56" s="794"/>
      <c r="NZY56" s="794"/>
      <c r="NZZ56" s="794"/>
      <c r="OAA56" s="794"/>
      <c r="OAB56" s="794"/>
      <c r="OAC56" s="794"/>
      <c r="OAD56" s="794"/>
      <c r="OAE56" s="794"/>
      <c r="OAF56" s="794"/>
      <c r="OAG56" s="794"/>
      <c r="OAH56" s="794"/>
      <c r="OAI56" s="794"/>
      <c r="OAJ56" s="794"/>
      <c r="OAK56" s="794"/>
      <c r="OAL56" s="794"/>
      <c r="OAM56" s="794"/>
      <c r="OAN56" s="794"/>
      <c r="OAO56" s="794"/>
      <c r="OAP56" s="794"/>
      <c r="OAQ56" s="794"/>
      <c r="OAR56" s="794"/>
      <c r="OAS56" s="794"/>
      <c r="OAT56" s="794"/>
      <c r="OAU56" s="794"/>
      <c r="OAV56" s="794"/>
      <c r="OAW56" s="794"/>
      <c r="OAX56" s="794"/>
      <c r="OAY56" s="794"/>
      <c r="OAZ56" s="794"/>
      <c r="OBA56" s="794"/>
      <c r="OBB56" s="794"/>
      <c r="OBC56" s="794"/>
      <c r="OBD56" s="794"/>
      <c r="OBE56" s="794"/>
      <c r="OBF56" s="794"/>
      <c r="OBG56" s="794"/>
      <c r="OBH56" s="794"/>
      <c r="OBI56" s="794"/>
      <c r="OBJ56" s="794"/>
      <c r="OBK56" s="794"/>
      <c r="OBL56" s="794"/>
      <c r="OBM56" s="794"/>
      <c r="OBN56" s="794"/>
      <c r="OBO56" s="794"/>
      <c r="OBP56" s="794"/>
      <c r="OBQ56" s="794"/>
      <c r="OBR56" s="794"/>
      <c r="OBS56" s="794"/>
      <c r="OBT56" s="794"/>
      <c r="OBU56" s="794"/>
      <c r="OBV56" s="794"/>
      <c r="OBW56" s="794"/>
      <c r="OBX56" s="794"/>
      <c r="OBY56" s="794"/>
      <c r="OBZ56" s="794"/>
      <c r="OCA56" s="794"/>
      <c r="OCB56" s="794"/>
      <c r="OCC56" s="794"/>
      <c r="OCD56" s="794"/>
      <c r="OCE56" s="794"/>
      <c r="OCF56" s="794"/>
      <c r="OCG56" s="794"/>
      <c r="OCH56" s="794"/>
      <c r="OCI56" s="794"/>
      <c r="OCJ56" s="794"/>
      <c r="OCK56" s="794"/>
      <c r="OCL56" s="794"/>
      <c r="OCM56" s="794"/>
      <c r="OCN56" s="794"/>
      <c r="OCO56" s="794"/>
      <c r="OCP56" s="794"/>
      <c r="OCQ56" s="794"/>
      <c r="OCR56" s="794"/>
      <c r="OCS56" s="794"/>
      <c r="OCT56" s="794"/>
      <c r="OCU56" s="794"/>
      <c r="OCV56" s="794"/>
      <c r="OCW56" s="794"/>
      <c r="OCX56" s="794"/>
      <c r="OCY56" s="794"/>
      <c r="OCZ56" s="794"/>
      <c r="ODA56" s="794"/>
      <c r="ODB56" s="794"/>
      <c r="ODC56" s="794"/>
      <c r="ODD56" s="794"/>
      <c r="ODE56" s="794"/>
      <c r="ODF56" s="794"/>
      <c r="ODG56" s="794"/>
      <c r="ODH56" s="794"/>
      <c r="ODI56" s="794"/>
      <c r="ODJ56" s="794"/>
      <c r="ODK56" s="794"/>
      <c r="ODL56" s="794"/>
      <c r="ODM56" s="794"/>
      <c r="ODN56" s="794"/>
      <c r="ODO56" s="794"/>
      <c r="ODP56" s="794"/>
      <c r="ODQ56" s="794"/>
      <c r="ODR56" s="794"/>
      <c r="ODS56" s="794"/>
      <c r="ODT56" s="794"/>
      <c r="ODU56" s="794"/>
      <c r="ODV56" s="794"/>
      <c r="ODW56" s="794"/>
      <c r="ODX56" s="794"/>
      <c r="ODY56" s="794"/>
      <c r="ODZ56" s="794"/>
      <c r="OEA56" s="794"/>
      <c r="OEB56" s="794"/>
      <c r="OEC56" s="794"/>
      <c r="OED56" s="794"/>
      <c r="OEE56" s="794"/>
      <c r="OEF56" s="794"/>
      <c r="OEG56" s="794"/>
      <c r="OEH56" s="794"/>
      <c r="OEI56" s="794"/>
      <c r="OEJ56" s="794"/>
      <c r="OEK56" s="794"/>
      <c r="OEL56" s="794"/>
      <c r="OEM56" s="794"/>
      <c r="OEN56" s="794"/>
      <c r="OEO56" s="794"/>
      <c r="OEP56" s="794"/>
      <c r="OEQ56" s="794"/>
      <c r="OER56" s="794"/>
      <c r="OES56" s="794"/>
      <c r="OET56" s="794"/>
      <c r="OEU56" s="794"/>
      <c r="OEV56" s="794"/>
      <c r="OEW56" s="794"/>
      <c r="OEX56" s="794"/>
      <c r="OEY56" s="794"/>
      <c r="OEZ56" s="794"/>
      <c r="OFA56" s="794"/>
      <c r="OFB56" s="794"/>
      <c r="OFC56" s="794"/>
      <c r="OFD56" s="794"/>
      <c r="OFE56" s="794"/>
      <c r="OFF56" s="794"/>
      <c r="OFG56" s="794"/>
      <c r="OFH56" s="794"/>
      <c r="OFI56" s="794"/>
      <c r="OFJ56" s="794"/>
      <c r="OFK56" s="794"/>
      <c r="OFL56" s="794"/>
      <c r="OFM56" s="794"/>
      <c r="OFN56" s="794"/>
      <c r="OFO56" s="794"/>
      <c r="OFP56" s="794"/>
      <c r="OFQ56" s="794"/>
      <c r="OFR56" s="794"/>
      <c r="OFS56" s="794"/>
      <c r="OFT56" s="794"/>
      <c r="OFU56" s="794"/>
      <c r="OFV56" s="794"/>
      <c r="OFW56" s="794"/>
      <c r="OFX56" s="794"/>
      <c r="OFY56" s="794"/>
      <c r="OFZ56" s="794"/>
      <c r="OGA56" s="794"/>
      <c r="OGB56" s="794"/>
      <c r="OGC56" s="794"/>
      <c r="OGD56" s="794"/>
      <c r="OGE56" s="794"/>
      <c r="OGF56" s="794"/>
      <c r="OGG56" s="794"/>
      <c r="OGH56" s="794"/>
      <c r="OGI56" s="794"/>
      <c r="OGJ56" s="794"/>
      <c r="OGK56" s="794"/>
      <c r="OGL56" s="794"/>
      <c r="OGM56" s="794"/>
      <c r="OGN56" s="794"/>
      <c r="OGO56" s="794"/>
      <c r="OGP56" s="794"/>
      <c r="OGQ56" s="794"/>
      <c r="OGR56" s="794"/>
      <c r="OGS56" s="794"/>
      <c r="OGT56" s="794"/>
      <c r="OGU56" s="794"/>
      <c r="OGV56" s="794"/>
      <c r="OGW56" s="794"/>
      <c r="OGX56" s="794"/>
      <c r="OGY56" s="794"/>
      <c r="OGZ56" s="794"/>
      <c r="OHA56" s="794"/>
      <c r="OHB56" s="794"/>
      <c r="OHC56" s="794"/>
      <c r="OHD56" s="794"/>
      <c r="OHE56" s="794"/>
      <c r="OHF56" s="794"/>
      <c r="OHG56" s="794"/>
      <c r="OHH56" s="794"/>
      <c r="OHI56" s="794"/>
      <c r="OHJ56" s="794"/>
      <c r="OHK56" s="794"/>
      <c r="OHL56" s="794"/>
      <c r="OHM56" s="794"/>
      <c r="OHN56" s="794"/>
      <c r="OHO56" s="794"/>
      <c r="OHP56" s="794"/>
      <c r="OHQ56" s="794"/>
      <c r="OHR56" s="794"/>
      <c r="OHS56" s="794"/>
      <c r="OHT56" s="794"/>
      <c r="OHU56" s="794"/>
      <c r="OHV56" s="794"/>
      <c r="OHW56" s="794"/>
      <c r="OHX56" s="794"/>
      <c r="OHY56" s="794"/>
      <c r="OHZ56" s="794"/>
      <c r="OIA56" s="794"/>
      <c r="OIB56" s="794"/>
      <c r="OIC56" s="794"/>
      <c r="OID56" s="794"/>
      <c r="OIE56" s="794"/>
      <c r="OIF56" s="794"/>
      <c r="OIG56" s="794"/>
      <c r="OIH56" s="794"/>
      <c r="OII56" s="794"/>
      <c r="OIJ56" s="794"/>
      <c r="OIK56" s="794"/>
      <c r="OIL56" s="794"/>
      <c r="OIM56" s="794"/>
      <c r="OIN56" s="794"/>
      <c r="OIO56" s="794"/>
      <c r="OIP56" s="794"/>
      <c r="OIQ56" s="794"/>
      <c r="OIR56" s="794"/>
      <c r="OIS56" s="794"/>
      <c r="OIT56" s="794"/>
      <c r="OIU56" s="794"/>
      <c r="OIV56" s="794"/>
      <c r="OIW56" s="794"/>
      <c r="OIX56" s="794"/>
      <c r="OIY56" s="794"/>
      <c r="OIZ56" s="794"/>
      <c r="OJA56" s="794"/>
      <c r="OJB56" s="794"/>
      <c r="OJC56" s="794"/>
      <c r="OJD56" s="794"/>
      <c r="OJE56" s="794"/>
      <c r="OJF56" s="794"/>
      <c r="OJG56" s="794"/>
      <c r="OJH56" s="794"/>
      <c r="OJI56" s="794"/>
      <c r="OJJ56" s="794"/>
      <c r="OJK56" s="794"/>
      <c r="OJL56" s="794"/>
      <c r="OJM56" s="794"/>
      <c r="OJN56" s="794"/>
      <c r="OJO56" s="794"/>
      <c r="OJP56" s="794"/>
      <c r="OJQ56" s="794"/>
      <c r="OJR56" s="794"/>
      <c r="OJS56" s="794"/>
      <c r="OJT56" s="794"/>
      <c r="OJU56" s="794"/>
      <c r="OJV56" s="794"/>
      <c r="OJW56" s="794"/>
      <c r="OJX56" s="794"/>
      <c r="OJY56" s="794"/>
      <c r="OJZ56" s="794"/>
      <c r="OKA56" s="794"/>
      <c r="OKB56" s="794"/>
      <c r="OKC56" s="794"/>
      <c r="OKD56" s="794"/>
      <c r="OKE56" s="794"/>
      <c r="OKF56" s="794"/>
      <c r="OKG56" s="794"/>
      <c r="OKH56" s="794"/>
      <c r="OKI56" s="794"/>
      <c r="OKJ56" s="794"/>
      <c r="OKK56" s="794"/>
      <c r="OKL56" s="794"/>
      <c r="OKM56" s="794"/>
      <c r="OKN56" s="794"/>
      <c r="OKO56" s="794"/>
      <c r="OKP56" s="794"/>
      <c r="OKQ56" s="794"/>
      <c r="OKR56" s="794"/>
      <c r="OKS56" s="794"/>
      <c r="OKT56" s="794"/>
      <c r="OKU56" s="794"/>
      <c r="OKV56" s="794"/>
      <c r="OKW56" s="794"/>
      <c r="OKX56" s="794"/>
      <c r="OKY56" s="794"/>
      <c r="OKZ56" s="794"/>
      <c r="OLA56" s="794"/>
      <c r="OLB56" s="794"/>
      <c r="OLC56" s="794"/>
      <c r="OLD56" s="794"/>
      <c r="OLE56" s="794"/>
      <c r="OLF56" s="794"/>
      <c r="OLG56" s="794"/>
      <c r="OLH56" s="794"/>
      <c r="OLI56" s="794"/>
      <c r="OLJ56" s="794"/>
      <c r="OLK56" s="794"/>
      <c r="OLL56" s="794"/>
      <c r="OLM56" s="794"/>
      <c r="OLN56" s="794"/>
      <c r="OLO56" s="794"/>
      <c r="OLP56" s="794"/>
      <c r="OLQ56" s="794"/>
      <c r="OLR56" s="794"/>
      <c r="OLS56" s="794"/>
      <c r="OLT56" s="794"/>
      <c r="OLU56" s="794"/>
      <c r="OLV56" s="794"/>
      <c r="OLW56" s="794"/>
      <c r="OLX56" s="794"/>
      <c r="OLY56" s="794"/>
      <c r="OLZ56" s="794"/>
      <c r="OMA56" s="794"/>
      <c r="OMB56" s="794"/>
      <c r="OMC56" s="794"/>
      <c r="OMD56" s="794"/>
      <c r="OME56" s="794"/>
      <c r="OMF56" s="794"/>
      <c r="OMG56" s="794"/>
      <c r="OMH56" s="794"/>
      <c r="OMI56" s="794"/>
      <c r="OMJ56" s="794"/>
      <c r="OMK56" s="794"/>
      <c r="OML56" s="794"/>
      <c r="OMM56" s="794"/>
      <c r="OMN56" s="794"/>
      <c r="OMO56" s="794"/>
      <c r="OMP56" s="794"/>
      <c r="OMQ56" s="794"/>
      <c r="OMR56" s="794"/>
      <c r="OMS56" s="794"/>
      <c r="OMT56" s="794"/>
      <c r="OMU56" s="794"/>
      <c r="OMV56" s="794"/>
      <c r="OMW56" s="794"/>
      <c r="OMX56" s="794"/>
      <c r="OMY56" s="794"/>
      <c r="OMZ56" s="794"/>
      <c r="ONA56" s="794"/>
      <c r="ONB56" s="794"/>
      <c r="ONC56" s="794"/>
      <c r="OND56" s="794"/>
      <c r="ONE56" s="794"/>
      <c r="ONF56" s="794"/>
      <c r="ONG56" s="794"/>
      <c r="ONH56" s="794"/>
      <c r="ONI56" s="794"/>
      <c r="ONJ56" s="794"/>
      <c r="ONK56" s="794"/>
      <c r="ONL56" s="794"/>
      <c r="ONM56" s="794"/>
      <c r="ONN56" s="794"/>
      <c r="ONO56" s="794"/>
      <c r="ONP56" s="794"/>
      <c r="ONQ56" s="794"/>
      <c r="ONR56" s="794"/>
      <c r="ONS56" s="794"/>
      <c r="ONT56" s="794"/>
      <c r="ONU56" s="794"/>
      <c r="ONV56" s="794"/>
      <c r="ONW56" s="794"/>
      <c r="ONX56" s="794"/>
      <c r="ONY56" s="794"/>
      <c r="ONZ56" s="794"/>
      <c r="OOA56" s="794"/>
      <c r="OOB56" s="794"/>
      <c r="OOC56" s="794"/>
      <c r="OOD56" s="794"/>
      <c r="OOE56" s="794"/>
      <c r="OOF56" s="794"/>
      <c r="OOG56" s="794"/>
      <c r="OOH56" s="794"/>
      <c r="OOI56" s="794"/>
      <c r="OOJ56" s="794"/>
      <c r="OOK56" s="794"/>
      <c r="OOL56" s="794"/>
      <c r="OOM56" s="794"/>
      <c r="OON56" s="794"/>
      <c r="OOO56" s="794"/>
      <c r="OOP56" s="794"/>
      <c r="OOQ56" s="794"/>
      <c r="OOR56" s="794"/>
      <c r="OOS56" s="794"/>
      <c r="OOT56" s="794"/>
      <c r="OOU56" s="794"/>
      <c r="OOV56" s="794"/>
      <c r="OOW56" s="794"/>
      <c r="OOX56" s="794"/>
      <c r="OOY56" s="794"/>
      <c r="OOZ56" s="794"/>
      <c r="OPA56" s="794"/>
      <c r="OPB56" s="794"/>
      <c r="OPC56" s="794"/>
      <c r="OPD56" s="794"/>
      <c r="OPE56" s="794"/>
      <c r="OPF56" s="794"/>
      <c r="OPG56" s="794"/>
      <c r="OPH56" s="794"/>
      <c r="OPI56" s="794"/>
      <c r="OPJ56" s="794"/>
      <c r="OPK56" s="794"/>
      <c r="OPL56" s="794"/>
      <c r="OPM56" s="794"/>
      <c r="OPN56" s="794"/>
      <c r="OPO56" s="794"/>
      <c r="OPP56" s="794"/>
      <c r="OPQ56" s="794"/>
      <c r="OPR56" s="794"/>
      <c r="OPS56" s="794"/>
      <c r="OPT56" s="794"/>
      <c r="OPU56" s="794"/>
      <c r="OPV56" s="794"/>
      <c r="OPW56" s="794"/>
      <c r="OPX56" s="794"/>
      <c r="OPY56" s="794"/>
      <c r="OPZ56" s="794"/>
      <c r="OQA56" s="794"/>
      <c r="OQB56" s="794"/>
      <c r="OQC56" s="794"/>
      <c r="OQD56" s="794"/>
      <c r="OQE56" s="794"/>
      <c r="OQF56" s="794"/>
      <c r="OQG56" s="794"/>
      <c r="OQH56" s="794"/>
      <c r="OQI56" s="794"/>
      <c r="OQJ56" s="794"/>
      <c r="OQK56" s="794"/>
      <c r="OQL56" s="794"/>
      <c r="OQM56" s="794"/>
      <c r="OQN56" s="794"/>
      <c r="OQO56" s="794"/>
      <c r="OQP56" s="794"/>
      <c r="OQQ56" s="794"/>
      <c r="OQR56" s="794"/>
      <c r="OQS56" s="794"/>
      <c r="OQT56" s="794"/>
      <c r="OQU56" s="794"/>
      <c r="OQV56" s="794"/>
      <c r="OQW56" s="794"/>
      <c r="OQX56" s="794"/>
      <c r="OQY56" s="794"/>
      <c r="OQZ56" s="794"/>
      <c r="ORA56" s="794"/>
      <c r="ORB56" s="794"/>
      <c r="ORC56" s="794"/>
      <c r="ORD56" s="794"/>
      <c r="ORE56" s="794"/>
      <c r="ORF56" s="794"/>
      <c r="ORG56" s="794"/>
      <c r="ORH56" s="794"/>
      <c r="ORI56" s="794"/>
      <c r="ORJ56" s="794"/>
      <c r="ORK56" s="794"/>
      <c r="ORL56" s="794"/>
      <c r="ORM56" s="794"/>
      <c r="ORN56" s="794"/>
      <c r="ORO56" s="794"/>
      <c r="ORP56" s="794"/>
      <c r="ORQ56" s="794"/>
      <c r="ORR56" s="794"/>
      <c r="ORS56" s="794"/>
      <c r="ORT56" s="794"/>
      <c r="ORU56" s="794"/>
      <c r="ORV56" s="794"/>
      <c r="ORW56" s="794"/>
      <c r="ORX56" s="794"/>
      <c r="ORY56" s="794"/>
      <c r="ORZ56" s="794"/>
      <c r="OSA56" s="794"/>
      <c r="OSB56" s="794"/>
      <c r="OSC56" s="794"/>
      <c r="OSD56" s="794"/>
      <c r="OSE56" s="794"/>
      <c r="OSF56" s="794"/>
      <c r="OSG56" s="794"/>
      <c r="OSH56" s="794"/>
      <c r="OSI56" s="794"/>
      <c r="OSJ56" s="794"/>
      <c r="OSK56" s="794"/>
      <c r="OSL56" s="794"/>
      <c r="OSM56" s="794"/>
      <c r="OSN56" s="794"/>
      <c r="OSO56" s="794"/>
      <c r="OSP56" s="794"/>
      <c r="OSQ56" s="794"/>
      <c r="OSR56" s="794"/>
      <c r="OSS56" s="794"/>
      <c r="OST56" s="794"/>
      <c r="OSU56" s="794"/>
      <c r="OSV56" s="794"/>
      <c r="OSW56" s="794"/>
      <c r="OSX56" s="794"/>
      <c r="OSY56" s="794"/>
      <c r="OSZ56" s="794"/>
      <c r="OTA56" s="794"/>
      <c r="OTB56" s="794"/>
      <c r="OTC56" s="794"/>
      <c r="OTD56" s="794"/>
      <c r="OTE56" s="794"/>
      <c r="OTF56" s="794"/>
      <c r="OTG56" s="794"/>
      <c r="OTH56" s="794"/>
      <c r="OTI56" s="794"/>
      <c r="OTJ56" s="794"/>
      <c r="OTK56" s="794"/>
      <c r="OTL56" s="794"/>
      <c r="OTM56" s="794"/>
      <c r="OTN56" s="794"/>
      <c r="OTO56" s="794"/>
      <c r="OTP56" s="794"/>
      <c r="OTQ56" s="794"/>
      <c r="OTR56" s="794"/>
      <c r="OTS56" s="794"/>
      <c r="OTT56" s="794"/>
      <c r="OTU56" s="794"/>
      <c r="OTV56" s="794"/>
      <c r="OTW56" s="794"/>
      <c r="OTX56" s="794"/>
      <c r="OTY56" s="794"/>
      <c r="OTZ56" s="794"/>
      <c r="OUA56" s="794"/>
      <c r="OUB56" s="794"/>
      <c r="OUC56" s="794"/>
      <c r="OUD56" s="794"/>
      <c r="OUE56" s="794"/>
      <c r="OUF56" s="794"/>
      <c r="OUG56" s="794"/>
      <c r="OUH56" s="794"/>
      <c r="OUI56" s="794"/>
      <c r="OUJ56" s="794"/>
      <c r="OUK56" s="794"/>
      <c r="OUL56" s="794"/>
      <c r="OUM56" s="794"/>
      <c r="OUN56" s="794"/>
      <c r="OUO56" s="794"/>
      <c r="OUP56" s="794"/>
      <c r="OUQ56" s="794"/>
      <c r="OUR56" s="794"/>
      <c r="OUS56" s="794"/>
      <c r="OUT56" s="794"/>
      <c r="OUU56" s="794"/>
      <c r="OUV56" s="794"/>
      <c r="OUW56" s="794"/>
      <c r="OUX56" s="794"/>
      <c r="OUY56" s="794"/>
      <c r="OUZ56" s="794"/>
      <c r="OVA56" s="794"/>
      <c r="OVB56" s="794"/>
      <c r="OVC56" s="794"/>
      <c r="OVD56" s="794"/>
      <c r="OVE56" s="794"/>
      <c r="OVF56" s="794"/>
      <c r="OVG56" s="794"/>
      <c r="OVH56" s="794"/>
      <c r="OVI56" s="794"/>
      <c r="OVJ56" s="794"/>
      <c r="OVK56" s="794"/>
      <c r="OVL56" s="794"/>
      <c r="OVM56" s="794"/>
      <c r="OVN56" s="794"/>
      <c r="OVO56" s="794"/>
      <c r="OVP56" s="794"/>
      <c r="OVQ56" s="794"/>
      <c r="OVR56" s="794"/>
      <c r="OVS56" s="794"/>
      <c r="OVT56" s="794"/>
      <c r="OVU56" s="794"/>
      <c r="OVV56" s="794"/>
      <c r="OVW56" s="794"/>
      <c r="OVX56" s="794"/>
      <c r="OVY56" s="794"/>
      <c r="OVZ56" s="794"/>
      <c r="OWA56" s="794"/>
      <c r="OWB56" s="794"/>
      <c r="OWC56" s="794"/>
      <c r="OWD56" s="794"/>
      <c r="OWE56" s="794"/>
      <c r="OWF56" s="794"/>
      <c r="OWG56" s="794"/>
      <c r="OWH56" s="794"/>
      <c r="OWI56" s="794"/>
      <c r="OWJ56" s="794"/>
      <c r="OWK56" s="794"/>
      <c r="OWL56" s="794"/>
      <c r="OWM56" s="794"/>
      <c r="OWN56" s="794"/>
      <c r="OWO56" s="794"/>
      <c r="OWP56" s="794"/>
      <c r="OWQ56" s="794"/>
      <c r="OWR56" s="794"/>
      <c r="OWS56" s="794"/>
      <c r="OWT56" s="794"/>
      <c r="OWU56" s="794"/>
      <c r="OWV56" s="794"/>
      <c r="OWW56" s="794"/>
      <c r="OWX56" s="794"/>
      <c r="OWY56" s="794"/>
      <c r="OWZ56" s="794"/>
      <c r="OXA56" s="794"/>
      <c r="OXB56" s="794"/>
      <c r="OXC56" s="794"/>
      <c r="OXD56" s="794"/>
      <c r="OXE56" s="794"/>
      <c r="OXF56" s="794"/>
      <c r="OXG56" s="794"/>
      <c r="OXH56" s="794"/>
      <c r="OXI56" s="794"/>
      <c r="OXJ56" s="794"/>
      <c r="OXK56" s="794"/>
      <c r="OXL56" s="794"/>
      <c r="OXM56" s="794"/>
      <c r="OXN56" s="794"/>
      <c r="OXO56" s="794"/>
      <c r="OXP56" s="794"/>
      <c r="OXQ56" s="794"/>
      <c r="OXR56" s="794"/>
      <c r="OXS56" s="794"/>
      <c r="OXT56" s="794"/>
      <c r="OXU56" s="794"/>
      <c r="OXV56" s="794"/>
      <c r="OXW56" s="794"/>
      <c r="OXX56" s="794"/>
      <c r="OXY56" s="794"/>
      <c r="OXZ56" s="794"/>
      <c r="OYA56" s="794"/>
      <c r="OYB56" s="794"/>
      <c r="OYC56" s="794"/>
      <c r="OYD56" s="794"/>
      <c r="OYE56" s="794"/>
      <c r="OYF56" s="794"/>
      <c r="OYG56" s="794"/>
      <c r="OYH56" s="794"/>
      <c r="OYI56" s="794"/>
      <c r="OYJ56" s="794"/>
      <c r="OYK56" s="794"/>
      <c r="OYL56" s="794"/>
      <c r="OYM56" s="794"/>
      <c r="OYN56" s="794"/>
      <c r="OYO56" s="794"/>
      <c r="OYP56" s="794"/>
      <c r="OYQ56" s="794"/>
      <c r="OYR56" s="794"/>
      <c r="OYS56" s="794"/>
      <c r="OYT56" s="794"/>
      <c r="OYU56" s="794"/>
      <c r="OYV56" s="794"/>
      <c r="OYW56" s="794"/>
      <c r="OYX56" s="794"/>
      <c r="OYY56" s="794"/>
      <c r="OYZ56" s="794"/>
      <c r="OZA56" s="794"/>
      <c r="OZB56" s="794"/>
      <c r="OZC56" s="794"/>
      <c r="OZD56" s="794"/>
      <c r="OZE56" s="794"/>
      <c r="OZF56" s="794"/>
      <c r="OZG56" s="794"/>
      <c r="OZH56" s="794"/>
      <c r="OZI56" s="794"/>
      <c r="OZJ56" s="794"/>
      <c r="OZK56" s="794"/>
      <c r="OZL56" s="794"/>
      <c r="OZM56" s="794"/>
      <c r="OZN56" s="794"/>
      <c r="OZO56" s="794"/>
      <c r="OZP56" s="794"/>
      <c r="OZQ56" s="794"/>
      <c r="OZR56" s="794"/>
      <c r="OZS56" s="794"/>
      <c r="OZT56" s="794"/>
      <c r="OZU56" s="794"/>
      <c r="OZV56" s="794"/>
      <c r="OZW56" s="794"/>
      <c r="OZX56" s="794"/>
      <c r="OZY56" s="794"/>
      <c r="OZZ56" s="794"/>
      <c r="PAA56" s="794"/>
      <c r="PAB56" s="794"/>
      <c r="PAC56" s="794"/>
      <c r="PAD56" s="794"/>
      <c r="PAE56" s="794"/>
      <c r="PAF56" s="794"/>
      <c r="PAG56" s="794"/>
      <c r="PAH56" s="794"/>
      <c r="PAI56" s="794"/>
      <c r="PAJ56" s="794"/>
      <c r="PAK56" s="794"/>
      <c r="PAL56" s="794"/>
      <c r="PAM56" s="794"/>
      <c r="PAN56" s="794"/>
      <c r="PAO56" s="794"/>
      <c r="PAP56" s="794"/>
      <c r="PAQ56" s="794"/>
      <c r="PAR56" s="794"/>
      <c r="PAS56" s="794"/>
      <c r="PAT56" s="794"/>
      <c r="PAU56" s="794"/>
      <c r="PAV56" s="794"/>
      <c r="PAW56" s="794"/>
      <c r="PAX56" s="794"/>
      <c r="PAY56" s="794"/>
      <c r="PAZ56" s="794"/>
      <c r="PBA56" s="794"/>
      <c r="PBB56" s="794"/>
      <c r="PBC56" s="794"/>
      <c r="PBD56" s="794"/>
      <c r="PBE56" s="794"/>
      <c r="PBF56" s="794"/>
      <c r="PBG56" s="794"/>
      <c r="PBH56" s="794"/>
      <c r="PBI56" s="794"/>
      <c r="PBJ56" s="794"/>
      <c r="PBK56" s="794"/>
      <c r="PBL56" s="794"/>
      <c r="PBM56" s="794"/>
      <c r="PBN56" s="794"/>
      <c r="PBO56" s="794"/>
      <c r="PBP56" s="794"/>
      <c r="PBQ56" s="794"/>
      <c r="PBR56" s="794"/>
      <c r="PBS56" s="794"/>
      <c r="PBT56" s="794"/>
      <c r="PBU56" s="794"/>
      <c r="PBV56" s="794"/>
      <c r="PBW56" s="794"/>
      <c r="PBX56" s="794"/>
      <c r="PBY56" s="794"/>
      <c r="PBZ56" s="794"/>
      <c r="PCA56" s="794"/>
      <c r="PCB56" s="794"/>
      <c r="PCC56" s="794"/>
      <c r="PCD56" s="794"/>
      <c r="PCE56" s="794"/>
      <c r="PCF56" s="794"/>
      <c r="PCG56" s="794"/>
      <c r="PCH56" s="794"/>
      <c r="PCI56" s="794"/>
      <c r="PCJ56" s="794"/>
      <c r="PCK56" s="794"/>
      <c r="PCL56" s="794"/>
      <c r="PCM56" s="794"/>
      <c r="PCN56" s="794"/>
      <c r="PCO56" s="794"/>
      <c r="PCP56" s="794"/>
      <c r="PCQ56" s="794"/>
      <c r="PCR56" s="794"/>
      <c r="PCS56" s="794"/>
      <c r="PCT56" s="794"/>
      <c r="PCU56" s="794"/>
      <c r="PCV56" s="794"/>
      <c r="PCW56" s="794"/>
      <c r="PCX56" s="794"/>
      <c r="PCY56" s="794"/>
      <c r="PCZ56" s="794"/>
      <c r="PDA56" s="794"/>
      <c r="PDB56" s="794"/>
      <c r="PDC56" s="794"/>
      <c r="PDD56" s="794"/>
      <c r="PDE56" s="794"/>
      <c r="PDF56" s="794"/>
      <c r="PDG56" s="794"/>
      <c r="PDH56" s="794"/>
      <c r="PDI56" s="794"/>
      <c r="PDJ56" s="794"/>
      <c r="PDK56" s="794"/>
      <c r="PDL56" s="794"/>
      <c r="PDM56" s="794"/>
      <c r="PDN56" s="794"/>
      <c r="PDO56" s="794"/>
      <c r="PDP56" s="794"/>
      <c r="PDQ56" s="794"/>
      <c r="PDR56" s="794"/>
      <c r="PDS56" s="794"/>
      <c r="PDT56" s="794"/>
      <c r="PDU56" s="794"/>
      <c r="PDV56" s="794"/>
      <c r="PDW56" s="794"/>
      <c r="PDX56" s="794"/>
      <c r="PDY56" s="794"/>
      <c r="PDZ56" s="794"/>
      <c r="PEA56" s="794"/>
      <c r="PEB56" s="794"/>
      <c r="PEC56" s="794"/>
      <c r="PED56" s="794"/>
      <c r="PEE56" s="794"/>
      <c r="PEF56" s="794"/>
      <c r="PEG56" s="794"/>
      <c r="PEH56" s="794"/>
      <c r="PEI56" s="794"/>
      <c r="PEJ56" s="794"/>
      <c r="PEK56" s="794"/>
      <c r="PEL56" s="794"/>
      <c r="PEM56" s="794"/>
      <c r="PEN56" s="794"/>
      <c r="PEO56" s="794"/>
      <c r="PEP56" s="794"/>
      <c r="PEQ56" s="794"/>
      <c r="PER56" s="794"/>
      <c r="PES56" s="794"/>
      <c r="PET56" s="794"/>
      <c r="PEU56" s="794"/>
      <c r="PEV56" s="794"/>
      <c r="PEW56" s="794"/>
      <c r="PEX56" s="794"/>
      <c r="PEY56" s="794"/>
      <c r="PEZ56" s="794"/>
      <c r="PFA56" s="794"/>
      <c r="PFB56" s="794"/>
      <c r="PFC56" s="794"/>
      <c r="PFD56" s="794"/>
      <c r="PFE56" s="794"/>
      <c r="PFF56" s="794"/>
      <c r="PFG56" s="794"/>
      <c r="PFH56" s="794"/>
      <c r="PFI56" s="794"/>
      <c r="PFJ56" s="794"/>
      <c r="PFK56" s="794"/>
      <c r="PFL56" s="794"/>
      <c r="PFM56" s="794"/>
      <c r="PFN56" s="794"/>
      <c r="PFO56" s="794"/>
      <c r="PFP56" s="794"/>
      <c r="PFQ56" s="794"/>
      <c r="PFR56" s="794"/>
      <c r="PFS56" s="794"/>
      <c r="PFT56" s="794"/>
      <c r="PFU56" s="794"/>
      <c r="PFV56" s="794"/>
      <c r="PFW56" s="794"/>
      <c r="PFX56" s="794"/>
      <c r="PFY56" s="794"/>
      <c r="PFZ56" s="794"/>
      <c r="PGA56" s="794"/>
      <c r="PGB56" s="794"/>
      <c r="PGC56" s="794"/>
      <c r="PGD56" s="794"/>
      <c r="PGE56" s="794"/>
      <c r="PGF56" s="794"/>
      <c r="PGG56" s="794"/>
      <c r="PGH56" s="794"/>
      <c r="PGI56" s="794"/>
      <c r="PGJ56" s="794"/>
      <c r="PGK56" s="794"/>
      <c r="PGL56" s="794"/>
      <c r="PGM56" s="794"/>
      <c r="PGN56" s="794"/>
      <c r="PGO56" s="794"/>
      <c r="PGP56" s="794"/>
      <c r="PGQ56" s="794"/>
      <c r="PGR56" s="794"/>
      <c r="PGS56" s="794"/>
      <c r="PGT56" s="794"/>
      <c r="PGU56" s="794"/>
      <c r="PGV56" s="794"/>
      <c r="PGW56" s="794"/>
      <c r="PGX56" s="794"/>
      <c r="PGY56" s="794"/>
      <c r="PGZ56" s="794"/>
      <c r="PHA56" s="794"/>
      <c r="PHB56" s="794"/>
      <c r="PHC56" s="794"/>
      <c r="PHD56" s="794"/>
      <c r="PHE56" s="794"/>
      <c r="PHF56" s="794"/>
      <c r="PHG56" s="794"/>
      <c r="PHH56" s="794"/>
      <c r="PHI56" s="794"/>
      <c r="PHJ56" s="794"/>
      <c r="PHK56" s="794"/>
      <c r="PHL56" s="794"/>
      <c r="PHM56" s="794"/>
      <c r="PHN56" s="794"/>
      <c r="PHO56" s="794"/>
      <c r="PHP56" s="794"/>
      <c r="PHQ56" s="794"/>
      <c r="PHR56" s="794"/>
      <c r="PHS56" s="794"/>
      <c r="PHT56" s="794"/>
      <c r="PHU56" s="794"/>
      <c r="PHV56" s="794"/>
      <c r="PHW56" s="794"/>
      <c r="PHX56" s="794"/>
      <c r="PHY56" s="794"/>
      <c r="PHZ56" s="794"/>
      <c r="PIA56" s="794"/>
      <c r="PIB56" s="794"/>
      <c r="PIC56" s="794"/>
      <c r="PID56" s="794"/>
      <c r="PIE56" s="794"/>
      <c r="PIF56" s="794"/>
      <c r="PIG56" s="794"/>
      <c r="PIH56" s="794"/>
      <c r="PII56" s="794"/>
      <c r="PIJ56" s="794"/>
      <c r="PIK56" s="794"/>
      <c r="PIL56" s="794"/>
      <c r="PIM56" s="794"/>
      <c r="PIN56" s="794"/>
      <c r="PIO56" s="794"/>
      <c r="PIP56" s="794"/>
      <c r="PIQ56" s="794"/>
      <c r="PIR56" s="794"/>
      <c r="PIS56" s="794"/>
      <c r="PIT56" s="794"/>
      <c r="PIU56" s="794"/>
      <c r="PIV56" s="794"/>
      <c r="PIW56" s="794"/>
      <c r="PIX56" s="794"/>
      <c r="PIY56" s="794"/>
      <c r="PIZ56" s="794"/>
      <c r="PJA56" s="794"/>
      <c r="PJB56" s="794"/>
      <c r="PJC56" s="794"/>
      <c r="PJD56" s="794"/>
      <c r="PJE56" s="794"/>
      <c r="PJF56" s="794"/>
      <c r="PJG56" s="794"/>
      <c r="PJH56" s="794"/>
      <c r="PJI56" s="794"/>
      <c r="PJJ56" s="794"/>
      <c r="PJK56" s="794"/>
      <c r="PJL56" s="794"/>
      <c r="PJM56" s="794"/>
      <c r="PJN56" s="794"/>
      <c r="PJO56" s="794"/>
      <c r="PJP56" s="794"/>
      <c r="PJQ56" s="794"/>
      <c r="PJR56" s="794"/>
      <c r="PJS56" s="794"/>
      <c r="PJT56" s="794"/>
      <c r="PJU56" s="794"/>
      <c r="PJV56" s="794"/>
      <c r="PJW56" s="794"/>
      <c r="PJX56" s="794"/>
      <c r="PJY56" s="794"/>
      <c r="PJZ56" s="794"/>
      <c r="PKA56" s="794"/>
      <c r="PKB56" s="794"/>
      <c r="PKC56" s="794"/>
      <c r="PKD56" s="794"/>
      <c r="PKE56" s="794"/>
      <c r="PKF56" s="794"/>
      <c r="PKG56" s="794"/>
      <c r="PKH56" s="794"/>
      <c r="PKI56" s="794"/>
      <c r="PKJ56" s="794"/>
      <c r="PKK56" s="794"/>
      <c r="PKL56" s="794"/>
      <c r="PKM56" s="794"/>
      <c r="PKN56" s="794"/>
      <c r="PKO56" s="794"/>
      <c r="PKP56" s="794"/>
      <c r="PKQ56" s="794"/>
      <c r="PKR56" s="794"/>
      <c r="PKS56" s="794"/>
      <c r="PKT56" s="794"/>
      <c r="PKU56" s="794"/>
      <c r="PKV56" s="794"/>
      <c r="PKW56" s="794"/>
      <c r="PKX56" s="794"/>
      <c r="PKY56" s="794"/>
      <c r="PKZ56" s="794"/>
      <c r="PLA56" s="794"/>
      <c r="PLB56" s="794"/>
      <c r="PLC56" s="794"/>
      <c r="PLD56" s="794"/>
      <c r="PLE56" s="794"/>
      <c r="PLF56" s="794"/>
      <c r="PLG56" s="794"/>
      <c r="PLH56" s="794"/>
      <c r="PLI56" s="794"/>
      <c r="PLJ56" s="794"/>
      <c r="PLK56" s="794"/>
      <c r="PLL56" s="794"/>
      <c r="PLM56" s="794"/>
      <c r="PLN56" s="794"/>
      <c r="PLO56" s="794"/>
      <c r="PLP56" s="794"/>
      <c r="PLQ56" s="794"/>
      <c r="PLR56" s="794"/>
      <c r="PLS56" s="794"/>
      <c r="PLT56" s="794"/>
      <c r="PLU56" s="794"/>
      <c r="PLV56" s="794"/>
      <c r="PLW56" s="794"/>
      <c r="PLX56" s="794"/>
      <c r="PLY56" s="794"/>
      <c r="PLZ56" s="794"/>
      <c r="PMA56" s="794"/>
      <c r="PMB56" s="794"/>
      <c r="PMC56" s="794"/>
      <c r="PMD56" s="794"/>
      <c r="PME56" s="794"/>
      <c r="PMF56" s="794"/>
      <c r="PMG56" s="794"/>
      <c r="PMH56" s="794"/>
      <c r="PMI56" s="794"/>
      <c r="PMJ56" s="794"/>
      <c r="PMK56" s="794"/>
      <c r="PML56" s="794"/>
      <c r="PMM56" s="794"/>
      <c r="PMN56" s="794"/>
      <c r="PMO56" s="794"/>
      <c r="PMP56" s="794"/>
      <c r="PMQ56" s="794"/>
      <c r="PMR56" s="794"/>
      <c r="PMS56" s="794"/>
      <c r="PMT56" s="794"/>
      <c r="PMU56" s="794"/>
      <c r="PMV56" s="794"/>
      <c r="PMW56" s="794"/>
      <c r="PMX56" s="794"/>
      <c r="PMY56" s="794"/>
      <c r="PMZ56" s="794"/>
      <c r="PNA56" s="794"/>
      <c r="PNB56" s="794"/>
      <c r="PNC56" s="794"/>
      <c r="PND56" s="794"/>
      <c r="PNE56" s="794"/>
      <c r="PNF56" s="794"/>
      <c r="PNG56" s="794"/>
      <c r="PNH56" s="794"/>
      <c r="PNI56" s="794"/>
      <c r="PNJ56" s="794"/>
      <c r="PNK56" s="794"/>
      <c r="PNL56" s="794"/>
      <c r="PNM56" s="794"/>
      <c r="PNN56" s="794"/>
      <c r="PNO56" s="794"/>
      <c r="PNP56" s="794"/>
      <c r="PNQ56" s="794"/>
      <c r="PNR56" s="794"/>
      <c r="PNS56" s="794"/>
      <c r="PNT56" s="794"/>
      <c r="PNU56" s="794"/>
      <c r="PNV56" s="794"/>
      <c r="PNW56" s="794"/>
      <c r="PNX56" s="794"/>
      <c r="PNY56" s="794"/>
      <c r="PNZ56" s="794"/>
      <c r="POA56" s="794"/>
      <c r="POB56" s="794"/>
      <c r="POC56" s="794"/>
      <c r="POD56" s="794"/>
      <c r="POE56" s="794"/>
      <c r="POF56" s="794"/>
      <c r="POG56" s="794"/>
      <c r="POH56" s="794"/>
      <c r="POI56" s="794"/>
      <c r="POJ56" s="794"/>
      <c r="POK56" s="794"/>
      <c r="POL56" s="794"/>
      <c r="POM56" s="794"/>
      <c r="PON56" s="794"/>
      <c r="POO56" s="794"/>
      <c r="POP56" s="794"/>
      <c r="POQ56" s="794"/>
      <c r="POR56" s="794"/>
      <c r="POS56" s="794"/>
      <c r="POT56" s="794"/>
      <c r="POU56" s="794"/>
      <c r="POV56" s="794"/>
      <c r="POW56" s="794"/>
      <c r="POX56" s="794"/>
      <c r="POY56" s="794"/>
      <c r="POZ56" s="794"/>
      <c r="PPA56" s="794"/>
      <c r="PPB56" s="794"/>
      <c r="PPC56" s="794"/>
      <c r="PPD56" s="794"/>
      <c r="PPE56" s="794"/>
      <c r="PPF56" s="794"/>
      <c r="PPG56" s="794"/>
      <c r="PPH56" s="794"/>
      <c r="PPI56" s="794"/>
      <c r="PPJ56" s="794"/>
      <c r="PPK56" s="794"/>
      <c r="PPL56" s="794"/>
      <c r="PPM56" s="794"/>
      <c r="PPN56" s="794"/>
      <c r="PPO56" s="794"/>
      <c r="PPP56" s="794"/>
      <c r="PPQ56" s="794"/>
      <c r="PPR56" s="794"/>
      <c r="PPS56" s="794"/>
      <c r="PPT56" s="794"/>
      <c r="PPU56" s="794"/>
      <c r="PPV56" s="794"/>
      <c r="PPW56" s="794"/>
      <c r="PPX56" s="794"/>
      <c r="PPY56" s="794"/>
      <c r="PPZ56" s="794"/>
      <c r="PQA56" s="794"/>
      <c r="PQB56" s="794"/>
      <c r="PQC56" s="794"/>
      <c r="PQD56" s="794"/>
      <c r="PQE56" s="794"/>
      <c r="PQF56" s="794"/>
      <c r="PQG56" s="794"/>
      <c r="PQH56" s="794"/>
      <c r="PQI56" s="794"/>
      <c r="PQJ56" s="794"/>
      <c r="PQK56" s="794"/>
      <c r="PQL56" s="794"/>
      <c r="PQM56" s="794"/>
      <c r="PQN56" s="794"/>
      <c r="PQO56" s="794"/>
      <c r="PQP56" s="794"/>
      <c r="PQQ56" s="794"/>
      <c r="PQR56" s="794"/>
      <c r="PQS56" s="794"/>
      <c r="PQT56" s="794"/>
      <c r="PQU56" s="794"/>
      <c r="PQV56" s="794"/>
      <c r="PQW56" s="794"/>
      <c r="PQX56" s="794"/>
      <c r="PQY56" s="794"/>
      <c r="PQZ56" s="794"/>
      <c r="PRA56" s="794"/>
      <c r="PRB56" s="794"/>
      <c r="PRC56" s="794"/>
      <c r="PRD56" s="794"/>
      <c r="PRE56" s="794"/>
      <c r="PRF56" s="794"/>
      <c r="PRG56" s="794"/>
      <c r="PRH56" s="794"/>
      <c r="PRI56" s="794"/>
      <c r="PRJ56" s="794"/>
      <c r="PRK56" s="794"/>
      <c r="PRL56" s="794"/>
      <c r="PRM56" s="794"/>
      <c r="PRN56" s="794"/>
      <c r="PRO56" s="794"/>
      <c r="PRP56" s="794"/>
      <c r="PRQ56" s="794"/>
      <c r="PRR56" s="794"/>
      <c r="PRS56" s="794"/>
      <c r="PRT56" s="794"/>
      <c r="PRU56" s="794"/>
      <c r="PRV56" s="794"/>
      <c r="PRW56" s="794"/>
      <c r="PRX56" s="794"/>
      <c r="PRY56" s="794"/>
      <c r="PRZ56" s="794"/>
      <c r="PSA56" s="794"/>
      <c r="PSB56" s="794"/>
      <c r="PSC56" s="794"/>
      <c r="PSD56" s="794"/>
      <c r="PSE56" s="794"/>
      <c r="PSF56" s="794"/>
      <c r="PSG56" s="794"/>
      <c r="PSH56" s="794"/>
      <c r="PSI56" s="794"/>
      <c r="PSJ56" s="794"/>
      <c r="PSK56" s="794"/>
      <c r="PSL56" s="794"/>
      <c r="PSM56" s="794"/>
      <c r="PSN56" s="794"/>
      <c r="PSO56" s="794"/>
      <c r="PSP56" s="794"/>
      <c r="PSQ56" s="794"/>
      <c r="PSR56" s="794"/>
      <c r="PSS56" s="794"/>
      <c r="PST56" s="794"/>
      <c r="PSU56" s="794"/>
      <c r="PSV56" s="794"/>
      <c r="PSW56" s="794"/>
      <c r="PSX56" s="794"/>
      <c r="PSY56" s="794"/>
      <c r="PSZ56" s="794"/>
      <c r="PTA56" s="794"/>
      <c r="PTB56" s="794"/>
      <c r="PTC56" s="794"/>
      <c r="PTD56" s="794"/>
      <c r="PTE56" s="794"/>
      <c r="PTF56" s="794"/>
      <c r="PTG56" s="794"/>
      <c r="PTH56" s="794"/>
      <c r="PTI56" s="794"/>
      <c r="PTJ56" s="794"/>
      <c r="PTK56" s="794"/>
      <c r="PTL56" s="794"/>
      <c r="PTM56" s="794"/>
      <c r="PTN56" s="794"/>
      <c r="PTO56" s="794"/>
      <c r="PTP56" s="794"/>
      <c r="PTQ56" s="794"/>
      <c r="PTR56" s="794"/>
      <c r="PTS56" s="794"/>
      <c r="PTT56" s="794"/>
      <c r="PTU56" s="794"/>
      <c r="PTV56" s="794"/>
      <c r="PTW56" s="794"/>
      <c r="PTX56" s="794"/>
      <c r="PTY56" s="794"/>
      <c r="PTZ56" s="794"/>
      <c r="PUA56" s="794"/>
      <c r="PUB56" s="794"/>
      <c r="PUC56" s="794"/>
      <c r="PUD56" s="794"/>
      <c r="PUE56" s="794"/>
      <c r="PUF56" s="794"/>
      <c r="PUG56" s="794"/>
      <c r="PUH56" s="794"/>
      <c r="PUI56" s="794"/>
      <c r="PUJ56" s="794"/>
      <c r="PUK56" s="794"/>
      <c r="PUL56" s="794"/>
      <c r="PUM56" s="794"/>
      <c r="PUN56" s="794"/>
      <c r="PUO56" s="794"/>
      <c r="PUP56" s="794"/>
      <c r="PUQ56" s="794"/>
      <c r="PUR56" s="794"/>
      <c r="PUS56" s="794"/>
      <c r="PUT56" s="794"/>
      <c r="PUU56" s="794"/>
      <c r="PUV56" s="794"/>
      <c r="PUW56" s="794"/>
      <c r="PUX56" s="794"/>
      <c r="PUY56" s="794"/>
      <c r="PUZ56" s="794"/>
      <c r="PVA56" s="794"/>
      <c r="PVB56" s="794"/>
      <c r="PVC56" s="794"/>
      <c r="PVD56" s="794"/>
      <c r="PVE56" s="794"/>
      <c r="PVF56" s="794"/>
      <c r="PVG56" s="794"/>
      <c r="PVH56" s="794"/>
      <c r="PVI56" s="794"/>
      <c r="PVJ56" s="794"/>
      <c r="PVK56" s="794"/>
      <c r="PVL56" s="794"/>
      <c r="PVM56" s="794"/>
      <c r="PVN56" s="794"/>
      <c r="PVO56" s="794"/>
      <c r="PVP56" s="794"/>
      <c r="PVQ56" s="794"/>
      <c r="PVR56" s="794"/>
      <c r="PVS56" s="794"/>
      <c r="PVT56" s="794"/>
      <c r="PVU56" s="794"/>
      <c r="PVV56" s="794"/>
      <c r="PVW56" s="794"/>
      <c r="PVX56" s="794"/>
      <c r="PVY56" s="794"/>
      <c r="PVZ56" s="794"/>
      <c r="PWA56" s="794"/>
      <c r="PWB56" s="794"/>
      <c r="PWC56" s="794"/>
      <c r="PWD56" s="794"/>
      <c r="PWE56" s="794"/>
      <c r="PWF56" s="794"/>
      <c r="PWG56" s="794"/>
      <c r="PWH56" s="794"/>
      <c r="PWI56" s="794"/>
      <c r="PWJ56" s="794"/>
      <c r="PWK56" s="794"/>
      <c r="PWL56" s="794"/>
      <c r="PWM56" s="794"/>
      <c r="PWN56" s="794"/>
      <c r="PWO56" s="794"/>
      <c r="PWP56" s="794"/>
      <c r="PWQ56" s="794"/>
      <c r="PWR56" s="794"/>
      <c r="PWS56" s="794"/>
      <c r="PWT56" s="794"/>
      <c r="PWU56" s="794"/>
      <c r="PWV56" s="794"/>
      <c r="PWW56" s="794"/>
      <c r="PWX56" s="794"/>
      <c r="PWY56" s="794"/>
      <c r="PWZ56" s="794"/>
      <c r="PXA56" s="794"/>
      <c r="PXB56" s="794"/>
      <c r="PXC56" s="794"/>
      <c r="PXD56" s="794"/>
      <c r="PXE56" s="794"/>
      <c r="PXF56" s="794"/>
      <c r="PXG56" s="794"/>
      <c r="PXH56" s="794"/>
      <c r="PXI56" s="794"/>
      <c r="PXJ56" s="794"/>
      <c r="PXK56" s="794"/>
      <c r="PXL56" s="794"/>
      <c r="PXM56" s="794"/>
      <c r="PXN56" s="794"/>
      <c r="PXO56" s="794"/>
      <c r="PXP56" s="794"/>
      <c r="PXQ56" s="794"/>
      <c r="PXR56" s="794"/>
      <c r="PXS56" s="794"/>
      <c r="PXT56" s="794"/>
      <c r="PXU56" s="794"/>
      <c r="PXV56" s="794"/>
      <c r="PXW56" s="794"/>
      <c r="PXX56" s="794"/>
      <c r="PXY56" s="794"/>
      <c r="PXZ56" s="794"/>
      <c r="PYA56" s="794"/>
      <c r="PYB56" s="794"/>
      <c r="PYC56" s="794"/>
      <c r="PYD56" s="794"/>
      <c r="PYE56" s="794"/>
      <c r="PYF56" s="794"/>
      <c r="PYG56" s="794"/>
      <c r="PYH56" s="794"/>
      <c r="PYI56" s="794"/>
      <c r="PYJ56" s="794"/>
      <c r="PYK56" s="794"/>
      <c r="PYL56" s="794"/>
      <c r="PYM56" s="794"/>
      <c r="PYN56" s="794"/>
      <c r="PYO56" s="794"/>
      <c r="PYP56" s="794"/>
      <c r="PYQ56" s="794"/>
      <c r="PYR56" s="794"/>
      <c r="PYS56" s="794"/>
      <c r="PYT56" s="794"/>
      <c r="PYU56" s="794"/>
      <c r="PYV56" s="794"/>
      <c r="PYW56" s="794"/>
      <c r="PYX56" s="794"/>
      <c r="PYY56" s="794"/>
      <c r="PYZ56" s="794"/>
      <c r="PZA56" s="794"/>
      <c r="PZB56" s="794"/>
      <c r="PZC56" s="794"/>
      <c r="PZD56" s="794"/>
      <c r="PZE56" s="794"/>
      <c r="PZF56" s="794"/>
      <c r="PZG56" s="794"/>
      <c r="PZH56" s="794"/>
      <c r="PZI56" s="794"/>
      <c r="PZJ56" s="794"/>
      <c r="PZK56" s="794"/>
      <c r="PZL56" s="794"/>
      <c r="PZM56" s="794"/>
      <c r="PZN56" s="794"/>
      <c r="PZO56" s="794"/>
      <c r="PZP56" s="794"/>
      <c r="PZQ56" s="794"/>
      <c r="PZR56" s="794"/>
      <c r="PZS56" s="794"/>
      <c r="PZT56" s="794"/>
      <c r="PZU56" s="794"/>
      <c r="PZV56" s="794"/>
      <c r="PZW56" s="794"/>
      <c r="PZX56" s="794"/>
      <c r="PZY56" s="794"/>
      <c r="PZZ56" s="794"/>
      <c r="QAA56" s="794"/>
      <c r="QAB56" s="794"/>
      <c r="QAC56" s="794"/>
      <c r="QAD56" s="794"/>
      <c r="QAE56" s="794"/>
      <c r="QAF56" s="794"/>
      <c r="QAG56" s="794"/>
      <c r="QAH56" s="794"/>
      <c r="QAI56" s="794"/>
      <c r="QAJ56" s="794"/>
      <c r="QAK56" s="794"/>
      <c r="QAL56" s="794"/>
      <c r="QAM56" s="794"/>
      <c r="QAN56" s="794"/>
      <c r="QAO56" s="794"/>
      <c r="QAP56" s="794"/>
      <c r="QAQ56" s="794"/>
      <c r="QAR56" s="794"/>
      <c r="QAS56" s="794"/>
      <c r="QAT56" s="794"/>
      <c r="QAU56" s="794"/>
      <c r="QAV56" s="794"/>
      <c r="QAW56" s="794"/>
      <c r="QAX56" s="794"/>
      <c r="QAY56" s="794"/>
      <c r="QAZ56" s="794"/>
      <c r="QBA56" s="794"/>
      <c r="QBB56" s="794"/>
      <c r="QBC56" s="794"/>
      <c r="QBD56" s="794"/>
      <c r="QBE56" s="794"/>
      <c r="QBF56" s="794"/>
      <c r="QBG56" s="794"/>
      <c r="QBH56" s="794"/>
      <c r="QBI56" s="794"/>
      <c r="QBJ56" s="794"/>
      <c r="QBK56" s="794"/>
      <c r="QBL56" s="794"/>
      <c r="QBM56" s="794"/>
      <c r="QBN56" s="794"/>
      <c r="QBO56" s="794"/>
      <c r="QBP56" s="794"/>
      <c r="QBQ56" s="794"/>
      <c r="QBR56" s="794"/>
      <c r="QBS56" s="794"/>
      <c r="QBT56" s="794"/>
      <c r="QBU56" s="794"/>
      <c r="QBV56" s="794"/>
      <c r="QBW56" s="794"/>
      <c r="QBX56" s="794"/>
      <c r="QBY56" s="794"/>
      <c r="QBZ56" s="794"/>
      <c r="QCA56" s="794"/>
      <c r="QCB56" s="794"/>
      <c r="QCC56" s="794"/>
      <c r="QCD56" s="794"/>
      <c r="QCE56" s="794"/>
      <c r="QCF56" s="794"/>
      <c r="QCG56" s="794"/>
      <c r="QCH56" s="794"/>
      <c r="QCI56" s="794"/>
      <c r="QCJ56" s="794"/>
      <c r="QCK56" s="794"/>
      <c r="QCL56" s="794"/>
      <c r="QCM56" s="794"/>
      <c r="QCN56" s="794"/>
      <c r="QCO56" s="794"/>
      <c r="QCP56" s="794"/>
      <c r="QCQ56" s="794"/>
      <c r="QCR56" s="794"/>
      <c r="QCS56" s="794"/>
      <c r="QCT56" s="794"/>
      <c r="QCU56" s="794"/>
      <c r="QCV56" s="794"/>
      <c r="QCW56" s="794"/>
      <c r="QCX56" s="794"/>
      <c r="QCY56" s="794"/>
      <c r="QCZ56" s="794"/>
      <c r="QDA56" s="794"/>
      <c r="QDB56" s="794"/>
      <c r="QDC56" s="794"/>
      <c r="QDD56" s="794"/>
      <c r="QDE56" s="794"/>
      <c r="QDF56" s="794"/>
      <c r="QDG56" s="794"/>
      <c r="QDH56" s="794"/>
      <c r="QDI56" s="794"/>
      <c r="QDJ56" s="794"/>
      <c r="QDK56" s="794"/>
      <c r="QDL56" s="794"/>
      <c r="QDM56" s="794"/>
      <c r="QDN56" s="794"/>
      <c r="QDO56" s="794"/>
      <c r="QDP56" s="794"/>
      <c r="QDQ56" s="794"/>
      <c r="QDR56" s="794"/>
      <c r="QDS56" s="794"/>
      <c r="QDT56" s="794"/>
      <c r="QDU56" s="794"/>
      <c r="QDV56" s="794"/>
      <c r="QDW56" s="794"/>
      <c r="QDX56" s="794"/>
      <c r="QDY56" s="794"/>
      <c r="QDZ56" s="794"/>
      <c r="QEA56" s="794"/>
      <c r="QEB56" s="794"/>
      <c r="QEC56" s="794"/>
      <c r="QED56" s="794"/>
      <c r="QEE56" s="794"/>
      <c r="QEF56" s="794"/>
      <c r="QEG56" s="794"/>
      <c r="QEH56" s="794"/>
      <c r="QEI56" s="794"/>
      <c r="QEJ56" s="794"/>
      <c r="QEK56" s="794"/>
      <c r="QEL56" s="794"/>
      <c r="QEM56" s="794"/>
      <c r="QEN56" s="794"/>
      <c r="QEO56" s="794"/>
      <c r="QEP56" s="794"/>
      <c r="QEQ56" s="794"/>
      <c r="QER56" s="794"/>
      <c r="QES56" s="794"/>
      <c r="QET56" s="794"/>
      <c r="QEU56" s="794"/>
      <c r="QEV56" s="794"/>
      <c r="QEW56" s="794"/>
      <c r="QEX56" s="794"/>
      <c r="QEY56" s="794"/>
      <c r="QEZ56" s="794"/>
      <c r="QFA56" s="794"/>
      <c r="QFB56" s="794"/>
      <c r="QFC56" s="794"/>
      <c r="QFD56" s="794"/>
      <c r="QFE56" s="794"/>
      <c r="QFF56" s="794"/>
      <c r="QFG56" s="794"/>
      <c r="QFH56" s="794"/>
      <c r="QFI56" s="794"/>
      <c r="QFJ56" s="794"/>
      <c r="QFK56" s="794"/>
      <c r="QFL56" s="794"/>
      <c r="QFM56" s="794"/>
      <c r="QFN56" s="794"/>
      <c r="QFO56" s="794"/>
      <c r="QFP56" s="794"/>
      <c r="QFQ56" s="794"/>
      <c r="QFR56" s="794"/>
      <c r="QFS56" s="794"/>
      <c r="QFT56" s="794"/>
      <c r="QFU56" s="794"/>
      <c r="QFV56" s="794"/>
      <c r="QFW56" s="794"/>
      <c r="QFX56" s="794"/>
      <c r="QFY56" s="794"/>
      <c r="QFZ56" s="794"/>
      <c r="QGA56" s="794"/>
      <c r="QGB56" s="794"/>
      <c r="QGC56" s="794"/>
      <c r="QGD56" s="794"/>
      <c r="QGE56" s="794"/>
      <c r="QGF56" s="794"/>
      <c r="QGG56" s="794"/>
      <c r="QGH56" s="794"/>
      <c r="QGI56" s="794"/>
      <c r="QGJ56" s="794"/>
      <c r="QGK56" s="794"/>
      <c r="QGL56" s="794"/>
      <c r="QGM56" s="794"/>
      <c r="QGN56" s="794"/>
      <c r="QGO56" s="794"/>
      <c r="QGP56" s="794"/>
      <c r="QGQ56" s="794"/>
      <c r="QGR56" s="794"/>
      <c r="QGS56" s="794"/>
      <c r="QGT56" s="794"/>
      <c r="QGU56" s="794"/>
      <c r="QGV56" s="794"/>
      <c r="QGW56" s="794"/>
      <c r="QGX56" s="794"/>
      <c r="QGY56" s="794"/>
      <c r="QGZ56" s="794"/>
      <c r="QHA56" s="794"/>
      <c r="QHB56" s="794"/>
      <c r="QHC56" s="794"/>
      <c r="QHD56" s="794"/>
      <c r="QHE56" s="794"/>
      <c r="QHF56" s="794"/>
      <c r="QHG56" s="794"/>
      <c r="QHH56" s="794"/>
      <c r="QHI56" s="794"/>
      <c r="QHJ56" s="794"/>
      <c r="QHK56" s="794"/>
      <c r="QHL56" s="794"/>
      <c r="QHM56" s="794"/>
      <c r="QHN56" s="794"/>
      <c r="QHO56" s="794"/>
      <c r="QHP56" s="794"/>
      <c r="QHQ56" s="794"/>
      <c r="QHR56" s="794"/>
      <c r="QHS56" s="794"/>
      <c r="QHT56" s="794"/>
      <c r="QHU56" s="794"/>
      <c r="QHV56" s="794"/>
      <c r="QHW56" s="794"/>
      <c r="QHX56" s="794"/>
      <c r="QHY56" s="794"/>
      <c r="QHZ56" s="794"/>
      <c r="QIA56" s="794"/>
      <c r="QIB56" s="794"/>
      <c r="QIC56" s="794"/>
      <c r="QID56" s="794"/>
      <c r="QIE56" s="794"/>
      <c r="QIF56" s="794"/>
      <c r="QIG56" s="794"/>
      <c r="QIH56" s="794"/>
      <c r="QII56" s="794"/>
      <c r="QIJ56" s="794"/>
      <c r="QIK56" s="794"/>
      <c r="QIL56" s="794"/>
      <c r="QIM56" s="794"/>
      <c r="QIN56" s="794"/>
      <c r="QIO56" s="794"/>
      <c r="QIP56" s="794"/>
      <c r="QIQ56" s="794"/>
      <c r="QIR56" s="794"/>
      <c r="QIS56" s="794"/>
      <c r="QIT56" s="794"/>
      <c r="QIU56" s="794"/>
      <c r="QIV56" s="794"/>
      <c r="QIW56" s="794"/>
      <c r="QIX56" s="794"/>
      <c r="QIY56" s="794"/>
      <c r="QIZ56" s="794"/>
      <c r="QJA56" s="794"/>
      <c r="QJB56" s="794"/>
      <c r="QJC56" s="794"/>
      <c r="QJD56" s="794"/>
      <c r="QJE56" s="794"/>
      <c r="QJF56" s="794"/>
      <c r="QJG56" s="794"/>
      <c r="QJH56" s="794"/>
      <c r="QJI56" s="794"/>
      <c r="QJJ56" s="794"/>
      <c r="QJK56" s="794"/>
      <c r="QJL56" s="794"/>
      <c r="QJM56" s="794"/>
      <c r="QJN56" s="794"/>
      <c r="QJO56" s="794"/>
      <c r="QJP56" s="794"/>
      <c r="QJQ56" s="794"/>
      <c r="QJR56" s="794"/>
      <c r="QJS56" s="794"/>
      <c r="QJT56" s="794"/>
      <c r="QJU56" s="794"/>
      <c r="QJV56" s="794"/>
      <c r="QJW56" s="794"/>
      <c r="QJX56" s="794"/>
      <c r="QJY56" s="794"/>
      <c r="QJZ56" s="794"/>
      <c r="QKA56" s="794"/>
      <c r="QKB56" s="794"/>
      <c r="QKC56" s="794"/>
      <c r="QKD56" s="794"/>
      <c r="QKE56" s="794"/>
      <c r="QKF56" s="794"/>
      <c r="QKG56" s="794"/>
      <c r="QKH56" s="794"/>
      <c r="QKI56" s="794"/>
      <c r="QKJ56" s="794"/>
      <c r="QKK56" s="794"/>
      <c r="QKL56" s="794"/>
      <c r="QKM56" s="794"/>
      <c r="QKN56" s="794"/>
      <c r="QKO56" s="794"/>
      <c r="QKP56" s="794"/>
      <c r="QKQ56" s="794"/>
      <c r="QKR56" s="794"/>
      <c r="QKS56" s="794"/>
      <c r="QKT56" s="794"/>
      <c r="QKU56" s="794"/>
      <c r="QKV56" s="794"/>
      <c r="QKW56" s="794"/>
      <c r="QKX56" s="794"/>
      <c r="QKY56" s="794"/>
      <c r="QKZ56" s="794"/>
      <c r="QLA56" s="794"/>
      <c r="QLB56" s="794"/>
      <c r="QLC56" s="794"/>
      <c r="QLD56" s="794"/>
      <c r="QLE56" s="794"/>
      <c r="QLF56" s="794"/>
      <c r="QLG56" s="794"/>
      <c r="QLH56" s="794"/>
      <c r="QLI56" s="794"/>
      <c r="QLJ56" s="794"/>
      <c r="QLK56" s="794"/>
      <c r="QLL56" s="794"/>
      <c r="QLM56" s="794"/>
      <c r="QLN56" s="794"/>
      <c r="QLO56" s="794"/>
      <c r="QLP56" s="794"/>
      <c r="QLQ56" s="794"/>
      <c r="QLR56" s="794"/>
      <c r="QLS56" s="794"/>
      <c r="QLT56" s="794"/>
      <c r="QLU56" s="794"/>
      <c r="QLV56" s="794"/>
      <c r="QLW56" s="794"/>
      <c r="QLX56" s="794"/>
      <c r="QLY56" s="794"/>
      <c r="QLZ56" s="794"/>
      <c r="QMA56" s="794"/>
      <c r="QMB56" s="794"/>
      <c r="QMC56" s="794"/>
      <c r="QMD56" s="794"/>
      <c r="QME56" s="794"/>
      <c r="QMF56" s="794"/>
      <c r="QMG56" s="794"/>
      <c r="QMH56" s="794"/>
      <c r="QMI56" s="794"/>
      <c r="QMJ56" s="794"/>
      <c r="QMK56" s="794"/>
      <c r="QML56" s="794"/>
      <c r="QMM56" s="794"/>
      <c r="QMN56" s="794"/>
      <c r="QMO56" s="794"/>
      <c r="QMP56" s="794"/>
      <c r="QMQ56" s="794"/>
      <c r="QMR56" s="794"/>
      <c r="QMS56" s="794"/>
      <c r="QMT56" s="794"/>
      <c r="QMU56" s="794"/>
      <c r="QMV56" s="794"/>
      <c r="QMW56" s="794"/>
      <c r="QMX56" s="794"/>
      <c r="QMY56" s="794"/>
      <c r="QMZ56" s="794"/>
      <c r="QNA56" s="794"/>
      <c r="QNB56" s="794"/>
      <c r="QNC56" s="794"/>
      <c r="QND56" s="794"/>
      <c r="QNE56" s="794"/>
      <c r="QNF56" s="794"/>
      <c r="QNG56" s="794"/>
      <c r="QNH56" s="794"/>
      <c r="QNI56" s="794"/>
      <c r="QNJ56" s="794"/>
      <c r="QNK56" s="794"/>
      <c r="QNL56" s="794"/>
      <c r="QNM56" s="794"/>
      <c r="QNN56" s="794"/>
      <c r="QNO56" s="794"/>
      <c r="QNP56" s="794"/>
      <c r="QNQ56" s="794"/>
      <c r="QNR56" s="794"/>
      <c r="QNS56" s="794"/>
      <c r="QNT56" s="794"/>
      <c r="QNU56" s="794"/>
      <c r="QNV56" s="794"/>
      <c r="QNW56" s="794"/>
      <c r="QNX56" s="794"/>
      <c r="QNY56" s="794"/>
      <c r="QNZ56" s="794"/>
      <c r="QOA56" s="794"/>
      <c r="QOB56" s="794"/>
      <c r="QOC56" s="794"/>
      <c r="QOD56" s="794"/>
      <c r="QOE56" s="794"/>
      <c r="QOF56" s="794"/>
      <c r="QOG56" s="794"/>
      <c r="QOH56" s="794"/>
      <c r="QOI56" s="794"/>
      <c r="QOJ56" s="794"/>
      <c r="QOK56" s="794"/>
      <c r="QOL56" s="794"/>
      <c r="QOM56" s="794"/>
      <c r="QON56" s="794"/>
      <c r="QOO56" s="794"/>
      <c r="QOP56" s="794"/>
      <c r="QOQ56" s="794"/>
      <c r="QOR56" s="794"/>
      <c r="QOS56" s="794"/>
      <c r="QOT56" s="794"/>
      <c r="QOU56" s="794"/>
      <c r="QOV56" s="794"/>
      <c r="QOW56" s="794"/>
      <c r="QOX56" s="794"/>
      <c r="QOY56" s="794"/>
      <c r="QOZ56" s="794"/>
      <c r="QPA56" s="794"/>
      <c r="QPB56" s="794"/>
      <c r="QPC56" s="794"/>
      <c r="QPD56" s="794"/>
      <c r="QPE56" s="794"/>
      <c r="QPF56" s="794"/>
      <c r="QPG56" s="794"/>
      <c r="QPH56" s="794"/>
      <c r="QPI56" s="794"/>
      <c r="QPJ56" s="794"/>
      <c r="QPK56" s="794"/>
      <c r="QPL56" s="794"/>
      <c r="QPM56" s="794"/>
      <c r="QPN56" s="794"/>
      <c r="QPO56" s="794"/>
      <c r="QPP56" s="794"/>
      <c r="QPQ56" s="794"/>
      <c r="QPR56" s="794"/>
      <c r="QPS56" s="794"/>
      <c r="QPT56" s="794"/>
      <c r="QPU56" s="794"/>
      <c r="QPV56" s="794"/>
      <c r="QPW56" s="794"/>
      <c r="QPX56" s="794"/>
      <c r="QPY56" s="794"/>
      <c r="QPZ56" s="794"/>
      <c r="QQA56" s="794"/>
      <c r="QQB56" s="794"/>
      <c r="QQC56" s="794"/>
      <c r="QQD56" s="794"/>
      <c r="QQE56" s="794"/>
      <c r="QQF56" s="794"/>
      <c r="QQG56" s="794"/>
      <c r="QQH56" s="794"/>
      <c r="QQI56" s="794"/>
      <c r="QQJ56" s="794"/>
      <c r="QQK56" s="794"/>
      <c r="QQL56" s="794"/>
      <c r="QQM56" s="794"/>
      <c r="QQN56" s="794"/>
      <c r="QQO56" s="794"/>
      <c r="QQP56" s="794"/>
      <c r="QQQ56" s="794"/>
      <c r="QQR56" s="794"/>
      <c r="QQS56" s="794"/>
      <c r="QQT56" s="794"/>
      <c r="QQU56" s="794"/>
      <c r="QQV56" s="794"/>
      <c r="QQW56" s="794"/>
      <c r="QQX56" s="794"/>
      <c r="QQY56" s="794"/>
      <c r="QQZ56" s="794"/>
      <c r="QRA56" s="794"/>
      <c r="QRB56" s="794"/>
      <c r="QRC56" s="794"/>
      <c r="QRD56" s="794"/>
      <c r="QRE56" s="794"/>
      <c r="QRF56" s="794"/>
      <c r="QRG56" s="794"/>
      <c r="QRH56" s="794"/>
      <c r="QRI56" s="794"/>
      <c r="QRJ56" s="794"/>
      <c r="QRK56" s="794"/>
      <c r="QRL56" s="794"/>
      <c r="QRM56" s="794"/>
      <c r="QRN56" s="794"/>
      <c r="QRO56" s="794"/>
      <c r="QRP56" s="794"/>
      <c r="QRQ56" s="794"/>
      <c r="QRR56" s="794"/>
      <c r="QRS56" s="794"/>
      <c r="QRT56" s="794"/>
      <c r="QRU56" s="794"/>
      <c r="QRV56" s="794"/>
      <c r="QRW56" s="794"/>
      <c r="QRX56" s="794"/>
      <c r="QRY56" s="794"/>
      <c r="QRZ56" s="794"/>
      <c r="QSA56" s="794"/>
      <c r="QSB56" s="794"/>
      <c r="QSC56" s="794"/>
      <c r="QSD56" s="794"/>
      <c r="QSE56" s="794"/>
      <c r="QSF56" s="794"/>
      <c r="QSG56" s="794"/>
      <c r="QSH56" s="794"/>
      <c r="QSI56" s="794"/>
      <c r="QSJ56" s="794"/>
      <c r="QSK56" s="794"/>
      <c r="QSL56" s="794"/>
      <c r="QSM56" s="794"/>
      <c r="QSN56" s="794"/>
      <c r="QSO56" s="794"/>
      <c r="QSP56" s="794"/>
      <c r="QSQ56" s="794"/>
      <c r="QSR56" s="794"/>
      <c r="QSS56" s="794"/>
      <c r="QST56" s="794"/>
      <c r="QSU56" s="794"/>
      <c r="QSV56" s="794"/>
      <c r="QSW56" s="794"/>
      <c r="QSX56" s="794"/>
      <c r="QSY56" s="794"/>
      <c r="QSZ56" s="794"/>
      <c r="QTA56" s="794"/>
      <c r="QTB56" s="794"/>
      <c r="QTC56" s="794"/>
      <c r="QTD56" s="794"/>
      <c r="QTE56" s="794"/>
      <c r="QTF56" s="794"/>
      <c r="QTG56" s="794"/>
      <c r="QTH56" s="794"/>
      <c r="QTI56" s="794"/>
      <c r="QTJ56" s="794"/>
      <c r="QTK56" s="794"/>
      <c r="QTL56" s="794"/>
      <c r="QTM56" s="794"/>
      <c r="QTN56" s="794"/>
      <c r="QTO56" s="794"/>
      <c r="QTP56" s="794"/>
      <c r="QTQ56" s="794"/>
      <c r="QTR56" s="794"/>
      <c r="QTS56" s="794"/>
      <c r="QTT56" s="794"/>
      <c r="QTU56" s="794"/>
      <c r="QTV56" s="794"/>
      <c r="QTW56" s="794"/>
      <c r="QTX56" s="794"/>
      <c r="QTY56" s="794"/>
      <c r="QTZ56" s="794"/>
      <c r="QUA56" s="794"/>
      <c r="QUB56" s="794"/>
      <c r="QUC56" s="794"/>
      <c r="QUD56" s="794"/>
      <c r="QUE56" s="794"/>
      <c r="QUF56" s="794"/>
      <c r="QUG56" s="794"/>
      <c r="QUH56" s="794"/>
      <c r="QUI56" s="794"/>
      <c r="QUJ56" s="794"/>
      <c r="QUK56" s="794"/>
      <c r="QUL56" s="794"/>
      <c r="QUM56" s="794"/>
      <c r="QUN56" s="794"/>
      <c r="QUO56" s="794"/>
      <c r="QUP56" s="794"/>
      <c r="QUQ56" s="794"/>
      <c r="QUR56" s="794"/>
      <c r="QUS56" s="794"/>
      <c r="QUT56" s="794"/>
      <c r="QUU56" s="794"/>
      <c r="QUV56" s="794"/>
      <c r="QUW56" s="794"/>
      <c r="QUX56" s="794"/>
      <c r="QUY56" s="794"/>
      <c r="QUZ56" s="794"/>
      <c r="QVA56" s="794"/>
      <c r="QVB56" s="794"/>
      <c r="QVC56" s="794"/>
      <c r="QVD56" s="794"/>
      <c r="QVE56" s="794"/>
      <c r="QVF56" s="794"/>
      <c r="QVG56" s="794"/>
      <c r="QVH56" s="794"/>
      <c r="QVI56" s="794"/>
      <c r="QVJ56" s="794"/>
      <c r="QVK56" s="794"/>
      <c r="QVL56" s="794"/>
      <c r="QVM56" s="794"/>
      <c r="QVN56" s="794"/>
      <c r="QVO56" s="794"/>
      <c r="QVP56" s="794"/>
      <c r="QVQ56" s="794"/>
      <c r="QVR56" s="794"/>
      <c r="QVS56" s="794"/>
      <c r="QVT56" s="794"/>
      <c r="QVU56" s="794"/>
      <c r="QVV56" s="794"/>
      <c r="QVW56" s="794"/>
      <c r="QVX56" s="794"/>
      <c r="QVY56" s="794"/>
      <c r="QVZ56" s="794"/>
      <c r="QWA56" s="794"/>
      <c r="QWB56" s="794"/>
      <c r="QWC56" s="794"/>
      <c r="QWD56" s="794"/>
      <c r="QWE56" s="794"/>
      <c r="QWF56" s="794"/>
      <c r="QWG56" s="794"/>
      <c r="QWH56" s="794"/>
      <c r="QWI56" s="794"/>
      <c r="QWJ56" s="794"/>
      <c r="QWK56" s="794"/>
      <c r="QWL56" s="794"/>
      <c r="QWM56" s="794"/>
      <c r="QWN56" s="794"/>
      <c r="QWO56" s="794"/>
      <c r="QWP56" s="794"/>
      <c r="QWQ56" s="794"/>
      <c r="QWR56" s="794"/>
      <c r="QWS56" s="794"/>
      <c r="QWT56" s="794"/>
      <c r="QWU56" s="794"/>
      <c r="QWV56" s="794"/>
      <c r="QWW56" s="794"/>
      <c r="QWX56" s="794"/>
      <c r="QWY56" s="794"/>
      <c r="QWZ56" s="794"/>
      <c r="QXA56" s="794"/>
      <c r="QXB56" s="794"/>
      <c r="QXC56" s="794"/>
      <c r="QXD56" s="794"/>
      <c r="QXE56" s="794"/>
      <c r="QXF56" s="794"/>
      <c r="QXG56" s="794"/>
      <c r="QXH56" s="794"/>
      <c r="QXI56" s="794"/>
      <c r="QXJ56" s="794"/>
      <c r="QXK56" s="794"/>
      <c r="QXL56" s="794"/>
      <c r="QXM56" s="794"/>
      <c r="QXN56" s="794"/>
      <c r="QXO56" s="794"/>
      <c r="QXP56" s="794"/>
      <c r="QXQ56" s="794"/>
      <c r="QXR56" s="794"/>
      <c r="QXS56" s="794"/>
      <c r="QXT56" s="794"/>
      <c r="QXU56" s="794"/>
      <c r="QXV56" s="794"/>
      <c r="QXW56" s="794"/>
      <c r="QXX56" s="794"/>
      <c r="QXY56" s="794"/>
      <c r="QXZ56" s="794"/>
      <c r="QYA56" s="794"/>
      <c r="QYB56" s="794"/>
      <c r="QYC56" s="794"/>
      <c r="QYD56" s="794"/>
      <c r="QYE56" s="794"/>
      <c r="QYF56" s="794"/>
      <c r="QYG56" s="794"/>
      <c r="QYH56" s="794"/>
      <c r="QYI56" s="794"/>
      <c r="QYJ56" s="794"/>
      <c r="QYK56" s="794"/>
      <c r="QYL56" s="794"/>
      <c r="QYM56" s="794"/>
      <c r="QYN56" s="794"/>
      <c r="QYO56" s="794"/>
      <c r="QYP56" s="794"/>
      <c r="QYQ56" s="794"/>
      <c r="QYR56" s="794"/>
      <c r="QYS56" s="794"/>
      <c r="QYT56" s="794"/>
      <c r="QYU56" s="794"/>
      <c r="QYV56" s="794"/>
      <c r="QYW56" s="794"/>
      <c r="QYX56" s="794"/>
      <c r="QYY56" s="794"/>
      <c r="QYZ56" s="794"/>
      <c r="QZA56" s="794"/>
      <c r="QZB56" s="794"/>
      <c r="QZC56" s="794"/>
      <c r="QZD56" s="794"/>
      <c r="QZE56" s="794"/>
      <c r="QZF56" s="794"/>
      <c r="QZG56" s="794"/>
      <c r="QZH56" s="794"/>
      <c r="QZI56" s="794"/>
      <c r="QZJ56" s="794"/>
      <c r="QZK56" s="794"/>
      <c r="QZL56" s="794"/>
      <c r="QZM56" s="794"/>
      <c r="QZN56" s="794"/>
      <c r="QZO56" s="794"/>
      <c r="QZP56" s="794"/>
      <c r="QZQ56" s="794"/>
      <c r="QZR56" s="794"/>
      <c r="QZS56" s="794"/>
      <c r="QZT56" s="794"/>
      <c r="QZU56" s="794"/>
      <c r="QZV56" s="794"/>
      <c r="QZW56" s="794"/>
      <c r="QZX56" s="794"/>
      <c r="QZY56" s="794"/>
      <c r="QZZ56" s="794"/>
      <c r="RAA56" s="794"/>
      <c r="RAB56" s="794"/>
      <c r="RAC56" s="794"/>
      <c r="RAD56" s="794"/>
      <c r="RAE56" s="794"/>
      <c r="RAF56" s="794"/>
      <c r="RAG56" s="794"/>
      <c r="RAH56" s="794"/>
      <c r="RAI56" s="794"/>
      <c r="RAJ56" s="794"/>
      <c r="RAK56" s="794"/>
      <c r="RAL56" s="794"/>
      <c r="RAM56" s="794"/>
      <c r="RAN56" s="794"/>
      <c r="RAO56" s="794"/>
      <c r="RAP56" s="794"/>
      <c r="RAQ56" s="794"/>
      <c r="RAR56" s="794"/>
      <c r="RAS56" s="794"/>
      <c r="RAT56" s="794"/>
      <c r="RAU56" s="794"/>
      <c r="RAV56" s="794"/>
      <c r="RAW56" s="794"/>
      <c r="RAX56" s="794"/>
      <c r="RAY56" s="794"/>
      <c r="RAZ56" s="794"/>
      <c r="RBA56" s="794"/>
      <c r="RBB56" s="794"/>
      <c r="RBC56" s="794"/>
      <c r="RBD56" s="794"/>
      <c r="RBE56" s="794"/>
      <c r="RBF56" s="794"/>
      <c r="RBG56" s="794"/>
      <c r="RBH56" s="794"/>
      <c r="RBI56" s="794"/>
      <c r="RBJ56" s="794"/>
      <c r="RBK56" s="794"/>
      <c r="RBL56" s="794"/>
      <c r="RBM56" s="794"/>
      <c r="RBN56" s="794"/>
      <c r="RBO56" s="794"/>
      <c r="RBP56" s="794"/>
      <c r="RBQ56" s="794"/>
      <c r="RBR56" s="794"/>
      <c r="RBS56" s="794"/>
      <c r="RBT56" s="794"/>
      <c r="RBU56" s="794"/>
      <c r="RBV56" s="794"/>
      <c r="RBW56" s="794"/>
      <c r="RBX56" s="794"/>
      <c r="RBY56" s="794"/>
      <c r="RBZ56" s="794"/>
      <c r="RCA56" s="794"/>
      <c r="RCB56" s="794"/>
      <c r="RCC56" s="794"/>
      <c r="RCD56" s="794"/>
      <c r="RCE56" s="794"/>
      <c r="RCF56" s="794"/>
      <c r="RCG56" s="794"/>
      <c r="RCH56" s="794"/>
      <c r="RCI56" s="794"/>
      <c r="RCJ56" s="794"/>
      <c r="RCK56" s="794"/>
      <c r="RCL56" s="794"/>
      <c r="RCM56" s="794"/>
      <c r="RCN56" s="794"/>
      <c r="RCO56" s="794"/>
      <c r="RCP56" s="794"/>
      <c r="RCQ56" s="794"/>
      <c r="RCR56" s="794"/>
      <c r="RCS56" s="794"/>
      <c r="RCT56" s="794"/>
      <c r="RCU56" s="794"/>
      <c r="RCV56" s="794"/>
      <c r="RCW56" s="794"/>
      <c r="RCX56" s="794"/>
      <c r="RCY56" s="794"/>
      <c r="RCZ56" s="794"/>
      <c r="RDA56" s="794"/>
      <c r="RDB56" s="794"/>
      <c r="RDC56" s="794"/>
      <c r="RDD56" s="794"/>
      <c r="RDE56" s="794"/>
      <c r="RDF56" s="794"/>
      <c r="RDG56" s="794"/>
      <c r="RDH56" s="794"/>
      <c r="RDI56" s="794"/>
      <c r="RDJ56" s="794"/>
      <c r="RDK56" s="794"/>
      <c r="RDL56" s="794"/>
      <c r="RDM56" s="794"/>
      <c r="RDN56" s="794"/>
      <c r="RDO56" s="794"/>
      <c r="RDP56" s="794"/>
      <c r="RDQ56" s="794"/>
      <c r="RDR56" s="794"/>
      <c r="RDS56" s="794"/>
      <c r="RDT56" s="794"/>
      <c r="RDU56" s="794"/>
      <c r="RDV56" s="794"/>
      <c r="RDW56" s="794"/>
      <c r="RDX56" s="794"/>
      <c r="RDY56" s="794"/>
      <c r="RDZ56" s="794"/>
      <c r="REA56" s="794"/>
      <c r="REB56" s="794"/>
      <c r="REC56" s="794"/>
      <c r="RED56" s="794"/>
      <c r="REE56" s="794"/>
      <c r="REF56" s="794"/>
      <c r="REG56" s="794"/>
      <c r="REH56" s="794"/>
      <c r="REI56" s="794"/>
      <c r="REJ56" s="794"/>
      <c r="REK56" s="794"/>
      <c r="REL56" s="794"/>
      <c r="REM56" s="794"/>
      <c r="REN56" s="794"/>
      <c r="REO56" s="794"/>
      <c r="REP56" s="794"/>
      <c r="REQ56" s="794"/>
      <c r="RER56" s="794"/>
      <c r="RES56" s="794"/>
      <c r="RET56" s="794"/>
      <c r="REU56" s="794"/>
      <c r="REV56" s="794"/>
      <c r="REW56" s="794"/>
      <c r="REX56" s="794"/>
      <c r="REY56" s="794"/>
      <c r="REZ56" s="794"/>
      <c r="RFA56" s="794"/>
      <c r="RFB56" s="794"/>
      <c r="RFC56" s="794"/>
      <c r="RFD56" s="794"/>
      <c r="RFE56" s="794"/>
      <c r="RFF56" s="794"/>
      <c r="RFG56" s="794"/>
      <c r="RFH56" s="794"/>
      <c r="RFI56" s="794"/>
      <c r="RFJ56" s="794"/>
      <c r="RFK56" s="794"/>
      <c r="RFL56" s="794"/>
      <c r="RFM56" s="794"/>
      <c r="RFN56" s="794"/>
      <c r="RFO56" s="794"/>
      <c r="RFP56" s="794"/>
      <c r="RFQ56" s="794"/>
      <c r="RFR56" s="794"/>
      <c r="RFS56" s="794"/>
      <c r="RFT56" s="794"/>
      <c r="RFU56" s="794"/>
      <c r="RFV56" s="794"/>
      <c r="RFW56" s="794"/>
      <c r="RFX56" s="794"/>
      <c r="RFY56" s="794"/>
      <c r="RFZ56" s="794"/>
      <c r="RGA56" s="794"/>
      <c r="RGB56" s="794"/>
      <c r="RGC56" s="794"/>
      <c r="RGD56" s="794"/>
      <c r="RGE56" s="794"/>
      <c r="RGF56" s="794"/>
      <c r="RGG56" s="794"/>
      <c r="RGH56" s="794"/>
      <c r="RGI56" s="794"/>
      <c r="RGJ56" s="794"/>
      <c r="RGK56" s="794"/>
      <c r="RGL56" s="794"/>
      <c r="RGM56" s="794"/>
      <c r="RGN56" s="794"/>
      <c r="RGO56" s="794"/>
      <c r="RGP56" s="794"/>
      <c r="RGQ56" s="794"/>
      <c r="RGR56" s="794"/>
      <c r="RGS56" s="794"/>
      <c r="RGT56" s="794"/>
      <c r="RGU56" s="794"/>
      <c r="RGV56" s="794"/>
      <c r="RGW56" s="794"/>
      <c r="RGX56" s="794"/>
      <c r="RGY56" s="794"/>
      <c r="RGZ56" s="794"/>
      <c r="RHA56" s="794"/>
      <c r="RHB56" s="794"/>
      <c r="RHC56" s="794"/>
      <c r="RHD56" s="794"/>
      <c r="RHE56" s="794"/>
      <c r="RHF56" s="794"/>
      <c r="RHG56" s="794"/>
      <c r="RHH56" s="794"/>
      <c r="RHI56" s="794"/>
      <c r="RHJ56" s="794"/>
      <c r="RHK56" s="794"/>
      <c r="RHL56" s="794"/>
      <c r="RHM56" s="794"/>
      <c r="RHN56" s="794"/>
      <c r="RHO56" s="794"/>
      <c r="RHP56" s="794"/>
      <c r="RHQ56" s="794"/>
      <c r="RHR56" s="794"/>
      <c r="RHS56" s="794"/>
      <c r="RHT56" s="794"/>
      <c r="RHU56" s="794"/>
      <c r="RHV56" s="794"/>
      <c r="RHW56" s="794"/>
      <c r="RHX56" s="794"/>
      <c r="RHY56" s="794"/>
      <c r="RHZ56" s="794"/>
      <c r="RIA56" s="794"/>
      <c r="RIB56" s="794"/>
      <c r="RIC56" s="794"/>
      <c r="RID56" s="794"/>
      <c r="RIE56" s="794"/>
      <c r="RIF56" s="794"/>
      <c r="RIG56" s="794"/>
      <c r="RIH56" s="794"/>
      <c r="RII56" s="794"/>
      <c r="RIJ56" s="794"/>
      <c r="RIK56" s="794"/>
      <c r="RIL56" s="794"/>
      <c r="RIM56" s="794"/>
      <c r="RIN56" s="794"/>
      <c r="RIO56" s="794"/>
      <c r="RIP56" s="794"/>
      <c r="RIQ56" s="794"/>
      <c r="RIR56" s="794"/>
      <c r="RIS56" s="794"/>
      <c r="RIT56" s="794"/>
      <c r="RIU56" s="794"/>
      <c r="RIV56" s="794"/>
      <c r="RIW56" s="794"/>
      <c r="RIX56" s="794"/>
      <c r="RIY56" s="794"/>
      <c r="RIZ56" s="794"/>
      <c r="RJA56" s="794"/>
      <c r="RJB56" s="794"/>
      <c r="RJC56" s="794"/>
      <c r="RJD56" s="794"/>
      <c r="RJE56" s="794"/>
      <c r="RJF56" s="794"/>
      <c r="RJG56" s="794"/>
      <c r="RJH56" s="794"/>
      <c r="RJI56" s="794"/>
      <c r="RJJ56" s="794"/>
      <c r="RJK56" s="794"/>
      <c r="RJL56" s="794"/>
      <c r="RJM56" s="794"/>
      <c r="RJN56" s="794"/>
      <c r="RJO56" s="794"/>
      <c r="RJP56" s="794"/>
      <c r="RJQ56" s="794"/>
      <c r="RJR56" s="794"/>
      <c r="RJS56" s="794"/>
      <c r="RJT56" s="794"/>
      <c r="RJU56" s="794"/>
      <c r="RJV56" s="794"/>
      <c r="RJW56" s="794"/>
      <c r="RJX56" s="794"/>
      <c r="RJY56" s="794"/>
      <c r="RJZ56" s="794"/>
      <c r="RKA56" s="794"/>
      <c r="RKB56" s="794"/>
      <c r="RKC56" s="794"/>
      <c r="RKD56" s="794"/>
      <c r="RKE56" s="794"/>
      <c r="RKF56" s="794"/>
      <c r="RKG56" s="794"/>
      <c r="RKH56" s="794"/>
      <c r="RKI56" s="794"/>
      <c r="RKJ56" s="794"/>
      <c r="RKK56" s="794"/>
      <c r="RKL56" s="794"/>
      <c r="RKM56" s="794"/>
      <c r="RKN56" s="794"/>
      <c r="RKO56" s="794"/>
      <c r="RKP56" s="794"/>
      <c r="RKQ56" s="794"/>
      <c r="RKR56" s="794"/>
      <c r="RKS56" s="794"/>
      <c r="RKT56" s="794"/>
      <c r="RKU56" s="794"/>
      <c r="RKV56" s="794"/>
      <c r="RKW56" s="794"/>
      <c r="RKX56" s="794"/>
      <c r="RKY56" s="794"/>
      <c r="RKZ56" s="794"/>
      <c r="RLA56" s="794"/>
      <c r="RLB56" s="794"/>
      <c r="RLC56" s="794"/>
      <c r="RLD56" s="794"/>
      <c r="RLE56" s="794"/>
      <c r="RLF56" s="794"/>
      <c r="RLG56" s="794"/>
      <c r="RLH56" s="794"/>
      <c r="RLI56" s="794"/>
      <c r="RLJ56" s="794"/>
      <c r="RLK56" s="794"/>
      <c r="RLL56" s="794"/>
      <c r="RLM56" s="794"/>
      <c r="RLN56" s="794"/>
      <c r="RLO56" s="794"/>
      <c r="RLP56" s="794"/>
      <c r="RLQ56" s="794"/>
      <c r="RLR56" s="794"/>
      <c r="RLS56" s="794"/>
      <c r="RLT56" s="794"/>
      <c r="RLU56" s="794"/>
      <c r="RLV56" s="794"/>
      <c r="RLW56" s="794"/>
      <c r="RLX56" s="794"/>
      <c r="RLY56" s="794"/>
      <c r="RLZ56" s="794"/>
      <c r="RMA56" s="794"/>
      <c r="RMB56" s="794"/>
      <c r="RMC56" s="794"/>
      <c r="RMD56" s="794"/>
      <c r="RME56" s="794"/>
      <c r="RMF56" s="794"/>
      <c r="RMG56" s="794"/>
      <c r="RMH56" s="794"/>
      <c r="RMI56" s="794"/>
      <c r="RMJ56" s="794"/>
      <c r="RMK56" s="794"/>
      <c r="RML56" s="794"/>
      <c r="RMM56" s="794"/>
      <c r="RMN56" s="794"/>
      <c r="RMO56" s="794"/>
      <c r="RMP56" s="794"/>
      <c r="RMQ56" s="794"/>
      <c r="RMR56" s="794"/>
      <c r="RMS56" s="794"/>
      <c r="RMT56" s="794"/>
      <c r="RMU56" s="794"/>
      <c r="RMV56" s="794"/>
      <c r="RMW56" s="794"/>
      <c r="RMX56" s="794"/>
      <c r="RMY56" s="794"/>
      <c r="RMZ56" s="794"/>
      <c r="RNA56" s="794"/>
      <c r="RNB56" s="794"/>
      <c r="RNC56" s="794"/>
      <c r="RND56" s="794"/>
      <c r="RNE56" s="794"/>
      <c r="RNF56" s="794"/>
      <c r="RNG56" s="794"/>
      <c r="RNH56" s="794"/>
      <c r="RNI56" s="794"/>
      <c r="RNJ56" s="794"/>
      <c r="RNK56" s="794"/>
      <c r="RNL56" s="794"/>
      <c r="RNM56" s="794"/>
      <c r="RNN56" s="794"/>
      <c r="RNO56" s="794"/>
      <c r="RNP56" s="794"/>
      <c r="RNQ56" s="794"/>
      <c r="RNR56" s="794"/>
      <c r="RNS56" s="794"/>
      <c r="RNT56" s="794"/>
      <c r="RNU56" s="794"/>
      <c r="RNV56" s="794"/>
      <c r="RNW56" s="794"/>
      <c r="RNX56" s="794"/>
      <c r="RNY56" s="794"/>
      <c r="RNZ56" s="794"/>
      <c r="ROA56" s="794"/>
      <c r="ROB56" s="794"/>
      <c r="ROC56" s="794"/>
      <c r="ROD56" s="794"/>
      <c r="ROE56" s="794"/>
      <c r="ROF56" s="794"/>
      <c r="ROG56" s="794"/>
      <c r="ROH56" s="794"/>
      <c r="ROI56" s="794"/>
      <c r="ROJ56" s="794"/>
      <c r="ROK56" s="794"/>
      <c r="ROL56" s="794"/>
      <c r="ROM56" s="794"/>
      <c r="RON56" s="794"/>
      <c r="ROO56" s="794"/>
      <c r="ROP56" s="794"/>
      <c r="ROQ56" s="794"/>
      <c r="ROR56" s="794"/>
      <c r="ROS56" s="794"/>
      <c r="ROT56" s="794"/>
      <c r="ROU56" s="794"/>
      <c r="ROV56" s="794"/>
      <c r="ROW56" s="794"/>
      <c r="ROX56" s="794"/>
      <c r="ROY56" s="794"/>
      <c r="ROZ56" s="794"/>
      <c r="RPA56" s="794"/>
      <c r="RPB56" s="794"/>
      <c r="RPC56" s="794"/>
      <c r="RPD56" s="794"/>
      <c r="RPE56" s="794"/>
      <c r="RPF56" s="794"/>
      <c r="RPG56" s="794"/>
      <c r="RPH56" s="794"/>
      <c r="RPI56" s="794"/>
      <c r="RPJ56" s="794"/>
      <c r="RPK56" s="794"/>
      <c r="RPL56" s="794"/>
      <c r="RPM56" s="794"/>
      <c r="RPN56" s="794"/>
      <c r="RPO56" s="794"/>
      <c r="RPP56" s="794"/>
      <c r="RPQ56" s="794"/>
      <c r="RPR56" s="794"/>
      <c r="RPS56" s="794"/>
      <c r="RPT56" s="794"/>
      <c r="RPU56" s="794"/>
      <c r="RPV56" s="794"/>
      <c r="RPW56" s="794"/>
      <c r="RPX56" s="794"/>
      <c r="RPY56" s="794"/>
      <c r="RPZ56" s="794"/>
      <c r="RQA56" s="794"/>
      <c r="RQB56" s="794"/>
      <c r="RQC56" s="794"/>
      <c r="RQD56" s="794"/>
      <c r="RQE56" s="794"/>
      <c r="RQF56" s="794"/>
      <c r="RQG56" s="794"/>
      <c r="RQH56" s="794"/>
      <c r="RQI56" s="794"/>
      <c r="RQJ56" s="794"/>
      <c r="RQK56" s="794"/>
      <c r="RQL56" s="794"/>
      <c r="RQM56" s="794"/>
      <c r="RQN56" s="794"/>
      <c r="RQO56" s="794"/>
      <c r="RQP56" s="794"/>
      <c r="RQQ56" s="794"/>
      <c r="RQR56" s="794"/>
      <c r="RQS56" s="794"/>
      <c r="RQT56" s="794"/>
      <c r="RQU56" s="794"/>
      <c r="RQV56" s="794"/>
      <c r="RQW56" s="794"/>
      <c r="RQX56" s="794"/>
      <c r="RQY56" s="794"/>
      <c r="RQZ56" s="794"/>
      <c r="RRA56" s="794"/>
      <c r="RRB56" s="794"/>
      <c r="RRC56" s="794"/>
      <c r="RRD56" s="794"/>
      <c r="RRE56" s="794"/>
      <c r="RRF56" s="794"/>
      <c r="RRG56" s="794"/>
      <c r="RRH56" s="794"/>
      <c r="RRI56" s="794"/>
      <c r="RRJ56" s="794"/>
      <c r="RRK56" s="794"/>
      <c r="RRL56" s="794"/>
      <c r="RRM56" s="794"/>
      <c r="RRN56" s="794"/>
      <c r="RRO56" s="794"/>
      <c r="RRP56" s="794"/>
      <c r="RRQ56" s="794"/>
      <c r="RRR56" s="794"/>
      <c r="RRS56" s="794"/>
      <c r="RRT56" s="794"/>
      <c r="RRU56" s="794"/>
      <c r="RRV56" s="794"/>
      <c r="RRW56" s="794"/>
      <c r="RRX56" s="794"/>
      <c r="RRY56" s="794"/>
      <c r="RRZ56" s="794"/>
      <c r="RSA56" s="794"/>
      <c r="RSB56" s="794"/>
      <c r="RSC56" s="794"/>
      <c r="RSD56" s="794"/>
      <c r="RSE56" s="794"/>
      <c r="RSF56" s="794"/>
      <c r="RSG56" s="794"/>
      <c r="RSH56" s="794"/>
      <c r="RSI56" s="794"/>
      <c r="RSJ56" s="794"/>
      <c r="RSK56" s="794"/>
      <c r="RSL56" s="794"/>
      <c r="RSM56" s="794"/>
      <c r="RSN56" s="794"/>
      <c r="RSO56" s="794"/>
      <c r="RSP56" s="794"/>
      <c r="RSQ56" s="794"/>
      <c r="RSR56" s="794"/>
      <c r="RSS56" s="794"/>
      <c r="RST56" s="794"/>
      <c r="RSU56" s="794"/>
      <c r="RSV56" s="794"/>
      <c r="RSW56" s="794"/>
      <c r="RSX56" s="794"/>
      <c r="RSY56" s="794"/>
      <c r="RSZ56" s="794"/>
      <c r="RTA56" s="794"/>
      <c r="RTB56" s="794"/>
      <c r="RTC56" s="794"/>
      <c r="RTD56" s="794"/>
      <c r="RTE56" s="794"/>
      <c r="RTF56" s="794"/>
      <c r="RTG56" s="794"/>
      <c r="RTH56" s="794"/>
      <c r="RTI56" s="794"/>
      <c r="RTJ56" s="794"/>
      <c r="RTK56" s="794"/>
      <c r="RTL56" s="794"/>
      <c r="RTM56" s="794"/>
      <c r="RTN56" s="794"/>
      <c r="RTO56" s="794"/>
      <c r="RTP56" s="794"/>
      <c r="RTQ56" s="794"/>
      <c r="RTR56" s="794"/>
      <c r="RTS56" s="794"/>
      <c r="RTT56" s="794"/>
      <c r="RTU56" s="794"/>
      <c r="RTV56" s="794"/>
      <c r="RTW56" s="794"/>
      <c r="RTX56" s="794"/>
      <c r="RTY56" s="794"/>
      <c r="RTZ56" s="794"/>
      <c r="RUA56" s="794"/>
      <c r="RUB56" s="794"/>
      <c r="RUC56" s="794"/>
      <c r="RUD56" s="794"/>
      <c r="RUE56" s="794"/>
      <c r="RUF56" s="794"/>
      <c r="RUG56" s="794"/>
      <c r="RUH56" s="794"/>
      <c r="RUI56" s="794"/>
      <c r="RUJ56" s="794"/>
      <c r="RUK56" s="794"/>
      <c r="RUL56" s="794"/>
      <c r="RUM56" s="794"/>
      <c r="RUN56" s="794"/>
      <c r="RUO56" s="794"/>
      <c r="RUP56" s="794"/>
      <c r="RUQ56" s="794"/>
      <c r="RUR56" s="794"/>
      <c r="RUS56" s="794"/>
      <c r="RUT56" s="794"/>
      <c r="RUU56" s="794"/>
      <c r="RUV56" s="794"/>
      <c r="RUW56" s="794"/>
      <c r="RUX56" s="794"/>
      <c r="RUY56" s="794"/>
      <c r="RUZ56" s="794"/>
      <c r="RVA56" s="794"/>
      <c r="RVB56" s="794"/>
      <c r="RVC56" s="794"/>
      <c r="RVD56" s="794"/>
      <c r="RVE56" s="794"/>
      <c r="RVF56" s="794"/>
      <c r="RVG56" s="794"/>
      <c r="RVH56" s="794"/>
      <c r="RVI56" s="794"/>
      <c r="RVJ56" s="794"/>
      <c r="RVK56" s="794"/>
      <c r="RVL56" s="794"/>
      <c r="RVM56" s="794"/>
      <c r="RVN56" s="794"/>
      <c r="RVO56" s="794"/>
      <c r="RVP56" s="794"/>
      <c r="RVQ56" s="794"/>
      <c r="RVR56" s="794"/>
      <c r="RVS56" s="794"/>
      <c r="RVT56" s="794"/>
      <c r="RVU56" s="794"/>
      <c r="RVV56" s="794"/>
      <c r="RVW56" s="794"/>
      <c r="RVX56" s="794"/>
      <c r="RVY56" s="794"/>
      <c r="RVZ56" s="794"/>
      <c r="RWA56" s="794"/>
      <c r="RWB56" s="794"/>
      <c r="RWC56" s="794"/>
      <c r="RWD56" s="794"/>
      <c r="RWE56" s="794"/>
      <c r="RWF56" s="794"/>
      <c r="RWG56" s="794"/>
      <c r="RWH56" s="794"/>
      <c r="RWI56" s="794"/>
      <c r="RWJ56" s="794"/>
      <c r="RWK56" s="794"/>
      <c r="RWL56" s="794"/>
      <c r="RWM56" s="794"/>
      <c r="RWN56" s="794"/>
      <c r="RWO56" s="794"/>
      <c r="RWP56" s="794"/>
      <c r="RWQ56" s="794"/>
      <c r="RWR56" s="794"/>
      <c r="RWS56" s="794"/>
      <c r="RWT56" s="794"/>
      <c r="RWU56" s="794"/>
      <c r="RWV56" s="794"/>
      <c r="RWW56" s="794"/>
      <c r="RWX56" s="794"/>
      <c r="RWY56" s="794"/>
      <c r="RWZ56" s="794"/>
      <c r="RXA56" s="794"/>
      <c r="RXB56" s="794"/>
      <c r="RXC56" s="794"/>
      <c r="RXD56" s="794"/>
      <c r="RXE56" s="794"/>
      <c r="RXF56" s="794"/>
      <c r="RXG56" s="794"/>
      <c r="RXH56" s="794"/>
      <c r="RXI56" s="794"/>
      <c r="RXJ56" s="794"/>
      <c r="RXK56" s="794"/>
      <c r="RXL56" s="794"/>
      <c r="RXM56" s="794"/>
      <c r="RXN56" s="794"/>
      <c r="RXO56" s="794"/>
      <c r="RXP56" s="794"/>
      <c r="RXQ56" s="794"/>
      <c r="RXR56" s="794"/>
      <c r="RXS56" s="794"/>
      <c r="RXT56" s="794"/>
      <c r="RXU56" s="794"/>
      <c r="RXV56" s="794"/>
      <c r="RXW56" s="794"/>
      <c r="RXX56" s="794"/>
      <c r="RXY56" s="794"/>
      <c r="RXZ56" s="794"/>
      <c r="RYA56" s="794"/>
      <c r="RYB56" s="794"/>
      <c r="RYC56" s="794"/>
      <c r="RYD56" s="794"/>
      <c r="RYE56" s="794"/>
      <c r="RYF56" s="794"/>
      <c r="RYG56" s="794"/>
      <c r="RYH56" s="794"/>
      <c r="RYI56" s="794"/>
      <c r="RYJ56" s="794"/>
      <c r="RYK56" s="794"/>
      <c r="RYL56" s="794"/>
      <c r="RYM56" s="794"/>
      <c r="RYN56" s="794"/>
      <c r="RYO56" s="794"/>
      <c r="RYP56" s="794"/>
      <c r="RYQ56" s="794"/>
      <c r="RYR56" s="794"/>
      <c r="RYS56" s="794"/>
      <c r="RYT56" s="794"/>
      <c r="RYU56" s="794"/>
      <c r="RYV56" s="794"/>
      <c r="RYW56" s="794"/>
      <c r="RYX56" s="794"/>
      <c r="RYY56" s="794"/>
      <c r="RYZ56" s="794"/>
      <c r="RZA56" s="794"/>
      <c r="RZB56" s="794"/>
      <c r="RZC56" s="794"/>
      <c r="RZD56" s="794"/>
      <c r="RZE56" s="794"/>
      <c r="RZF56" s="794"/>
      <c r="RZG56" s="794"/>
      <c r="RZH56" s="794"/>
      <c r="RZI56" s="794"/>
      <c r="RZJ56" s="794"/>
      <c r="RZK56" s="794"/>
      <c r="RZL56" s="794"/>
      <c r="RZM56" s="794"/>
      <c r="RZN56" s="794"/>
      <c r="RZO56" s="794"/>
      <c r="RZP56" s="794"/>
      <c r="RZQ56" s="794"/>
      <c r="RZR56" s="794"/>
      <c r="RZS56" s="794"/>
      <c r="RZT56" s="794"/>
      <c r="RZU56" s="794"/>
      <c r="RZV56" s="794"/>
      <c r="RZW56" s="794"/>
      <c r="RZX56" s="794"/>
      <c r="RZY56" s="794"/>
      <c r="RZZ56" s="794"/>
      <c r="SAA56" s="794"/>
      <c r="SAB56" s="794"/>
      <c r="SAC56" s="794"/>
      <c r="SAD56" s="794"/>
      <c r="SAE56" s="794"/>
      <c r="SAF56" s="794"/>
      <c r="SAG56" s="794"/>
      <c r="SAH56" s="794"/>
      <c r="SAI56" s="794"/>
      <c r="SAJ56" s="794"/>
      <c r="SAK56" s="794"/>
      <c r="SAL56" s="794"/>
      <c r="SAM56" s="794"/>
      <c r="SAN56" s="794"/>
      <c r="SAO56" s="794"/>
      <c r="SAP56" s="794"/>
      <c r="SAQ56" s="794"/>
      <c r="SAR56" s="794"/>
      <c r="SAS56" s="794"/>
      <c r="SAT56" s="794"/>
      <c r="SAU56" s="794"/>
      <c r="SAV56" s="794"/>
      <c r="SAW56" s="794"/>
      <c r="SAX56" s="794"/>
      <c r="SAY56" s="794"/>
      <c r="SAZ56" s="794"/>
      <c r="SBA56" s="794"/>
      <c r="SBB56" s="794"/>
      <c r="SBC56" s="794"/>
      <c r="SBD56" s="794"/>
      <c r="SBE56" s="794"/>
      <c r="SBF56" s="794"/>
      <c r="SBG56" s="794"/>
      <c r="SBH56" s="794"/>
      <c r="SBI56" s="794"/>
      <c r="SBJ56" s="794"/>
      <c r="SBK56" s="794"/>
      <c r="SBL56" s="794"/>
      <c r="SBM56" s="794"/>
      <c r="SBN56" s="794"/>
      <c r="SBO56" s="794"/>
      <c r="SBP56" s="794"/>
      <c r="SBQ56" s="794"/>
      <c r="SBR56" s="794"/>
      <c r="SBS56" s="794"/>
      <c r="SBT56" s="794"/>
      <c r="SBU56" s="794"/>
      <c r="SBV56" s="794"/>
      <c r="SBW56" s="794"/>
      <c r="SBX56" s="794"/>
      <c r="SBY56" s="794"/>
      <c r="SBZ56" s="794"/>
      <c r="SCA56" s="794"/>
      <c r="SCB56" s="794"/>
      <c r="SCC56" s="794"/>
      <c r="SCD56" s="794"/>
      <c r="SCE56" s="794"/>
      <c r="SCF56" s="794"/>
      <c r="SCG56" s="794"/>
      <c r="SCH56" s="794"/>
      <c r="SCI56" s="794"/>
      <c r="SCJ56" s="794"/>
      <c r="SCK56" s="794"/>
      <c r="SCL56" s="794"/>
      <c r="SCM56" s="794"/>
      <c r="SCN56" s="794"/>
      <c r="SCO56" s="794"/>
      <c r="SCP56" s="794"/>
      <c r="SCQ56" s="794"/>
      <c r="SCR56" s="794"/>
      <c r="SCS56" s="794"/>
      <c r="SCT56" s="794"/>
      <c r="SCU56" s="794"/>
      <c r="SCV56" s="794"/>
      <c r="SCW56" s="794"/>
      <c r="SCX56" s="794"/>
      <c r="SCY56" s="794"/>
      <c r="SCZ56" s="794"/>
      <c r="SDA56" s="794"/>
      <c r="SDB56" s="794"/>
      <c r="SDC56" s="794"/>
      <c r="SDD56" s="794"/>
      <c r="SDE56" s="794"/>
      <c r="SDF56" s="794"/>
      <c r="SDG56" s="794"/>
      <c r="SDH56" s="794"/>
      <c r="SDI56" s="794"/>
      <c r="SDJ56" s="794"/>
      <c r="SDK56" s="794"/>
      <c r="SDL56" s="794"/>
      <c r="SDM56" s="794"/>
      <c r="SDN56" s="794"/>
      <c r="SDO56" s="794"/>
      <c r="SDP56" s="794"/>
      <c r="SDQ56" s="794"/>
      <c r="SDR56" s="794"/>
      <c r="SDS56" s="794"/>
      <c r="SDT56" s="794"/>
      <c r="SDU56" s="794"/>
      <c r="SDV56" s="794"/>
      <c r="SDW56" s="794"/>
      <c r="SDX56" s="794"/>
      <c r="SDY56" s="794"/>
      <c r="SDZ56" s="794"/>
      <c r="SEA56" s="794"/>
      <c r="SEB56" s="794"/>
      <c r="SEC56" s="794"/>
      <c r="SED56" s="794"/>
      <c r="SEE56" s="794"/>
      <c r="SEF56" s="794"/>
      <c r="SEG56" s="794"/>
      <c r="SEH56" s="794"/>
      <c r="SEI56" s="794"/>
      <c r="SEJ56" s="794"/>
      <c r="SEK56" s="794"/>
      <c r="SEL56" s="794"/>
      <c r="SEM56" s="794"/>
      <c r="SEN56" s="794"/>
      <c r="SEO56" s="794"/>
      <c r="SEP56" s="794"/>
      <c r="SEQ56" s="794"/>
      <c r="SER56" s="794"/>
      <c r="SES56" s="794"/>
      <c r="SET56" s="794"/>
      <c r="SEU56" s="794"/>
      <c r="SEV56" s="794"/>
      <c r="SEW56" s="794"/>
      <c r="SEX56" s="794"/>
      <c r="SEY56" s="794"/>
      <c r="SEZ56" s="794"/>
      <c r="SFA56" s="794"/>
      <c r="SFB56" s="794"/>
      <c r="SFC56" s="794"/>
      <c r="SFD56" s="794"/>
      <c r="SFE56" s="794"/>
      <c r="SFF56" s="794"/>
      <c r="SFG56" s="794"/>
      <c r="SFH56" s="794"/>
      <c r="SFI56" s="794"/>
      <c r="SFJ56" s="794"/>
      <c r="SFK56" s="794"/>
      <c r="SFL56" s="794"/>
      <c r="SFM56" s="794"/>
      <c r="SFN56" s="794"/>
      <c r="SFO56" s="794"/>
      <c r="SFP56" s="794"/>
      <c r="SFQ56" s="794"/>
      <c r="SFR56" s="794"/>
      <c r="SFS56" s="794"/>
      <c r="SFT56" s="794"/>
      <c r="SFU56" s="794"/>
      <c r="SFV56" s="794"/>
      <c r="SFW56" s="794"/>
      <c r="SFX56" s="794"/>
      <c r="SFY56" s="794"/>
      <c r="SFZ56" s="794"/>
      <c r="SGA56" s="794"/>
      <c r="SGB56" s="794"/>
      <c r="SGC56" s="794"/>
      <c r="SGD56" s="794"/>
      <c r="SGE56" s="794"/>
      <c r="SGF56" s="794"/>
      <c r="SGG56" s="794"/>
      <c r="SGH56" s="794"/>
      <c r="SGI56" s="794"/>
      <c r="SGJ56" s="794"/>
      <c r="SGK56" s="794"/>
      <c r="SGL56" s="794"/>
      <c r="SGM56" s="794"/>
      <c r="SGN56" s="794"/>
      <c r="SGO56" s="794"/>
      <c r="SGP56" s="794"/>
      <c r="SGQ56" s="794"/>
      <c r="SGR56" s="794"/>
      <c r="SGS56" s="794"/>
      <c r="SGT56" s="794"/>
      <c r="SGU56" s="794"/>
      <c r="SGV56" s="794"/>
      <c r="SGW56" s="794"/>
      <c r="SGX56" s="794"/>
      <c r="SGY56" s="794"/>
      <c r="SGZ56" s="794"/>
      <c r="SHA56" s="794"/>
      <c r="SHB56" s="794"/>
      <c r="SHC56" s="794"/>
      <c r="SHD56" s="794"/>
      <c r="SHE56" s="794"/>
      <c r="SHF56" s="794"/>
      <c r="SHG56" s="794"/>
      <c r="SHH56" s="794"/>
      <c r="SHI56" s="794"/>
      <c r="SHJ56" s="794"/>
      <c r="SHK56" s="794"/>
      <c r="SHL56" s="794"/>
      <c r="SHM56" s="794"/>
      <c r="SHN56" s="794"/>
      <c r="SHO56" s="794"/>
      <c r="SHP56" s="794"/>
      <c r="SHQ56" s="794"/>
      <c r="SHR56" s="794"/>
      <c r="SHS56" s="794"/>
      <c r="SHT56" s="794"/>
      <c r="SHU56" s="794"/>
      <c r="SHV56" s="794"/>
      <c r="SHW56" s="794"/>
      <c r="SHX56" s="794"/>
      <c r="SHY56" s="794"/>
      <c r="SHZ56" s="794"/>
      <c r="SIA56" s="794"/>
      <c r="SIB56" s="794"/>
      <c r="SIC56" s="794"/>
      <c r="SID56" s="794"/>
      <c r="SIE56" s="794"/>
      <c r="SIF56" s="794"/>
      <c r="SIG56" s="794"/>
      <c r="SIH56" s="794"/>
      <c r="SII56" s="794"/>
      <c r="SIJ56" s="794"/>
      <c r="SIK56" s="794"/>
      <c r="SIL56" s="794"/>
      <c r="SIM56" s="794"/>
      <c r="SIN56" s="794"/>
      <c r="SIO56" s="794"/>
      <c r="SIP56" s="794"/>
      <c r="SIQ56" s="794"/>
      <c r="SIR56" s="794"/>
      <c r="SIS56" s="794"/>
      <c r="SIT56" s="794"/>
      <c r="SIU56" s="794"/>
      <c r="SIV56" s="794"/>
      <c r="SIW56" s="794"/>
      <c r="SIX56" s="794"/>
      <c r="SIY56" s="794"/>
      <c r="SIZ56" s="794"/>
      <c r="SJA56" s="794"/>
      <c r="SJB56" s="794"/>
      <c r="SJC56" s="794"/>
      <c r="SJD56" s="794"/>
      <c r="SJE56" s="794"/>
      <c r="SJF56" s="794"/>
      <c r="SJG56" s="794"/>
      <c r="SJH56" s="794"/>
      <c r="SJI56" s="794"/>
      <c r="SJJ56" s="794"/>
      <c r="SJK56" s="794"/>
      <c r="SJL56" s="794"/>
      <c r="SJM56" s="794"/>
      <c r="SJN56" s="794"/>
      <c r="SJO56" s="794"/>
      <c r="SJP56" s="794"/>
      <c r="SJQ56" s="794"/>
      <c r="SJR56" s="794"/>
      <c r="SJS56" s="794"/>
      <c r="SJT56" s="794"/>
      <c r="SJU56" s="794"/>
      <c r="SJV56" s="794"/>
      <c r="SJW56" s="794"/>
      <c r="SJX56" s="794"/>
      <c r="SJY56" s="794"/>
      <c r="SJZ56" s="794"/>
      <c r="SKA56" s="794"/>
      <c r="SKB56" s="794"/>
      <c r="SKC56" s="794"/>
      <c r="SKD56" s="794"/>
      <c r="SKE56" s="794"/>
      <c r="SKF56" s="794"/>
      <c r="SKG56" s="794"/>
      <c r="SKH56" s="794"/>
      <c r="SKI56" s="794"/>
      <c r="SKJ56" s="794"/>
      <c r="SKK56" s="794"/>
      <c r="SKL56" s="794"/>
      <c r="SKM56" s="794"/>
      <c r="SKN56" s="794"/>
      <c r="SKO56" s="794"/>
      <c r="SKP56" s="794"/>
      <c r="SKQ56" s="794"/>
      <c r="SKR56" s="794"/>
      <c r="SKS56" s="794"/>
      <c r="SKT56" s="794"/>
      <c r="SKU56" s="794"/>
      <c r="SKV56" s="794"/>
      <c r="SKW56" s="794"/>
      <c r="SKX56" s="794"/>
      <c r="SKY56" s="794"/>
      <c r="SKZ56" s="794"/>
      <c r="SLA56" s="794"/>
      <c r="SLB56" s="794"/>
      <c r="SLC56" s="794"/>
      <c r="SLD56" s="794"/>
      <c r="SLE56" s="794"/>
      <c r="SLF56" s="794"/>
      <c r="SLG56" s="794"/>
      <c r="SLH56" s="794"/>
      <c r="SLI56" s="794"/>
      <c r="SLJ56" s="794"/>
      <c r="SLK56" s="794"/>
      <c r="SLL56" s="794"/>
      <c r="SLM56" s="794"/>
      <c r="SLN56" s="794"/>
      <c r="SLO56" s="794"/>
      <c r="SLP56" s="794"/>
      <c r="SLQ56" s="794"/>
      <c r="SLR56" s="794"/>
      <c r="SLS56" s="794"/>
      <c r="SLT56" s="794"/>
      <c r="SLU56" s="794"/>
      <c r="SLV56" s="794"/>
      <c r="SLW56" s="794"/>
      <c r="SLX56" s="794"/>
      <c r="SLY56" s="794"/>
      <c r="SLZ56" s="794"/>
      <c r="SMA56" s="794"/>
      <c r="SMB56" s="794"/>
      <c r="SMC56" s="794"/>
      <c r="SMD56" s="794"/>
      <c r="SME56" s="794"/>
      <c r="SMF56" s="794"/>
      <c r="SMG56" s="794"/>
      <c r="SMH56" s="794"/>
      <c r="SMI56" s="794"/>
      <c r="SMJ56" s="794"/>
      <c r="SMK56" s="794"/>
      <c r="SML56" s="794"/>
      <c r="SMM56" s="794"/>
      <c r="SMN56" s="794"/>
      <c r="SMO56" s="794"/>
      <c r="SMP56" s="794"/>
      <c r="SMQ56" s="794"/>
      <c r="SMR56" s="794"/>
      <c r="SMS56" s="794"/>
      <c r="SMT56" s="794"/>
      <c r="SMU56" s="794"/>
      <c r="SMV56" s="794"/>
      <c r="SMW56" s="794"/>
      <c r="SMX56" s="794"/>
      <c r="SMY56" s="794"/>
      <c r="SMZ56" s="794"/>
      <c r="SNA56" s="794"/>
      <c r="SNB56" s="794"/>
      <c r="SNC56" s="794"/>
      <c r="SND56" s="794"/>
      <c r="SNE56" s="794"/>
      <c r="SNF56" s="794"/>
      <c r="SNG56" s="794"/>
      <c r="SNH56" s="794"/>
      <c r="SNI56" s="794"/>
      <c r="SNJ56" s="794"/>
      <c r="SNK56" s="794"/>
      <c r="SNL56" s="794"/>
      <c r="SNM56" s="794"/>
      <c r="SNN56" s="794"/>
      <c r="SNO56" s="794"/>
      <c r="SNP56" s="794"/>
      <c r="SNQ56" s="794"/>
      <c r="SNR56" s="794"/>
      <c r="SNS56" s="794"/>
      <c r="SNT56" s="794"/>
      <c r="SNU56" s="794"/>
      <c r="SNV56" s="794"/>
      <c r="SNW56" s="794"/>
      <c r="SNX56" s="794"/>
      <c r="SNY56" s="794"/>
      <c r="SNZ56" s="794"/>
      <c r="SOA56" s="794"/>
      <c r="SOB56" s="794"/>
      <c r="SOC56" s="794"/>
      <c r="SOD56" s="794"/>
      <c r="SOE56" s="794"/>
      <c r="SOF56" s="794"/>
      <c r="SOG56" s="794"/>
      <c r="SOH56" s="794"/>
      <c r="SOI56" s="794"/>
      <c r="SOJ56" s="794"/>
      <c r="SOK56" s="794"/>
      <c r="SOL56" s="794"/>
      <c r="SOM56" s="794"/>
      <c r="SON56" s="794"/>
      <c r="SOO56" s="794"/>
      <c r="SOP56" s="794"/>
      <c r="SOQ56" s="794"/>
      <c r="SOR56" s="794"/>
      <c r="SOS56" s="794"/>
      <c r="SOT56" s="794"/>
      <c r="SOU56" s="794"/>
      <c r="SOV56" s="794"/>
      <c r="SOW56" s="794"/>
      <c r="SOX56" s="794"/>
      <c r="SOY56" s="794"/>
      <c r="SOZ56" s="794"/>
      <c r="SPA56" s="794"/>
      <c r="SPB56" s="794"/>
      <c r="SPC56" s="794"/>
      <c r="SPD56" s="794"/>
      <c r="SPE56" s="794"/>
      <c r="SPF56" s="794"/>
      <c r="SPG56" s="794"/>
      <c r="SPH56" s="794"/>
      <c r="SPI56" s="794"/>
      <c r="SPJ56" s="794"/>
      <c r="SPK56" s="794"/>
      <c r="SPL56" s="794"/>
      <c r="SPM56" s="794"/>
      <c r="SPN56" s="794"/>
      <c r="SPO56" s="794"/>
      <c r="SPP56" s="794"/>
      <c r="SPQ56" s="794"/>
      <c r="SPR56" s="794"/>
      <c r="SPS56" s="794"/>
      <c r="SPT56" s="794"/>
      <c r="SPU56" s="794"/>
      <c r="SPV56" s="794"/>
      <c r="SPW56" s="794"/>
      <c r="SPX56" s="794"/>
      <c r="SPY56" s="794"/>
      <c r="SPZ56" s="794"/>
      <c r="SQA56" s="794"/>
      <c r="SQB56" s="794"/>
      <c r="SQC56" s="794"/>
      <c r="SQD56" s="794"/>
      <c r="SQE56" s="794"/>
      <c r="SQF56" s="794"/>
      <c r="SQG56" s="794"/>
      <c r="SQH56" s="794"/>
      <c r="SQI56" s="794"/>
      <c r="SQJ56" s="794"/>
      <c r="SQK56" s="794"/>
      <c r="SQL56" s="794"/>
      <c r="SQM56" s="794"/>
      <c r="SQN56" s="794"/>
      <c r="SQO56" s="794"/>
      <c r="SQP56" s="794"/>
      <c r="SQQ56" s="794"/>
      <c r="SQR56" s="794"/>
      <c r="SQS56" s="794"/>
      <c r="SQT56" s="794"/>
      <c r="SQU56" s="794"/>
      <c r="SQV56" s="794"/>
      <c r="SQW56" s="794"/>
      <c r="SQX56" s="794"/>
      <c r="SQY56" s="794"/>
      <c r="SQZ56" s="794"/>
      <c r="SRA56" s="794"/>
      <c r="SRB56" s="794"/>
      <c r="SRC56" s="794"/>
      <c r="SRD56" s="794"/>
      <c r="SRE56" s="794"/>
      <c r="SRF56" s="794"/>
      <c r="SRG56" s="794"/>
      <c r="SRH56" s="794"/>
      <c r="SRI56" s="794"/>
      <c r="SRJ56" s="794"/>
      <c r="SRK56" s="794"/>
      <c r="SRL56" s="794"/>
      <c r="SRM56" s="794"/>
      <c r="SRN56" s="794"/>
      <c r="SRO56" s="794"/>
      <c r="SRP56" s="794"/>
      <c r="SRQ56" s="794"/>
      <c r="SRR56" s="794"/>
      <c r="SRS56" s="794"/>
      <c r="SRT56" s="794"/>
      <c r="SRU56" s="794"/>
      <c r="SRV56" s="794"/>
      <c r="SRW56" s="794"/>
      <c r="SRX56" s="794"/>
      <c r="SRY56" s="794"/>
      <c r="SRZ56" s="794"/>
      <c r="SSA56" s="794"/>
      <c r="SSB56" s="794"/>
      <c r="SSC56" s="794"/>
      <c r="SSD56" s="794"/>
      <c r="SSE56" s="794"/>
      <c r="SSF56" s="794"/>
      <c r="SSG56" s="794"/>
      <c r="SSH56" s="794"/>
      <c r="SSI56" s="794"/>
      <c r="SSJ56" s="794"/>
      <c r="SSK56" s="794"/>
      <c r="SSL56" s="794"/>
      <c r="SSM56" s="794"/>
      <c r="SSN56" s="794"/>
      <c r="SSO56" s="794"/>
      <c r="SSP56" s="794"/>
      <c r="SSQ56" s="794"/>
      <c r="SSR56" s="794"/>
      <c r="SSS56" s="794"/>
      <c r="SST56" s="794"/>
      <c r="SSU56" s="794"/>
      <c r="SSV56" s="794"/>
      <c r="SSW56" s="794"/>
      <c r="SSX56" s="794"/>
      <c r="SSY56" s="794"/>
      <c r="SSZ56" s="794"/>
      <c r="STA56" s="794"/>
      <c r="STB56" s="794"/>
      <c r="STC56" s="794"/>
      <c r="STD56" s="794"/>
      <c r="STE56" s="794"/>
      <c r="STF56" s="794"/>
      <c r="STG56" s="794"/>
      <c r="STH56" s="794"/>
      <c r="STI56" s="794"/>
      <c r="STJ56" s="794"/>
      <c r="STK56" s="794"/>
      <c r="STL56" s="794"/>
      <c r="STM56" s="794"/>
      <c r="STN56" s="794"/>
      <c r="STO56" s="794"/>
      <c r="STP56" s="794"/>
      <c r="STQ56" s="794"/>
      <c r="STR56" s="794"/>
      <c r="STS56" s="794"/>
      <c r="STT56" s="794"/>
      <c r="STU56" s="794"/>
      <c r="STV56" s="794"/>
      <c r="STW56" s="794"/>
      <c r="STX56" s="794"/>
      <c r="STY56" s="794"/>
      <c r="STZ56" s="794"/>
      <c r="SUA56" s="794"/>
      <c r="SUB56" s="794"/>
      <c r="SUC56" s="794"/>
      <c r="SUD56" s="794"/>
      <c r="SUE56" s="794"/>
      <c r="SUF56" s="794"/>
      <c r="SUG56" s="794"/>
      <c r="SUH56" s="794"/>
      <c r="SUI56" s="794"/>
      <c r="SUJ56" s="794"/>
      <c r="SUK56" s="794"/>
      <c r="SUL56" s="794"/>
      <c r="SUM56" s="794"/>
      <c r="SUN56" s="794"/>
      <c r="SUO56" s="794"/>
      <c r="SUP56" s="794"/>
      <c r="SUQ56" s="794"/>
      <c r="SUR56" s="794"/>
      <c r="SUS56" s="794"/>
      <c r="SUT56" s="794"/>
      <c r="SUU56" s="794"/>
      <c r="SUV56" s="794"/>
      <c r="SUW56" s="794"/>
      <c r="SUX56" s="794"/>
      <c r="SUY56" s="794"/>
      <c r="SUZ56" s="794"/>
      <c r="SVA56" s="794"/>
      <c r="SVB56" s="794"/>
      <c r="SVC56" s="794"/>
      <c r="SVD56" s="794"/>
      <c r="SVE56" s="794"/>
      <c r="SVF56" s="794"/>
      <c r="SVG56" s="794"/>
      <c r="SVH56" s="794"/>
      <c r="SVI56" s="794"/>
      <c r="SVJ56" s="794"/>
      <c r="SVK56" s="794"/>
      <c r="SVL56" s="794"/>
      <c r="SVM56" s="794"/>
      <c r="SVN56" s="794"/>
      <c r="SVO56" s="794"/>
      <c r="SVP56" s="794"/>
      <c r="SVQ56" s="794"/>
      <c r="SVR56" s="794"/>
      <c r="SVS56" s="794"/>
      <c r="SVT56" s="794"/>
      <c r="SVU56" s="794"/>
      <c r="SVV56" s="794"/>
      <c r="SVW56" s="794"/>
      <c r="SVX56" s="794"/>
      <c r="SVY56" s="794"/>
      <c r="SVZ56" s="794"/>
      <c r="SWA56" s="794"/>
      <c r="SWB56" s="794"/>
      <c r="SWC56" s="794"/>
      <c r="SWD56" s="794"/>
      <c r="SWE56" s="794"/>
      <c r="SWF56" s="794"/>
      <c r="SWG56" s="794"/>
      <c r="SWH56" s="794"/>
      <c r="SWI56" s="794"/>
      <c r="SWJ56" s="794"/>
      <c r="SWK56" s="794"/>
      <c r="SWL56" s="794"/>
      <c r="SWM56" s="794"/>
      <c r="SWN56" s="794"/>
      <c r="SWO56" s="794"/>
      <c r="SWP56" s="794"/>
      <c r="SWQ56" s="794"/>
      <c r="SWR56" s="794"/>
      <c r="SWS56" s="794"/>
      <c r="SWT56" s="794"/>
      <c r="SWU56" s="794"/>
      <c r="SWV56" s="794"/>
      <c r="SWW56" s="794"/>
      <c r="SWX56" s="794"/>
      <c r="SWY56" s="794"/>
      <c r="SWZ56" s="794"/>
      <c r="SXA56" s="794"/>
      <c r="SXB56" s="794"/>
      <c r="SXC56" s="794"/>
      <c r="SXD56" s="794"/>
      <c r="SXE56" s="794"/>
      <c r="SXF56" s="794"/>
      <c r="SXG56" s="794"/>
      <c r="SXH56" s="794"/>
      <c r="SXI56" s="794"/>
      <c r="SXJ56" s="794"/>
      <c r="SXK56" s="794"/>
      <c r="SXL56" s="794"/>
      <c r="SXM56" s="794"/>
      <c r="SXN56" s="794"/>
      <c r="SXO56" s="794"/>
      <c r="SXP56" s="794"/>
      <c r="SXQ56" s="794"/>
      <c r="SXR56" s="794"/>
      <c r="SXS56" s="794"/>
      <c r="SXT56" s="794"/>
      <c r="SXU56" s="794"/>
      <c r="SXV56" s="794"/>
      <c r="SXW56" s="794"/>
      <c r="SXX56" s="794"/>
      <c r="SXY56" s="794"/>
      <c r="SXZ56" s="794"/>
      <c r="SYA56" s="794"/>
      <c r="SYB56" s="794"/>
      <c r="SYC56" s="794"/>
      <c r="SYD56" s="794"/>
      <c r="SYE56" s="794"/>
      <c r="SYF56" s="794"/>
      <c r="SYG56" s="794"/>
      <c r="SYH56" s="794"/>
      <c r="SYI56" s="794"/>
      <c r="SYJ56" s="794"/>
      <c r="SYK56" s="794"/>
      <c r="SYL56" s="794"/>
      <c r="SYM56" s="794"/>
      <c r="SYN56" s="794"/>
      <c r="SYO56" s="794"/>
      <c r="SYP56" s="794"/>
      <c r="SYQ56" s="794"/>
      <c r="SYR56" s="794"/>
      <c r="SYS56" s="794"/>
      <c r="SYT56" s="794"/>
      <c r="SYU56" s="794"/>
      <c r="SYV56" s="794"/>
      <c r="SYW56" s="794"/>
      <c r="SYX56" s="794"/>
      <c r="SYY56" s="794"/>
      <c r="SYZ56" s="794"/>
      <c r="SZA56" s="794"/>
      <c r="SZB56" s="794"/>
      <c r="SZC56" s="794"/>
      <c r="SZD56" s="794"/>
      <c r="SZE56" s="794"/>
      <c r="SZF56" s="794"/>
      <c r="SZG56" s="794"/>
      <c r="SZH56" s="794"/>
      <c r="SZI56" s="794"/>
      <c r="SZJ56" s="794"/>
      <c r="SZK56" s="794"/>
      <c r="SZL56" s="794"/>
      <c r="SZM56" s="794"/>
      <c r="SZN56" s="794"/>
      <c r="SZO56" s="794"/>
      <c r="SZP56" s="794"/>
      <c r="SZQ56" s="794"/>
      <c r="SZR56" s="794"/>
      <c r="SZS56" s="794"/>
      <c r="SZT56" s="794"/>
      <c r="SZU56" s="794"/>
      <c r="SZV56" s="794"/>
      <c r="SZW56" s="794"/>
      <c r="SZX56" s="794"/>
      <c r="SZY56" s="794"/>
      <c r="SZZ56" s="794"/>
      <c r="TAA56" s="794"/>
      <c r="TAB56" s="794"/>
      <c r="TAC56" s="794"/>
      <c r="TAD56" s="794"/>
      <c r="TAE56" s="794"/>
      <c r="TAF56" s="794"/>
      <c r="TAG56" s="794"/>
      <c r="TAH56" s="794"/>
      <c r="TAI56" s="794"/>
      <c r="TAJ56" s="794"/>
      <c r="TAK56" s="794"/>
      <c r="TAL56" s="794"/>
      <c r="TAM56" s="794"/>
      <c r="TAN56" s="794"/>
      <c r="TAO56" s="794"/>
      <c r="TAP56" s="794"/>
      <c r="TAQ56" s="794"/>
      <c r="TAR56" s="794"/>
      <c r="TAS56" s="794"/>
      <c r="TAT56" s="794"/>
      <c r="TAU56" s="794"/>
      <c r="TAV56" s="794"/>
      <c r="TAW56" s="794"/>
      <c r="TAX56" s="794"/>
      <c r="TAY56" s="794"/>
      <c r="TAZ56" s="794"/>
      <c r="TBA56" s="794"/>
      <c r="TBB56" s="794"/>
      <c r="TBC56" s="794"/>
      <c r="TBD56" s="794"/>
      <c r="TBE56" s="794"/>
      <c r="TBF56" s="794"/>
      <c r="TBG56" s="794"/>
      <c r="TBH56" s="794"/>
      <c r="TBI56" s="794"/>
      <c r="TBJ56" s="794"/>
      <c r="TBK56" s="794"/>
      <c r="TBL56" s="794"/>
      <c r="TBM56" s="794"/>
      <c r="TBN56" s="794"/>
      <c r="TBO56" s="794"/>
      <c r="TBP56" s="794"/>
      <c r="TBQ56" s="794"/>
      <c r="TBR56" s="794"/>
      <c r="TBS56" s="794"/>
      <c r="TBT56" s="794"/>
      <c r="TBU56" s="794"/>
      <c r="TBV56" s="794"/>
      <c r="TBW56" s="794"/>
      <c r="TBX56" s="794"/>
      <c r="TBY56" s="794"/>
      <c r="TBZ56" s="794"/>
      <c r="TCA56" s="794"/>
      <c r="TCB56" s="794"/>
      <c r="TCC56" s="794"/>
      <c r="TCD56" s="794"/>
      <c r="TCE56" s="794"/>
      <c r="TCF56" s="794"/>
      <c r="TCG56" s="794"/>
      <c r="TCH56" s="794"/>
      <c r="TCI56" s="794"/>
      <c r="TCJ56" s="794"/>
      <c r="TCK56" s="794"/>
      <c r="TCL56" s="794"/>
      <c r="TCM56" s="794"/>
      <c r="TCN56" s="794"/>
      <c r="TCO56" s="794"/>
      <c r="TCP56" s="794"/>
      <c r="TCQ56" s="794"/>
      <c r="TCR56" s="794"/>
      <c r="TCS56" s="794"/>
      <c r="TCT56" s="794"/>
      <c r="TCU56" s="794"/>
      <c r="TCV56" s="794"/>
      <c r="TCW56" s="794"/>
      <c r="TCX56" s="794"/>
      <c r="TCY56" s="794"/>
      <c r="TCZ56" s="794"/>
      <c r="TDA56" s="794"/>
      <c r="TDB56" s="794"/>
      <c r="TDC56" s="794"/>
      <c r="TDD56" s="794"/>
      <c r="TDE56" s="794"/>
      <c r="TDF56" s="794"/>
      <c r="TDG56" s="794"/>
      <c r="TDH56" s="794"/>
      <c r="TDI56" s="794"/>
      <c r="TDJ56" s="794"/>
      <c r="TDK56" s="794"/>
      <c r="TDL56" s="794"/>
      <c r="TDM56" s="794"/>
      <c r="TDN56" s="794"/>
      <c r="TDO56" s="794"/>
      <c r="TDP56" s="794"/>
      <c r="TDQ56" s="794"/>
      <c r="TDR56" s="794"/>
      <c r="TDS56" s="794"/>
      <c r="TDT56" s="794"/>
      <c r="TDU56" s="794"/>
      <c r="TDV56" s="794"/>
      <c r="TDW56" s="794"/>
      <c r="TDX56" s="794"/>
      <c r="TDY56" s="794"/>
      <c r="TDZ56" s="794"/>
      <c r="TEA56" s="794"/>
      <c r="TEB56" s="794"/>
      <c r="TEC56" s="794"/>
      <c r="TED56" s="794"/>
      <c r="TEE56" s="794"/>
      <c r="TEF56" s="794"/>
      <c r="TEG56" s="794"/>
      <c r="TEH56" s="794"/>
      <c r="TEI56" s="794"/>
      <c r="TEJ56" s="794"/>
      <c r="TEK56" s="794"/>
      <c r="TEL56" s="794"/>
      <c r="TEM56" s="794"/>
      <c r="TEN56" s="794"/>
      <c r="TEO56" s="794"/>
      <c r="TEP56" s="794"/>
      <c r="TEQ56" s="794"/>
      <c r="TER56" s="794"/>
      <c r="TES56" s="794"/>
      <c r="TET56" s="794"/>
      <c r="TEU56" s="794"/>
      <c r="TEV56" s="794"/>
      <c r="TEW56" s="794"/>
      <c r="TEX56" s="794"/>
      <c r="TEY56" s="794"/>
      <c r="TEZ56" s="794"/>
      <c r="TFA56" s="794"/>
      <c r="TFB56" s="794"/>
      <c r="TFC56" s="794"/>
      <c r="TFD56" s="794"/>
      <c r="TFE56" s="794"/>
      <c r="TFF56" s="794"/>
      <c r="TFG56" s="794"/>
      <c r="TFH56" s="794"/>
      <c r="TFI56" s="794"/>
      <c r="TFJ56" s="794"/>
      <c r="TFK56" s="794"/>
      <c r="TFL56" s="794"/>
      <c r="TFM56" s="794"/>
      <c r="TFN56" s="794"/>
      <c r="TFO56" s="794"/>
      <c r="TFP56" s="794"/>
      <c r="TFQ56" s="794"/>
      <c r="TFR56" s="794"/>
      <c r="TFS56" s="794"/>
      <c r="TFT56" s="794"/>
      <c r="TFU56" s="794"/>
      <c r="TFV56" s="794"/>
      <c r="TFW56" s="794"/>
      <c r="TFX56" s="794"/>
      <c r="TFY56" s="794"/>
      <c r="TFZ56" s="794"/>
      <c r="TGA56" s="794"/>
      <c r="TGB56" s="794"/>
      <c r="TGC56" s="794"/>
      <c r="TGD56" s="794"/>
      <c r="TGE56" s="794"/>
      <c r="TGF56" s="794"/>
      <c r="TGG56" s="794"/>
      <c r="TGH56" s="794"/>
      <c r="TGI56" s="794"/>
      <c r="TGJ56" s="794"/>
      <c r="TGK56" s="794"/>
      <c r="TGL56" s="794"/>
      <c r="TGM56" s="794"/>
      <c r="TGN56" s="794"/>
      <c r="TGO56" s="794"/>
      <c r="TGP56" s="794"/>
      <c r="TGQ56" s="794"/>
      <c r="TGR56" s="794"/>
      <c r="TGS56" s="794"/>
      <c r="TGT56" s="794"/>
      <c r="TGU56" s="794"/>
      <c r="TGV56" s="794"/>
      <c r="TGW56" s="794"/>
      <c r="TGX56" s="794"/>
      <c r="TGY56" s="794"/>
      <c r="TGZ56" s="794"/>
      <c r="THA56" s="794"/>
      <c r="THB56" s="794"/>
      <c r="THC56" s="794"/>
      <c r="THD56" s="794"/>
      <c r="THE56" s="794"/>
      <c r="THF56" s="794"/>
      <c r="THG56" s="794"/>
      <c r="THH56" s="794"/>
      <c r="THI56" s="794"/>
      <c r="THJ56" s="794"/>
      <c r="THK56" s="794"/>
      <c r="THL56" s="794"/>
      <c r="THM56" s="794"/>
      <c r="THN56" s="794"/>
      <c r="THO56" s="794"/>
      <c r="THP56" s="794"/>
      <c r="THQ56" s="794"/>
      <c r="THR56" s="794"/>
      <c r="THS56" s="794"/>
      <c r="THT56" s="794"/>
      <c r="THU56" s="794"/>
      <c r="THV56" s="794"/>
      <c r="THW56" s="794"/>
      <c r="THX56" s="794"/>
      <c r="THY56" s="794"/>
      <c r="THZ56" s="794"/>
      <c r="TIA56" s="794"/>
      <c r="TIB56" s="794"/>
      <c r="TIC56" s="794"/>
      <c r="TID56" s="794"/>
      <c r="TIE56" s="794"/>
      <c r="TIF56" s="794"/>
      <c r="TIG56" s="794"/>
      <c r="TIH56" s="794"/>
      <c r="TII56" s="794"/>
      <c r="TIJ56" s="794"/>
      <c r="TIK56" s="794"/>
      <c r="TIL56" s="794"/>
      <c r="TIM56" s="794"/>
      <c r="TIN56" s="794"/>
      <c r="TIO56" s="794"/>
      <c r="TIP56" s="794"/>
      <c r="TIQ56" s="794"/>
      <c r="TIR56" s="794"/>
      <c r="TIS56" s="794"/>
      <c r="TIT56" s="794"/>
      <c r="TIU56" s="794"/>
      <c r="TIV56" s="794"/>
      <c r="TIW56" s="794"/>
      <c r="TIX56" s="794"/>
      <c r="TIY56" s="794"/>
      <c r="TIZ56" s="794"/>
      <c r="TJA56" s="794"/>
      <c r="TJB56" s="794"/>
      <c r="TJC56" s="794"/>
      <c r="TJD56" s="794"/>
      <c r="TJE56" s="794"/>
      <c r="TJF56" s="794"/>
      <c r="TJG56" s="794"/>
      <c r="TJH56" s="794"/>
      <c r="TJI56" s="794"/>
      <c r="TJJ56" s="794"/>
      <c r="TJK56" s="794"/>
      <c r="TJL56" s="794"/>
      <c r="TJM56" s="794"/>
      <c r="TJN56" s="794"/>
      <c r="TJO56" s="794"/>
      <c r="TJP56" s="794"/>
      <c r="TJQ56" s="794"/>
      <c r="TJR56" s="794"/>
      <c r="TJS56" s="794"/>
      <c r="TJT56" s="794"/>
      <c r="TJU56" s="794"/>
      <c r="TJV56" s="794"/>
      <c r="TJW56" s="794"/>
      <c r="TJX56" s="794"/>
      <c r="TJY56" s="794"/>
      <c r="TJZ56" s="794"/>
      <c r="TKA56" s="794"/>
      <c r="TKB56" s="794"/>
      <c r="TKC56" s="794"/>
      <c r="TKD56" s="794"/>
      <c r="TKE56" s="794"/>
      <c r="TKF56" s="794"/>
      <c r="TKG56" s="794"/>
      <c r="TKH56" s="794"/>
      <c r="TKI56" s="794"/>
      <c r="TKJ56" s="794"/>
      <c r="TKK56" s="794"/>
      <c r="TKL56" s="794"/>
      <c r="TKM56" s="794"/>
      <c r="TKN56" s="794"/>
      <c r="TKO56" s="794"/>
      <c r="TKP56" s="794"/>
      <c r="TKQ56" s="794"/>
      <c r="TKR56" s="794"/>
      <c r="TKS56" s="794"/>
      <c r="TKT56" s="794"/>
      <c r="TKU56" s="794"/>
      <c r="TKV56" s="794"/>
      <c r="TKW56" s="794"/>
      <c r="TKX56" s="794"/>
      <c r="TKY56" s="794"/>
      <c r="TKZ56" s="794"/>
      <c r="TLA56" s="794"/>
      <c r="TLB56" s="794"/>
      <c r="TLC56" s="794"/>
      <c r="TLD56" s="794"/>
      <c r="TLE56" s="794"/>
      <c r="TLF56" s="794"/>
      <c r="TLG56" s="794"/>
      <c r="TLH56" s="794"/>
      <c r="TLI56" s="794"/>
      <c r="TLJ56" s="794"/>
      <c r="TLK56" s="794"/>
      <c r="TLL56" s="794"/>
      <c r="TLM56" s="794"/>
      <c r="TLN56" s="794"/>
      <c r="TLO56" s="794"/>
      <c r="TLP56" s="794"/>
      <c r="TLQ56" s="794"/>
      <c r="TLR56" s="794"/>
      <c r="TLS56" s="794"/>
      <c r="TLT56" s="794"/>
      <c r="TLU56" s="794"/>
      <c r="TLV56" s="794"/>
      <c r="TLW56" s="794"/>
      <c r="TLX56" s="794"/>
      <c r="TLY56" s="794"/>
      <c r="TLZ56" s="794"/>
      <c r="TMA56" s="794"/>
      <c r="TMB56" s="794"/>
      <c r="TMC56" s="794"/>
      <c r="TMD56" s="794"/>
      <c r="TME56" s="794"/>
      <c r="TMF56" s="794"/>
      <c r="TMG56" s="794"/>
      <c r="TMH56" s="794"/>
      <c r="TMI56" s="794"/>
      <c r="TMJ56" s="794"/>
      <c r="TMK56" s="794"/>
      <c r="TML56" s="794"/>
      <c r="TMM56" s="794"/>
      <c r="TMN56" s="794"/>
      <c r="TMO56" s="794"/>
      <c r="TMP56" s="794"/>
      <c r="TMQ56" s="794"/>
      <c r="TMR56" s="794"/>
      <c r="TMS56" s="794"/>
      <c r="TMT56" s="794"/>
      <c r="TMU56" s="794"/>
      <c r="TMV56" s="794"/>
      <c r="TMW56" s="794"/>
      <c r="TMX56" s="794"/>
      <c r="TMY56" s="794"/>
      <c r="TMZ56" s="794"/>
      <c r="TNA56" s="794"/>
      <c r="TNB56" s="794"/>
      <c r="TNC56" s="794"/>
      <c r="TND56" s="794"/>
      <c r="TNE56" s="794"/>
      <c r="TNF56" s="794"/>
      <c r="TNG56" s="794"/>
      <c r="TNH56" s="794"/>
      <c r="TNI56" s="794"/>
      <c r="TNJ56" s="794"/>
      <c r="TNK56" s="794"/>
      <c r="TNL56" s="794"/>
      <c r="TNM56" s="794"/>
      <c r="TNN56" s="794"/>
      <c r="TNO56" s="794"/>
      <c r="TNP56" s="794"/>
      <c r="TNQ56" s="794"/>
      <c r="TNR56" s="794"/>
      <c r="TNS56" s="794"/>
      <c r="TNT56" s="794"/>
      <c r="TNU56" s="794"/>
      <c r="TNV56" s="794"/>
      <c r="TNW56" s="794"/>
      <c r="TNX56" s="794"/>
      <c r="TNY56" s="794"/>
      <c r="TNZ56" s="794"/>
      <c r="TOA56" s="794"/>
      <c r="TOB56" s="794"/>
      <c r="TOC56" s="794"/>
      <c r="TOD56" s="794"/>
      <c r="TOE56" s="794"/>
      <c r="TOF56" s="794"/>
      <c r="TOG56" s="794"/>
      <c r="TOH56" s="794"/>
      <c r="TOI56" s="794"/>
      <c r="TOJ56" s="794"/>
      <c r="TOK56" s="794"/>
      <c r="TOL56" s="794"/>
      <c r="TOM56" s="794"/>
      <c r="TON56" s="794"/>
      <c r="TOO56" s="794"/>
      <c r="TOP56" s="794"/>
      <c r="TOQ56" s="794"/>
      <c r="TOR56" s="794"/>
      <c r="TOS56" s="794"/>
      <c r="TOT56" s="794"/>
      <c r="TOU56" s="794"/>
      <c r="TOV56" s="794"/>
      <c r="TOW56" s="794"/>
      <c r="TOX56" s="794"/>
      <c r="TOY56" s="794"/>
      <c r="TOZ56" s="794"/>
      <c r="TPA56" s="794"/>
      <c r="TPB56" s="794"/>
      <c r="TPC56" s="794"/>
      <c r="TPD56" s="794"/>
      <c r="TPE56" s="794"/>
      <c r="TPF56" s="794"/>
      <c r="TPG56" s="794"/>
      <c r="TPH56" s="794"/>
      <c r="TPI56" s="794"/>
      <c r="TPJ56" s="794"/>
      <c r="TPK56" s="794"/>
      <c r="TPL56" s="794"/>
      <c r="TPM56" s="794"/>
      <c r="TPN56" s="794"/>
      <c r="TPO56" s="794"/>
      <c r="TPP56" s="794"/>
      <c r="TPQ56" s="794"/>
      <c r="TPR56" s="794"/>
      <c r="TPS56" s="794"/>
      <c r="TPT56" s="794"/>
      <c r="TPU56" s="794"/>
      <c r="TPV56" s="794"/>
      <c r="TPW56" s="794"/>
      <c r="TPX56" s="794"/>
      <c r="TPY56" s="794"/>
      <c r="TPZ56" s="794"/>
      <c r="TQA56" s="794"/>
      <c r="TQB56" s="794"/>
      <c r="TQC56" s="794"/>
      <c r="TQD56" s="794"/>
      <c r="TQE56" s="794"/>
      <c r="TQF56" s="794"/>
      <c r="TQG56" s="794"/>
      <c r="TQH56" s="794"/>
      <c r="TQI56" s="794"/>
      <c r="TQJ56" s="794"/>
      <c r="TQK56" s="794"/>
      <c r="TQL56" s="794"/>
      <c r="TQM56" s="794"/>
      <c r="TQN56" s="794"/>
      <c r="TQO56" s="794"/>
      <c r="TQP56" s="794"/>
      <c r="TQQ56" s="794"/>
      <c r="TQR56" s="794"/>
      <c r="TQS56" s="794"/>
      <c r="TQT56" s="794"/>
      <c r="TQU56" s="794"/>
      <c r="TQV56" s="794"/>
      <c r="TQW56" s="794"/>
      <c r="TQX56" s="794"/>
      <c r="TQY56" s="794"/>
      <c r="TQZ56" s="794"/>
      <c r="TRA56" s="794"/>
      <c r="TRB56" s="794"/>
      <c r="TRC56" s="794"/>
      <c r="TRD56" s="794"/>
      <c r="TRE56" s="794"/>
      <c r="TRF56" s="794"/>
      <c r="TRG56" s="794"/>
      <c r="TRH56" s="794"/>
      <c r="TRI56" s="794"/>
      <c r="TRJ56" s="794"/>
      <c r="TRK56" s="794"/>
      <c r="TRL56" s="794"/>
      <c r="TRM56" s="794"/>
      <c r="TRN56" s="794"/>
      <c r="TRO56" s="794"/>
      <c r="TRP56" s="794"/>
      <c r="TRQ56" s="794"/>
      <c r="TRR56" s="794"/>
      <c r="TRS56" s="794"/>
      <c r="TRT56" s="794"/>
      <c r="TRU56" s="794"/>
      <c r="TRV56" s="794"/>
      <c r="TRW56" s="794"/>
      <c r="TRX56" s="794"/>
      <c r="TRY56" s="794"/>
      <c r="TRZ56" s="794"/>
      <c r="TSA56" s="794"/>
      <c r="TSB56" s="794"/>
      <c r="TSC56" s="794"/>
      <c r="TSD56" s="794"/>
      <c r="TSE56" s="794"/>
      <c r="TSF56" s="794"/>
      <c r="TSG56" s="794"/>
      <c r="TSH56" s="794"/>
      <c r="TSI56" s="794"/>
      <c r="TSJ56" s="794"/>
      <c r="TSK56" s="794"/>
      <c r="TSL56" s="794"/>
      <c r="TSM56" s="794"/>
      <c r="TSN56" s="794"/>
      <c r="TSO56" s="794"/>
      <c r="TSP56" s="794"/>
      <c r="TSQ56" s="794"/>
      <c r="TSR56" s="794"/>
      <c r="TSS56" s="794"/>
      <c r="TST56" s="794"/>
      <c r="TSU56" s="794"/>
      <c r="TSV56" s="794"/>
      <c r="TSW56" s="794"/>
      <c r="TSX56" s="794"/>
      <c r="TSY56" s="794"/>
      <c r="TSZ56" s="794"/>
      <c r="TTA56" s="794"/>
      <c r="TTB56" s="794"/>
      <c r="TTC56" s="794"/>
      <c r="TTD56" s="794"/>
      <c r="TTE56" s="794"/>
      <c r="TTF56" s="794"/>
      <c r="TTG56" s="794"/>
      <c r="TTH56" s="794"/>
      <c r="TTI56" s="794"/>
      <c r="TTJ56" s="794"/>
      <c r="TTK56" s="794"/>
      <c r="TTL56" s="794"/>
      <c r="TTM56" s="794"/>
      <c r="TTN56" s="794"/>
      <c r="TTO56" s="794"/>
      <c r="TTP56" s="794"/>
      <c r="TTQ56" s="794"/>
      <c r="TTR56" s="794"/>
      <c r="TTS56" s="794"/>
      <c r="TTT56" s="794"/>
      <c r="TTU56" s="794"/>
      <c r="TTV56" s="794"/>
      <c r="TTW56" s="794"/>
      <c r="TTX56" s="794"/>
      <c r="TTY56" s="794"/>
      <c r="TTZ56" s="794"/>
      <c r="TUA56" s="794"/>
      <c r="TUB56" s="794"/>
      <c r="TUC56" s="794"/>
      <c r="TUD56" s="794"/>
      <c r="TUE56" s="794"/>
      <c r="TUF56" s="794"/>
      <c r="TUG56" s="794"/>
      <c r="TUH56" s="794"/>
      <c r="TUI56" s="794"/>
      <c r="TUJ56" s="794"/>
      <c r="TUK56" s="794"/>
      <c r="TUL56" s="794"/>
      <c r="TUM56" s="794"/>
      <c r="TUN56" s="794"/>
      <c r="TUO56" s="794"/>
      <c r="TUP56" s="794"/>
      <c r="TUQ56" s="794"/>
      <c r="TUR56" s="794"/>
      <c r="TUS56" s="794"/>
      <c r="TUT56" s="794"/>
      <c r="TUU56" s="794"/>
      <c r="TUV56" s="794"/>
      <c r="TUW56" s="794"/>
      <c r="TUX56" s="794"/>
      <c r="TUY56" s="794"/>
      <c r="TUZ56" s="794"/>
      <c r="TVA56" s="794"/>
      <c r="TVB56" s="794"/>
      <c r="TVC56" s="794"/>
      <c r="TVD56" s="794"/>
      <c r="TVE56" s="794"/>
      <c r="TVF56" s="794"/>
      <c r="TVG56" s="794"/>
      <c r="TVH56" s="794"/>
      <c r="TVI56" s="794"/>
      <c r="TVJ56" s="794"/>
      <c r="TVK56" s="794"/>
      <c r="TVL56" s="794"/>
      <c r="TVM56" s="794"/>
      <c r="TVN56" s="794"/>
      <c r="TVO56" s="794"/>
      <c r="TVP56" s="794"/>
      <c r="TVQ56" s="794"/>
      <c r="TVR56" s="794"/>
      <c r="TVS56" s="794"/>
      <c r="TVT56" s="794"/>
      <c r="TVU56" s="794"/>
      <c r="TVV56" s="794"/>
      <c r="TVW56" s="794"/>
      <c r="TVX56" s="794"/>
      <c r="TVY56" s="794"/>
      <c r="TVZ56" s="794"/>
      <c r="TWA56" s="794"/>
      <c r="TWB56" s="794"/>
      <c r="TWC56" s="794"/>
      <c r="TWD56" s="794"/>
      <c r="TWE56" s="794"/>
      <c r="TWF56" s="794"/>
      <c r="TWG56" s="794"/>
      <c r="TWH56" s="794"/>
      <c r="TWI56" s="794"/>
      <c r="TWJ56" s="794"/>
      <c r="TWK56" s="794"/>
      <c r="TWL56" s="794"/>
      <c r="TWM56" s="794"/>
      <c r="TWN56" s="794"/>
      <c r="TWO56" s="794"/>
      <c r="TWP56" s="794"/>
      <c r="TWQ56" s="794"/>
      <c r="TWR56" s="794"/>
      <c r="TWS56" s="794"/>
      <c r="TWT56" s="794"/>
      <c r="TWU56" s="794"/>
      <c r="TWV56" s="794"/>
      <c r="TWW56" s="794"/>
      <c r="TWX56" s="794"/>
      <c r="TWY56" s="794"/>
      <c r="TWZ56" s="794"/>
      <c r="TXA56" s="794"/>
      <c r="TXB56" s="794"/>
      <c r="TXC56" s="794"/>
      <c r="TXD56" s="794"/>
      <c r="TXE56" s="794"/>
      <c r="TXF56" s="794"/>
      <c r="TXG56" s="794"/>
      <c r="TXH56" s="794"/>
      <c r="TXI56" s="794"/>
      <c r="TXJ56" s="794"/>
      <c r="TXK56" s="794"/>
      <c r="TXL56" s="794"/>
      <c r="TXM56" s="794"/>
      <c r="TXN56" s="794"/>
      <c r="TXO56" s="794"/>
      <c r="TXP56" s="794"/>
      <c r="TXQ56" s="794"/>
      <c r="TXR56" s="794"/>
      <c r="TXS56" s="794"/>
      <c r="TXT56" s="794"/>
      <c r="TXU56" s="794"/>
      <c r="TXV56" s="794"/>
      <c r="TXW56" s="794"/>
      <c r="TXX56" s="794"/>
      <c r="TXY56" s="794"/>
      <c r="TXZ56" s="794"/>
      <c r="TYA56" s="794"/>
      <c r="TYB56" s="794"/>
      <c r="TYC56" s="794"/>
      <c r="TYD56" s="794"/>
      <c r="TYE56" s="794"/>
      <c r="TYF56" s="794"/>
      <c r="TYG56" s="794"/>
      <c r="TYH56" s="794"/>
      <c r="TYI56" s="794"/>
      <c r="TYJ56" s="794"/>
      <c r="TYK56" s="794"/>
      <c r="TYL56" s="794"/>
      <c r="TYM56" s="794"/>
      <c r="TYN56" s="794"/>
      <c r="TYO56" s="794"/>
      <c r="TYP56" s="794"/>
      <c r="TYQ56" s="794"/>
      <c r="TYR56" s="794"/>
      <c r="TYS56" s="794"/>
      <c r="TYT56" s="794"/>
      <c r="TYU56" s="794"/>
      <c r="TYV56" s="794"/>
      <c r="TYW56" s="794"/>
      <c r="TYX56" s="794"/>
      <c r="TYY56" s="794"/>
      <c r="TYZ56" s="794"/>
      <c r="TZA56" s="794"/>
      <c r="TZB56" s="794"/>
      <c r="TZC56" s="794"/>
      <c r="TZD56" s="794"/>
      <c r="TZE56" s="794"/>
      <c r="TZF56" s="794"/>
      <c r="TZG56" s="794"/>
      <c r="TZH56" s="794"/>
      <c r="TZI56" s="794"/>
      <c r="TZJ56" s="794"/>
      <c r="TZK56" s="794"/>
      <c r="TZL56" s="794"/>
      <c r="TZM56" s="794"/>
      <c r="TZN56" s="794"/>
      <c r="TZO56" s="794"/>
      <c r="TZP56" s="794"/>
      <c r="TZQ56" s="794"/>
      <c r="TZR56" s="794"/>
      <c r="TZS56" s="794"/>
      <c r="TZT56" s="794"/>
      <c r="TZU56" s="794"/>
      <c r="TZV56" s="794"/>
      <c r="TZW56" s="794"/>
      <c r="TZX56" s="794"/>
      <c r="TZY56" s="794"/>
      <c r="TZZ56" s="794"/>
      <c r="UAA56" s="794"/>
      <c r="UAB56" s="794"/>
      <c r="UAC56" s="794"/>
      <c r="UAD56" s="794"/>
      <c r="UAE56" s="794"/>
      <c r="UAF56" s="794"/>
      <c r="UAG56" s="794"/>
      <c r="UAH56" s="794"/>
      <c r="UAI56" s="794"/>
      <c r="UAJ56" s="794"/>
      <c r="UAK56" s="794"/>
      <c r="UAL56" s="794"/>
      <c r="UAM56" s="794"/>
      <c r="UAN56" s="794"/>
      <c r="UAO56" s="794"/>
      <c r="UAP56" s="794"/>
      <c r="UAQ56" s="794"/>
      <c r="UAR56" s="794"/>
      <c r="UAS56" s="794"/>
      <c r="UAT56" s="794"/>
      <c r="UAU56" s="794"/>
      <c r="UAV56" s="794"/>
      <c r="UAW56" s="794"/>
      <c r="UAX56" s="794"/>
      <c r="UAY56" s="794"/>
      <c r="UAZ56" s="794"/>
      <c r="UBA56" s="794"/>
      <c r="UBB56" s="794"/>
      <c r="UBC56" s="794"/>
      <c r="UBD56" s="794"/>
      <c r="UBE56" s="794"/>
      <c r="UBF56" s="794"/>
      <c r="UBG56" s="794"/>
      <c r="UBH56" s="794"/>
      <c r="UBI56" s="794"/>
      <c r="UBJ56" s="794"/>
      <c r="UBK56" s="794"/>
      <c r="UBL56" s="794"/>
      <c r="UBM56" s="794"/>
      <c r="UBN56" s="794"/>
      <c r="UBO56" s="794"/>
      <c r="UBP56" s="794"/>
      <c r="UBQ56" s="794"/>
      <c r="UBR56" s="794"/>
      <c r="UBS56" s="794"/>
      <c r="UBT56" s="794"/>
      <c r="UBU56" s="794"/>
      <c r="UBV56" s="794"/>
      <c r="UBW56" s="794"/>
      <c r="UBX56" s="794"/>
      <c r="UBY56" s="794"/>
      <c r="UBZ56" s="794"/>
      <c r="UCA56" s="794"/>
      <c r="UCB56" s="794"/>
      <c r="UCC56" s="794"/>
      <c r="UCD56" s="794"/>
      <c r="UCE56" s="794"/>
      <c r="UCF56" s="794"/>
      <c r="UCG56" s="794"/>
      <c r="UCH56" s="794"/>
      <c r="UCI56" s="794"/>
      <c r="UCJ56" s="794"/>
      <c r="UCK56" s="794"/>
      <c r="UCL56" s="794"/>
      <c r="UCM56" s="794"/>
      <c r="UCN56" s="794"/>
      <c r="UCO56" s="794"/>
      <c r="UCP56" s="794"/>
      <c r="UCQ56" s="794"/>
      <c r="UCR56" s="794"/>
      <c r="UCS56" s="794"/>
      <c r="UCT56" s="794"/>
      <c r="UCU56" s="794"/>
      <c r="UCV56" s="794"/>
      <c r="UCW56" s="794"/>
      <c r="UCX56" s="794"/>
      <c r="UCY56" s="794"/>
      <c r="UCZ56" s="794"/>
      <c r="UDA56" s="794"/>
      <c r="UDB56" s="794"/>
      <c r="UDC56" s="794"/>
      <c r="UDD56" s="794"/>
      <c r="UDE56" s="794"/>
      <c r="UDF56" s="794"/>
      <c r="UDG56" s="794"/>
      <c r="UDH56" s="794"/>
      <c r="UDI56" s="794"/>
      <c r="UDJ56" s="794"/>
      <c r="UDK56" s="794"/>
      <c r="UDL56" s="794"/>
      <c r="UDM56" s="794"/>
      <c r="UDN56" s="794"/>
      <c r="UDO56" s="794"/>
      <c r="UDP56" s="794"/>
      <c r="UDQ56" s="794"/>
      <c r="UDR56" s="794"/>
      <c r="UDS56" s="794"/>
      <c r="UDT56" s="794"/>
      <c r="UDU56" s="794"/>
      <c r="UDV56" s="794"/>
      <c r="UDW56" s="794"/>
      <c r="UDX56" s="794"/>
      <c r="UDY56" s="794"/>
      <c r="UDZ56" s="794"/>
      <c r="UEA56" s="794"/>
      <c r="UEB56" s="794"/>
      <c r="UEC56" s="794"/>
      <c r="UED56" s="794"/>
      <c r="UEE56" s="794"/>
      <c r="UEF56" s="794"/>
      <c r="UEG56" s="794"/>
      <c r="UEH56" s="794"/>
      <c r="UEI56" s="794"/>
      <c r="UEJ56" s="794"/>
      <c r="UEK56" s="794"/>
      <c r="UEL56" s="794"/>
      <c r="UEM56" s="794"/>
      <c r="UEN56" s="794"/>
      <c r="UEO56" s="794"/>
      <c r="UEP56" s="794"/>
      <c r="UEQ56" s="794"/>
      <c r="UER56" s="794"/>
      <c r="UES56" s="794"/>
      <c r="UET56" s="794"/>
      <c r="UEU56" s="794"/>
      <c r="UEV56" s="794"/>
      <c r="UEW56" s="794"/>
      <c r="UEX56" s="794"/>
      <c r="UEY56" s="794"/>
      <c r="UEZ56" s="794"/>
      <c r="UFA56" s="794"/>
      <c r="UFB56" s="794"/>
      <c r="UFC56" s="794"/>
      <c r="UFD56" s="794"/>
      <c r="UFE56" s="794"/>
      <c r="UFF56" s="794"/>
      <c r="UFG56" s="794"/>
      <c r="UFH56" s="794"/>
      <c r="UFI56" s="794"/>
      <c r="UFJ56" s="794"/>
      <c r="UFK56" s="794"/>
      <c r="UFL56" s="794"/>
      <c r="UFM56" s="794"/>
      <c r="UFN56" s="794"/>
      <c r="UFO56" s="794"/>
      <c r="UFP56" s="794"/>
      <c r="UFQ56" s="794"/>
      <c r="UFR56" s="794"/>
      <c r="UFS56" s="794"/>
      <c r="UFT56" s="794"/>
      <c r="UFU56" s="794"/>
      <c r="UFV56" s="794"/>
      <c r="UFW56" s="794"/>
      <c r="UFX56" s="794"/>
      <c r="UFY56" s="794"/>
      <c r="UFZ56" s="794"/>
      <c r="UGA56" s="794"/>
      <c r="UGB56" s="794"/>
      <c r="UGC56" s="794"/>
      <c r="UGD56" s="794"/>
      <c r="UGE56" s="794"/>
      <c r="UGF56" s="794"/>
      <c r="UGG56" s="794"/>
      <c r="UGH56" s="794"/>
      <c r="UGI56" s="794"/>
      <c r="UGJ56" s="794"/>
      <c r="UGK56" s="794"/>
      <c r="UGL56" s="794"/>
      <c r="UGM56" s="794"/>
      <c r="UGN56" s="794"/>
      <c r="UGO56" s="794"/>
      <c r="UGP56" s="794"/>
      <c r="UGQ56" s="794"/>
      <c r="UGR56" s="794"/>
      <c r="UGS56" s="794"/>
      <c r="UGT56" s="794"/>
      <c r="UGU56" s="794"/>
      <c r="UGV56" s="794"/>
      <c r="UGW56" s="794"/>
      <c r="UGX56" s="794"/>
      <c r="UGY56" s="794"/>
      <c r="UGZ56" s="794"/>
      <c r="UHA56" s="794"/>
      <c r="UHB56" s="794"/>
      <c r="UHC56" s="794"/>
      <c r="UHD56" s="794"/>
      <c r="UHE56" s="794"/>
      <c r="UHF56" s="794"/>
      <c r="UHG56" s="794"/>
      <c r="UHH56" s="794"/>
      <c r="UHI56" s="794"/>
      <c r="UHJ56" s="794"/>
      <c r="UHK56" s="794"/>
      <c r="UHL56" s="794"/>
      <c r="UHM56" s="794"/>
      <c r="UHN56" s="794"/>
      <c r="UHO56" s="794"/>
      <c r="UHP56" s="794"/>
      <c r="UHQ56" s="794"/>
      <c r="UHR56" s="794"/>
      <c r="UHS56" s="794"/>
      <c r="UHT56" s="794"/>
      <c r="UHU56" s="794"/>
      <c r="UHV56" s="794"/>
      <c r="UHW56" s="794"/>
      <c r="UHX56" s="794"/>
      <c r="UHY56" s="794"/>
      <c r="UHZ56" s="794"/>
      <c r="UIA56" s="794"/>
      <c r="UIB56" s="794"/>
      <c r="UIC56" s="794"/>
      <c r="UID56" s="794"/>
      <c r="UIE56" s="794"/>
      <c r="UIF56" s="794"/>
      <c r="UIG56" s="794"/>
      <c r="UIH56" s="794"/>
      <c r="UII56" s="794"/>
      <c r="UIJ56" s="794"/>
      <c r="UIK56" s="794"/>
      <c r="UIL56" s="794"/>
      <c r="UIM56" s="794"/>
      <c r="UIN56" s="794"/>
      <c r="UIO56" s="794"/>
      <c r="UIP56" s="794"/>
      <c r="UIQ56" s="794"/>
      <c r="UIR56" s="794"/>
      <c r="UIS56" s="794"/>
      <c r="UIT56" s="794"/>
      <c r="UIU56" s="794"/>
      <c r="UIV56" s="794"/>
      <c r="UIW56" s="794"/>
      <c r="UIX56" s="794"/>
      <c r="UIY56" s="794"/>
      <c r="UIZ56" s="794"/>
      <c r="UJA56" s="794"/>
      <c r="UJB56" s="794"/>
      <c r="UJC56" s="794"/>
      <c r="UJD56" s="794"/>
      <c r="UJE56" s="794"/>
      <c r="UJF56" s="794"/>
      <c r="UJG56" s="794"/>
      <c r="UJH56" s="794"/>
      <c r="UJI56" s="794"/>
      <c r="UJJ56" s="794"/>
      <c r="UJK56" s="794"/>
      <c r="UJL56" s="794"/>
      <c r="UJM56" s="794"/>
      <c r="UJN56" s="794"/>
      <c r="UJO56" s="794"/>
      <c r="UJP56" s="794"/>
      <c r="UJQ56" s="794"/>
      <c r="UJR56" s="794"/>
      <c r="UJS56" s="794"/>
      <c r="UJT56" s="794"/>
      <c r="UJU56" s="794"/>
      <c r="UJV56" s="794"/>
      <c r="UJW56" s="794"/>
      <c r="UJX56" s="794"/>
      <c r="UJY56" s="794"/>
      <c r="UJZ56" s="794"/>
      <c r="UKA56" s="794"/>
      <c r="UKB56" s="794"/>
      <c r="UKC56" s="794"/>
      <c r="UKD56" s="794"/>
      <c r="UKE56" s="794"/>
      <c r="UKF56" s="794"/>
      <c r="UKG56" s="794"/>
      <c r="UKH56" s="794"/>
      <c r="UKI56" s="794"/>
      <c r="UKJ56" s="794"/>
      <c r="UKK56" s="794"/>
      <c r="UKL56" s="794"/>
      <c r="UKM56" s="794"/>
      <c r="UKN56" s="794"/>
      <c r="UKO56" s="794"/>
      <c r="UKP56" s="794"/>
      <c r="UKQ56" s="794"/>
      <c r="UKR56" s="794"/>
      <c r="UKS56" s="794"/>
      <c r="UKT56" s="794"/>
      <c r="UKU56" s="794"/>
      <c r="UKV56" s="794"/>
      <c r="UKW56" s="794"/>
      <c r="UKX56" s="794"/>
      <c r="UKY56" s="794"/>
      <c r="UKZ56" s="794"/>
      <c r="ULA56" s="794"/>
      <c r="ULB56" s="794"/>
      <c r="ULC56" s="794"/>
      <c r="ULD56" s="794"/>
      <c r="ULE56" s="794"/>
      <c r="ULF56" s="794"/>
      <c r="ULG56" s="794"/>
      <c r="ULH56" s="794"/>
      <c r="ULI56" s="794"/>
      <c r="ULJ56" s="794"/>
      <c r="ULK56" s="794"/>
      <c r="ULL56" s="794"/>
      <c r="ULM56" s="794"/>
      <c r="ULN56" s="794"/>
      <c r="ULO56" s="794"/>
      <c r="ULP56" s="794"/>
      <c r="ULQ56" s="794"/>
      <c r="ULR56" s="794"/>
      <c r="ULS56" s="794"/>
      <c r="ULT56" s="794"/>
      <c r="ULU56" s="794"/>
      <c r="ULV56" s="794"/>
      <c r="ULW56" s="794"/>
      <c r="ULX56" s="794"/>
      <c r="ULY56" s="794"/>
      <c r="ULZ56" s="794"/>
      <c r="UMA56" s="794"/>
      <c r="UMB56" s="794"/>
      <c r="UMC56" s="794"/>
      <c r="UMD56" s="794"/>
      <c r="UME56" s="794"/>
      <c r="UMF56" s="794"/>
      <c r="UMG56" s="794"/>
      <c r="UMH56" s="794"/>
      <c r="UMI56" s="794"/>
      <c r="UMJ56" s="794"/>
      <c r="UMK56" s="794"/>
      <c r="UML56" s="794"/>
      <c r="UMM56" s="794"/>
      <c r="UMN56" s="794"/>
      <c r="UMO56" s="794"/>
      <c r="UMP56" s="794"/>
      <c r="UMQ56" s="794"/>
      <c r="UMR56" s="794"/>
      <c r="UMS56" s="794"/>
      <c r="UMT56" s="794"/>
      <c r="UMU56" s="794"/>
      <c r="UMV56" s="794"/>
      <c r="UMW56" s="794"/>
      <c r="UMX56" s="794"/>
      <c r="UMY56" s="794"/>
      <c r="UMZ56" s="794"/>
      <c r="UNA56" s="794"/>
      <c r="UNB56" s="794"/>
      <c r="UNC56" s="794"/>
      <c r="UND56" s="794"/>
      <c r="UNE56" s="794"/>
      <c r="UNF56" s="794"/>
      <c r="UNG56" s="794"/>
      <c r="UNH56" s="794"/>
      <c r="UNI56" s="794"/>
      <c r="UNJ56" s="794"/>
      <c r="UNK56" s="794"/>
      <c r="UNL56" s="794"/>
      <c r="UNM56" s="794"/>
      <c r="UNN56" s="794"/>
      <c r="UNO56" s="794"/>
      <c r="UNP56" s="794"/>
      <c r="UNQ56" s="794"/>
      <c r="UNR56" s="794"/>
      <c r="UNS56" s="794"/>
      <c r="UNT56" s="794"/>
      <c r="UNU56" s="794"/>
      <c r="UNV56" s="794"/>
      <c r="UNW56" s="794"/>
      <c r="UNX56" s="794"/>
      <c r="UNY56" s="794"/>
      <c r="UNZ56" s="794"/>
      <c r="UOA56" s="794"/>
      <c r="UOB56" s="794"/>
      <c r="UOC56" s="794"/>
      <c r="UOD56" s="794"/>
      <c r="UOE56" s="794"/>
      <c r="UOF56" s="794"/>
      <c r="UOG56" s="794"/>
      <c r="UOH56" s="794"/>
      <c r="UOI56" s="794"/>
      <c r="UOJ56" s="794"/>
      <c r="UOK56" s="794"/>
      <c r="UOL56" s="794"/>
      <c r="UOM56" s="794"/>
      <c r="UON56" s="794"/>
      <c r="UOO56" s="794"/>
      <c r="UOP56" s="794"/>
      <c r="UOQ56" s="794"/>
      <c r="UOR56" s="794"/>
      <c r="UOS56" s="794"/>
      <c r="UOT56" s="794"/>
      <c r="UOU56" s="794"/>
      <c r="UOV56" s="794"/>
      <c r="UOW56" s="794"/>
      <c r="UOX56" s="794"/>
      <c r="UOY56" s="794"/>
      <c r="UOZ56" s="794"/>
      <c r="UPA56" s="794"/>
      <c r="UPB56" s="794"/>
      <c r="UPC56" s="794"/>
      <c r="UPD56" s="794"/>
      <c r="UPE56" s="794"/>
      <c r="UPF56" s="794"/>
      <c r="UPG56" s="794"/>
      <c r="UPH56" s="794"/>
      <c r="UPI56" s="794"/>
      <c r="UPJ56" s="794"/>
      <c r="UPK56" s="794"/>
      <c r="UPL56" s="794"/>
      <c r="UPM56" s="794"/>
      <c r="UPN56" s="794"/>
      <c r="UPO56" s="794"/>
      <c r="UPP56" s="794"/>
      <c r="UPQ56" s="794"/>
      <c r="UPR56" s="794"/>
      <c r="UPS56" s="794"/>
      <c r="UPT56" s="794"/>
      <c r="UPU56" s="794"/>
      <c r="UPV56" s="794"/>
      <c r="UPW56" s="794"/>
      <c r="UPX56" s="794"/>
      <c r="UPY56" s="794"/>
      <c r="UPZ56" s="794"/>
      <c r="UQA56" s="794"/>
      <c r="UQB56" s="794"/>
      <c r="UQC56" s="794"/>
      <c r="UQD56" s="794"/>
      <c r="UQE56" s="794"/>
      <c r="UQF56" s="794"/>
      <c r="UQG56" s="794"/>
      <c r="UQH56" s="794"/>
      <c r="UQI56" s="794"/>
      <c r="UQJ56" s="794"/>
      <c r="UQK56" s="794"/>
      <c r="UQL56" s="794"/>
      <c r="UQM56" s="794"/>
      <c r="UQN56" s="794"/>
      <c r="UQO56" s="794"/>
      <c r="UQP56" s="794"/>
      <c r="UQQ56" s="794"/>
      <c r="UQR56" s="794"/>
      <c r="UQS56" s="794"/>
      <c r="UQT56" s="794"/>
      <c r="UQU56" s="794"/>
      <c r="UQV56" s="794"/>
      <c r="UQW56" s="794"/>
      <c r="UQX56" s="794"/>
      <c r="UQY56" s="794"/>
      <c r="UQZ56" s="794"/>
      <c r="URA56" s="794"/>
      <c r="URB56" s="794"/>
      <c r="URC56" s="794"/>
      <c r="URD56" s="794"/>
      <c r="URE56" s="794"/>
      <c r="URF56" s="794"/>
      <c r="URG56" s="794"/>
      <c r="URH56" s="794"/>
      <c r="URI56" s="794"/>
      <c r="URJ56" s="794"/>
      <c r="URK56" s="794"/>
      <c r="URL56" s="794"/>
      <c r="URM56" s="794"/>
      <c r="URN56" s="794"/>
      <c r="URO56" s="794"/>
      <c r="URP56" s="794"/>
      <c r="URQ56" s="794"/>
      <c r="URR56" s="794"/>
      <c r="URS56" s="794"/>
      <c r="URT56" s="794"/>
      <c r="URU56" s="794"/>
      <c r="URV56" s="794"/>
      <c r="URW56" s="794"/>
      <c r="URX56" s="794"/>
      <c r="URY56" s="794"/>
      <c r="URZ56" s="794"/>
      <c r="USA56" s="794"/>
      <c r="USB56" s="794"/>
      <c r="USC56" s="794"/>
      <c r="USD56" s="794"/>
      <c r="USE56" s="794"/>
      <c r="USF56" s="794"/>
      <c r="USG56" s="794"/>
      <c r="USH56" s="794"/>
      <c r="USI56" s="794"/>
      <c r="USJ56" s="794"/>
      <c r="USK56" s="794"/>
      <c r="USL56" s="794"/>
      <c r="USM56" s="794"/>
      <c r="USN56" s="794"/>
      <c r="USO56" s="794"/>
      <c r="USP56" s="794"/>
      <c r="USQ56" s="794"/>
      <c r="USR56" s="794"/>
      <c r="USS56" s="794"/>
      <c r="UST56" s="794"/>
      <c r="USU56" s="794"/>
      <c r="USV56" s="794"/>
      <c r="USW56" s="794"/>
      <c r="USX56" s="794"/>
      <c r="USY56" s="794"/>
      <c r="USZ56" s="794"/>
      <c r="UTA56" s="794"/>
      <c r="UTB56" s="794"/>
      <c r="UTC56" s="794"/>
      <c r="UTD56" s="794"/>
      <c r="UTE56" s="794"/>
      <c r="UTF56" s="794"/>
      <c r="UTG56" s="794"/>
      <c r="UTH56" s="794"/>
      <c r="UTI56" s="794"/>
      <c r="UTJ56" s="794"/>
      <c r="UTK56" s="794"/>
      <c r="UTL56" s="794"/>
      <c r="UTM56" s="794"/>
      <c r="UTN56" s="794"/>
      <c r="UTO56" s="794"/>
      <c r="UTP56" s="794"/>
      <c r="UTQ56" s="794"/>
      <c r="UTR56" s="794"/>
      <c r="UTS56" s="794"/>
      <c r="UTT56" s="794"/>
      <c r="UTU56" s="794"/>
      <c r="UTV56" s="794"/>
      <c r="UTW56" s="794"/>
      <c r="UTX56" s="794"/>
      <c r="UTY56" s="794"/>
      <c r="UTZ56" s="794"/>
      <c r="UUA56" s="794"/>
      <c r="UUB56" s="794"/>
      <c r="UUC56" s="794"/>
      <c r="UUD56" s="794"/>
      <c r="UUE56" s="794"/>
      <c r="UUF56" s="794"/>
      <c r="UUG56" s="794"/>
      <c r="UUH56" s="794"/>
      <c r="UUI56" s="794"/>
      <c r="UUJ56" s="794"/>
      <c r="UUK56" s="794"/>
      <c r="UUL56" s="794"/>
      <c r="UUM56" s="794"/>
      <c r="UUN56" s="794"/>
      <c r="UUO56" s="794"/>
      <c r="UUP56" s="794"/>
      <c r="UUQ56" s="794"/>
      <c r="UUR56" s="794"/>
      <c r="UUS56" s="794"/>
      <c r="UUT56" s="794"/>
      <c r="UUU56" s="794"/>
      <c r="UUV56" s="794"/>
      <c r="UUW56" s="794"/>
      <c r="UUX56" s="794"/>
      <c r="UUY56" s="794"/>
      <c r="UUZ56" s="794"/>
      <c r="UVA56" s="794"/>
      <c r="UVB56" s="794"/>
      <c r="UVC56" s="794"/>
      <c r="UVD56" s="794"/>
      <c r="UVE56" s="794"/>
      <c r="UVF56" s="794"/>
      <c r="UVG56" s="794"/>
      <c r="UVH56" s="794"/>
      <c r="UVI56" s="794"/>
      <c r="UVJ56" s="794"/>
      <c r="UVK56" s="794"/>
      <c r="UVL56" s="794"/>
      <c r="UVM56" s="794"/>
      <c r="UVN56" s="794"/>
      <c r="UVO56" s="794"/>
      <c r="UVP56" s="794"/>
      <c r="UVQ56" s="794"/>
      <c r="UVR56" s="794"/>
      <c r="UVS56" s="794"/>
      <c r="UVT56" s="794"/>
      <c r="UVU56" s="794"/>
      <c r="UVV56" s="794"/>
      <c r="UVW56" s="794"/>
      <c r="UVX56" s="794"/>
      <c r="UVY56" s="794"/>
      <c r="UVZ56" s="794"/>
      <c r="UWA56" s="794"/>
      <c r="UWB56" s="794"/>
      <c r="UWC56" s="794"/>
      <c r="UWD56" s="794"/>
      <c r="UWE56" s="794"/>
      <c r="UWF56" s="794"/>
      <c r="UWG56" s="794"/>
      <c r="UWH56" s="794"/>
      <c r="UWI56" s="794"/>
      <c r="UWJ56" s="794"/>
      <c r="UWK56" s="794"/>
      <c r="UWL56" s="794"/>
      <c r="UWM56" s="794"/>
      <c r="UWN56" s="794"/>
      <c r="UWO56" s="794"/>
      <c r="UWP56" s="794"/>
      <c r="UWQ56" s="794"/>
      <c r="UWR56" s="794"/>
      <c r="UWS56" s="794"/>
      <c r="UWT56" s="794"/>
      <c r="UWU56" s="794"/>
      <c r="UWV56" s="794"/>
      <c r="UWW56" s="794"/>
      <c r="UWX56" s="794"/>
      <c r="UWY56" s="794"/>
      <c r="UWZ56" s="794"/>
      <c r="UXA56" s="794"/>
      <c r="UXB56" s="794"/>
      <c r="UXC56" s="794"/>
      <c r="UXD56" s="794"/>
      <c r="UXE56" s="794"/>
      <c r="UXF56" s="794"/>
      <c r="UXG56" s="794"/>
      <c r="UXH56" s="794"/>
      <c r="UXI56" s="794"/>
      <c r="UXJ56" s="794"/>
      <c r="UXK56" s="794"/>
      <c r="UXL56" s="794"/>
      <c r="UXM56" s="794"/>
      <c r="UXN56" s="794"/>
      <c r="UXO56" s="794"/>
      <c r="UXP56" s="794"/>
      <c r="UXQ56" s="794"/>
      <c r="UXR56" s="794"/>
      <c r="UXS56" s="794"/>
      <c r="UXT56" s="794"/>
      <c r="UXU56" s="794"/>
      <c r="UXV56" s="794"/>
      <c r="UXW56" s="794"/>
      <c r="UXX56" s="794"/>
      <c r="UXY56" s="794"/>
      <c r="UXZ56" s="794"/>
      <c r="UYA56" s="794"/>
      <c r="UYB56" s="794"/>
      <c r="UYC56" s="794"/>
      <c r="UYD56" s="794"/>
      <c r="UYE56" s="794"/>
      <c r="UYF56" s="794"/>
      <c r="UYG56" s="794"/>
      <c r="UYH56" s="794"/>
      <c r="UYI56" s="794"/>
      <c r="UYJ56" s="794"/>
      <c r="UYK56" s="794"/>
      <c r="UYL56" s="794"/>
      <c r="UYM56" s="794"/>
      <c r="UYN56" s="794"/>
      <c r="UYO56" s="794"/>
      <c r="UYP56" s="794"/>
      <c r="UYQ56" s="794"/>
      <c r="UYR56" s="794"/>
      <c r="UYS56" s="794"/>
      <c r="UYT56" s="794"/>
      <c r="UYU56" s="794"/>
      <c r="UYV56" s="794"/>
      <c r="UYW56" s="794"/>
      <c r="UYX56" s="794"/>
      <c r="UYY56" s="794"/>
      <c r="UYZ56" s="794"/>
      <c r="UZA56" s="794"/>
      <c r="UZB56" s="794"/>
      <c r="UZC56" s="794"/>
      <c r="UZD56" s="794"/>
      <c r="UZE56" s="794"/>
      <c r="UZF56" s="794"/>
      <c r="UZG56" s="794"/>
      <c r="UZH56" s="794"/>
      <c r="UZI56" s="794"/>
      <c r="UZJ56" s="794"/>
      <c r="UZK56" s="794"/>
      <c r="UZL56" s="794"/>
      <c r="UZM56" s="794"/>
      <c r="UZN56" s="794"/>
      <c r="UZO56" s="794"/>
      <c r="UZP56" s="794"/>
      <c r="UZQ56" s="794"/>
      <c r="UZR56" s="794"/>
      <c r="UZS56" s="794"/>
      <c r="UZT56" s="794"/>
      <c r="UZU56" s="794"/>
      <c r="UZV56" s="794"/>
      <c r="UZW56" s="794"/>
      <c r="UZX56" s="794"/>
      <c r="UZY56" s="794"/>
      <c r="UZZ56" s="794"/>
      <c r="VAA56" s="794"/>
      <c r="VAB56" s="794"/>
      <c r="VAC56" s="794"/>
      <c r="VAD56" s="794"/>
      <c r="VAE56" s="794"/>
      <c r="VAF56" s="794"/>
      <c r="VAG56" s="794"/>
      <c r="VAH56" s="794"/>
      <c r="VAI56" s="794"/>
      <c r="VAJ56" s="794"/>
      <c r="VAK56" s="794"/>
      <c r="VAL56" s="794"/>
      <c r="VAM56" s="794"/>
      <c r="VAN56" s="794"/>
      <c r="VAO56" s="794"/>
      <c r="VAP56" s="794"/>
      <c r="VAQ56" s="794"/>
      <c r="VAR56" s="794"/>
      <c r="VAS56" s="794"/>
      <c r="VAT56" s="794"/>
      <c r="VAU56" s="794"/>
      <c r="VAV56" s="794"/>
      <c r="VAW56" s="794"/>
      <c r="VAX56" s="794"/>
      <c r="VAY56" s="794"/>
      <c r="VAZ56" s="794"/>
      <c r="VBA56" s="794"/>
      <c r="VBB56" s="794"/>
      <c r="VBC56" s="794"/>
      <c r="VBD56" s="794"/>
      <c r="VBE56" s="794"/>
      <c r="VBF56" s="794"/>
      <c r="VBG56" s="794"/>
      <c r="VBH56" s="794"/>
      <c r="VBI56" s="794"/>
      <c r="VBJ56" s="794"/>
      <c r="VBK56" s="794"/>
      <c r="VBL56" s="794"/>
      <c r="VBM56" s="794"/>
      <c r="VBN56" s="794"/>
      <c r="VBO56" s="794"/>
      <c r="VBP56" s="794"/>
      <c r="VBQ56" s="794"/>
      <c r="VBR56" s="794"/>
      <c r="VBS56" s="794"/>
      <c r="VBT56" s="794"/>
      <c r="VBU56" s="794"/>
      <c r="VBV56" s="794"/>
      <c r="VBW56" s="794"/>
      <c r="VBX56" s="794"/>
      <c r="VBY56" s="794"/>
      <c r="VBZ56" s="794"/>
      <c r="VCA56" s="794"/>
      <c r="VCB56" s="794"/>
      <c r="VCC56" s="794"/>
      <c r="VCD56" s="794"/>
      <c r="VCE56" s="794"/>
      <c r="VCF56" s="794"/>
      <c r="VCG56" s="794"/>
      <c r="VCH56" s="794"/>
      <c r="VCI56" s="794"/>
      <c r="VCJ56" s="794"/>
      <c r="VCK56" s="794"/>
      <c r="VCL56" s="794"/>
      <c r="VCM56" s="794"/>
      <c r="VCN56" s="794"/>
      <c r="VCO56" s="794"/>
      <c r="VCP56" s="794"/>
      <c r="VCQ56" s="794"/>
      <c r="VCR56" s="794"/>
      <c r="VCS56" s="794"/>
      <c r="VCT56" s="794"/>
      <c r="VCU56" s="794"/>
      <c r="VCV56" s="794"/>
      <c r="VCW56" s="794"/>
      <c r="VCX56" s="794"/>
      <c r="VCY56" s="794"/>
      <c r="VCZ56" s="794"/>
      <c r="VDA56" s="794"/>
      <c r="VDB56" s="794"/>
      <c r="VDC56" s="794"/>
      <c r="VDD56" s="794"/>
      <c r="VDE56" s="794"/>
      <c r="VDF56" s="794"/>
      <c r="VDG56" s="794"/>
      <c r="VDH56" s="794"/>
      <c r="VDI56" s="794"/>
      <c r="VDJ56" s="794"/>
      <c r="VDK56" s="794"/>
      <c r="VDL56" s="794"/>
      <c r="VDM56" s="794"/>
      <c r="VDN56" s="794"/>
      <c r="VDO56" s="794"/>
      <c r="VDP56" s="794"/>
      <c r="VDQ56" s="794"/>
      <c r="VDR56" s="794"/>
      <c r="VDS56" s="794"/>
      <c r="VDT56" s="794"/>
      <c r="VDU56" s="794"/>
      <c r="VDV56" s="794"/>
      <c r="VDW56" s="794"/>
      <c r="VDX56" s="794"/>
      <c r="VDY56" s="794"/>
      <c r="VDZ56" s="794"/>
      <c r="VEA56" s="794"/>
      <c r="VEB56" s="794"/>
      <c r="VEC56" s="794"/>
      <c r="VED56" s="794"/>
      <c r="VEE56" s="794"/>
      <c r="VEF56" s="794"/>
      <c r="VEG56" s="794"/>
      <c r="VEH56" s="794"/>
      <c r="VEI56" s="794"/>
      <c r="VEJ56" s="794"/>
      <c r="VEK56" s="794"/>
      <c r="VEL56" s="794"/>
      <c r="VEM56" s="794"/>
      <c r="VEN56" s="794"/>
      <c r="VEO56" s="794"/>
      <c r="VEP56" s="794"/>
      <c r="VEQ56" s="794"/>
      <c r="VER56" s="794"/>
      <c r="VES56" s="794"/>
      <c r="VET56" s="794"/>
      <c r="VEU56" s="794"/>
      <c r="VEV56" s="794"/>
      <c r="VEW56" s="794"/>
      <c r="VEX56" s="794"/>
      <c r="VEY56" s="794"/>
      <c r="VEZ56" s="794"/>
      <c r="VFA56" s="794"/>
      <c r="VFB56" s="794"/>
      <c r="VFC56" s="794"/>
      <c r="VFD56" s="794"/>
      <c r="VFE56" s="794"/>
      <c r="VFF56" s="794"/>
      <c r="VFG56" s="794"/>
      <c r="VFH56" s="794"/>
      <c r="VFI56" s="794"/>
      <c r="VFJ56" s="794"/>
      <c r="VFK56" s="794"/>
      <c r="VFL56" s="794"/>
      <c r="VFM56" s="794"/>
      <c r="VFN56" s="794"/>
      <c r="VFO56" s="794"/>
      <c r="VFP56" s="794"/>
      <c r="VFQ56" s="794"/>
      <c r="VFR56" s="794"/>
      <c r="VFS56" s="794"/>
      <c r="VFT56" s="794"/>
      <c r="VFU56" s="794"/>
      <c r="VFV56" s="794"/>
      <c r="VFW56" s="794"/>
      <c r="VFX56" s="794"/>
      <c r="VFY56" s="794"/>
      <c r="VFZ56" s="794"/>
      <c r="VGA56" s="794"/>
      <c r="VGB56" s="794"/>
      <c r="VGC56" s="794"/>
      <c r="VGD56" s="794"/>
      <c r="VGE56" s="794"/>
      <c r="VGF56" s="794"/>
      <c r="VGG56" s="794"/>
      <c r="VGH56" s="794"/>
      <c r="VGI56" s="794"/>
      <c r="VGJ56" s="794"/>
      <c r="VGK56" s="794"/>
      <c r="VGL56" s="794"/>
      <c r="VGM56" s="794"/>
      <c r="VGN56" s="794"/>
      <c r="VGO56" s="794"/>
      <c r="VGP56" s="794"/>
      <c r="VGQ56" s="794"/>
      <c r="VGR56" s="794"/>
      <c r="VGS56" s="794"/>
      <c r="VGT56" s="794"/>
      <c r="VGU56" s="794"/>
      <c r="VGV56" s="794"/>
      <c r="VGW56" s="794"/>
      <c r="VGX56" s="794"/>
      <c r="VGY56" s="794"/>
      <c r="VGZ56" s="794"/>
      <c r="VHA56" s="794"/>
      <c r="VHB56" s="794"/>
      <c r="VHC56" s="794"/>
      <c r="VHD56" s="794"/>
      <c r="VHE56" s="794"/>
      <c r="VHF56" s="794"/>
      <c r="VHG56" s="794"/>
      <c r="VHH56" s="794"/>
      <c r="VHI56" s="794"/>
      <c r="VHJ56" s="794"/>
      <c r="VHK56" s="794"/>
      <c r="VHL56" s="794"/>
      <c r="VHM56" s="794"/>
      <c r="VHN56" s="794"/>
      <c r="VHO56" s="794"/>
      <c r="VHP56" s="794"/>
      <c r="VHQ56" s="794"/>
      <c r="VHR56" s="794"/>
      <c r="VHS56" s="794"/>
      <c r="VHT56" s="794"/>
      <c r="VHU56" s="794"/>
      <c r="VHV56" s="794"/>
      <c r="VHW56" s="794"/>
      <c r="VHX56" s="794"/>
      <c r="VHY56" s="794"/>
      <c r="VHZ56" s="794"/>
      <c r="VIA56" s="794"/>
      <c r="VIB56" s="794"/>
      <c r="VIC56" s="794"/>
      <c r="VID56" s="794"/>
      <c r="VIE56" s="794"/>
      <c r="VIF56" s="794"/>
      <c r="VIG56" s="794"/>
      <c r="VIH56" s="794"/>
      <c r="VII56" s="794"/>
      <c r="VIJ56" s="794"/>
      <c r="VIK56" s="794"/>
      <c r="VIL56" s="794"/>
      <c r="VIM56" s="794"/>
      <c r="VIN56" s="794"/>
      <c r="VIO56" s="794"/>
      <c r="VIP56" s="794"/>
      <c r="VIQ56" s="794"/>
      <c r="VIR56" s="794"/>
      <c r="VIS56" s="794"/>
      <c r="VIT56" s="794"/>
      <c r="VIU56" s="794"/>
      <c r="VIV56" s="794"/>
      <c r="VIW56" s="794"/>
      <c r="VIX56" s="794"/>
      <c r="VIY56" s="794"/>
      <c r="VIZ56" s="794"/>
      <c r="VJA56" s="794"/>
      <c r="VJB56" s="794"/>
      <c r="VJC56" s="794"/>
      <c r="VJD56" s="794"/>
      <c r="VJE56" s="794"/>
      <c r="VJF56" s="794"/>
      <c r="VJG56" s="794"/>
      <c r="VJH56" s="794"/>
      <c r="VJI56" s="794"/>
      <c r="VJJ56" s="794"/>
      <c r="VJK56" s="794"/>
      <c r="VJL56" s="794"/>
      <c r="VJM56" s="794"/>
      <c r="VJN56" s="794"/>
      <c r="VJO56" s="794"/>
      <c r="VJP56" s="794"/>
      <c r="VJQ56" s="794"/>
      <c r="VJR56" s="794"/>
      <c r="VJS56" s="794"/>
      <c r="VJT56" s="794"/>
      <c r="VJU56" s="794"/>
      <c r="VJV56" s="794"/>
      <c r="VJW56" s="794"/>
      <c r="VJX56" s="794"/>
      <c r="VJY56" s="794"/>
      <c r="VJZ56" s="794"/>
      <c r="VKA56" s="794"/>
      <c r="VKB56" s="794"/>
      <c r="VKC56" s="794"/>
      <c r="VKD56" s="794"/>
      <c r="VKE56" s="794"/>
      <c r="VKF56" s="794"/>
      <c r="VKG56" s="794"/>
      <c r="VKH56" s="794"/>
      <c r="VKI56" s="794"/>
      <c r="VKJ56" s="794"/>
      <c r="VKK56" s="794"/>
      <c r="VKL56" s="794"/>
      <c r="VKM56" s="794"/>
      <c r="VKN56" s="794"/>
      <c r="VKO56" s="794"/>
      <c r="VKP56" s="794"/>
      <c r="VKQ56" s="794"/>
      <c r="VKR56" s="794"/>
      <c r="VKS56" s="794"/>
      <c r="VKT56" s="794"/>
      <c r="VKU56" s="794"/>
      <c r="VKV56" s="794"/>
      <c r="VKW56" s="794"/>
      <c r="VKX56" s="794"/>
      <c r="VKY56" s="794"/>
      <c r="VKZ56" s="794"/>
      <c r="VLA56" s="794"/>
      <c r="VLB56" s="794"/>
      <c r="VLC56" s="794"/>
      <c r="VLD56" s="794"/>
      <c r="VLE56" s="794"/>
      <c r="VLF56" s="794"/>
      <c r="VLG56" s="794"/>
      <c r="VLH56" s="794"/>
      <c r="VLI56" s="794"/>
      <c r="VLJ56" s="794"/>
      <c r="VLK56" s="794"/>
      <c r="VLL56" s="794"/>
      <c r="VLM56" s="794"/>
      <c r="VLN56" s="794"/>
      <c r="VLO56" s="794"/>
      <c r="VLP56" s="794"/>
      <c r="VLQ56" s="794"/>
      <c r="VLR56" s="794"/>
      <c r="VLS56" s="794"/>
      <c r="VLT56" s="794"/>
      <c r="VLU56" s="794"/>
      <c r="VLV56" s="794"/>
      <c r="VLW56" s="794"/>
      <c r="VLX56" s="794"/>
      <c r="VLY56" s="794"/>
      <c r="VLZ56" s="794"/>
      <c r="VMA56" s="794"/>
      <c r="VMB56" s="794"/>
      <c r="VMC56" s="794"/>
      <c r="VMD56" s="794"/>
      <c r="VME56" s="794"/>
      <c r="VMF56" s="794"/>
      <c r="VMG56" s="794"/>
      <c r="VMH56" s="794"/>
      <c r="VMI56" s="794"/>
      <c r="VMJ56" s="794"/>
      <c r="VMK56" s="794"/>
      <c r="VML56" s="794"/>
      <c r="VMM56" s="794"/>
      <c r="VMN56" s="794"/>
      <c r="VMO56" s="794"/>
      <c r="VMP56" s="794"/>
      <c r="VMQ56" s="794"/>
      <c r="VMR56" s="794"/>
      <c r="VMS56" s="794"/>
      <c r="VMT56" s="794"/>
      <c r="VMU56" s="794"/>
      <c r="VMV56" s="794"/>
      <c r="VMW56" s="794"/>
      <c r="VMX56" s="794"/>
      <c r="VMY56" s="794"/>
      <c r="VMZ56" s="794"/>
      <c r="VNA56" s="794"/>
      <c r="VNB56" s="794"/>
      <c r="VNC56" s="794"/>
      <c r="VND56" s="794"/>
      <c r="VNE56" s="794"/>
      <c r="VNF56" s="794"/>
      <c r="VNG56" s="794"/>
      <c r="VNH56" s="794"/>
      <c r="VNI56" s="794"/>
      <c r="VNJ56" s="794"/>
      <c r="VNK56" s="794"/>
      <c r="VNL56" s="794"/>
      <c r="VNM56" s="794"/>
      <c r="VNN56" s="794"/>
      <c r="VNO56" s="794"/>
      <c r="VNP56" s="794"/>
      <c r="VNQ56" s="794"/>
      <c r="VNR56" s="794"/>
      <c r="VNS56" s="794"/>
      <c r="VNT56" s="794"/>
      <c r="VNU56" s="794"/>
      <c r="VNV56" s="794"/>
      <c r="VNW56" s="794"/>
      <c r="VNX56" s="794"/>
      <c r="VNY56" s="794"/>
      <c r="VNZ56" s="794"/>
      <c r="VOA56" s="794"/>
      <c r="VOB56" s="794"/>
      <c r="VOC56" s="794"/>
      <c r="VOD56" s="794"/>
      <c r="VOE56" s="794"/>
      <c r="VOF56" s="794"/>
      <c r="VOG56" s="794"/>
      <c r="VOH56" s="794"/>
      <c r="VOI56" s="794"/>
      <c r="VOJ56" s="794"/>
      <c r="VOK56" s="794"/>
      <c r="VOL56" s="794"/>
      <c r="VOM56" s="794"/>
      <c r="VON56" s="794"/>
      <c r="VOO56" s="794"/>
      <c r="VOP56" s="794"/>
      <c r="VOQ56" s="794"/>
      <c r="VOR56" s="794"/>
      <c r="VOS56" s="794"/>
      <c r="VOT56" s="794"/>
      <c r="VOU56" s="794"/>
      <c r="VOV56" s="794"/>
      <c r="VOW56" s="794"/>
      <c r="VOX56" s="794"/>
      <c r="VOY56" s="794"/>
      <c r="VOZ56" s="794"/>
      <c r="VPA56" s="794"/>
      <c r="VPB56" s="794"/>
      <c r="VPC56" s="794"/>
      <c r="VPD56" s="794"/>
      <c r="VPE56" s="794"/>
      <c r="VPF56" s="794"/>
      <c r="VPG56" s="794"/>
      <c r="VPH56" s="794"/>
      <c r="VPI56" s="794"/>
      <c r="VPJ56" s="794"/>
      <c r="VPK56" s="794"/>
      <c r="VPL56" s="794"/>
      <c r="VPM56" s="794"/>
      <c r="VPN56" s="794"/>
      <c r="VPO56" s="794"/>
      <c r="VPP56" s="794"/>
      <c r="VPQ56" s="794"/>
      <c r="VPR56" s="794"/>
      <c r="VPS56" s="794"/>
      <c r="VPT56" s="794"/>
      <c r="VPU56" s="794"/>
      <c r="VPV56" s="794"/>
      <c r="VPW56" s="794"/>
      <c r="VPX56" s="794"/>
      <c r="VPY56" s="794"/>
      <c r="VPZ56" s="794"/>
      <c r="VQA56" s="794"/>
      <c r="VQB56" s="794"/>
      <c r="VQC56" s="794"/>
      <c r="VQD56" s="794"/>
      <c r="VQE56" s="794"/>
      <c r="VQF56" s="794"/>
      <c r="VQG56" s="794"/>
      <c r="VQH56" s="794"/>
      <c r="VQI56" s="794"/>
      <c r="VQJ56" s="794"/>
      <c r="VQK56" s="794"/>
      <c r="VQL56" s="794"/>
      <c r="VQM56" s="794"/>
      <c r="VQN56" s="794"/>
      <c r="VQO56" s="794"/>
      <c r="VQP56" s="794"/>
      <c r="VQQ56" s="794"/>
      <c r="VQR56" s="794"/>
      <c r="VQS56" s="794"/>
      <c r="VQT56" s="794"/>
      <c r="VQU56" s="794"/>
      <c r="VQV56" s="794"/>
      <c r="VQW56" s="794"/>
      <c r="VQX56" s="794"/>
      <c r="VQY56" s="794"/>
      <c r="VQZ56" s="794"/>
      <c r="VRA56" s="794"/>
      <c r="VRB56" s="794"/>
      <c r="VRC56" s="794"/>
      <c r="VRD56" s="794"/>
      <c r="VRE56" s="794"/>
      <c r="VRF56" s="794"/>
      <c r="VRG56" s="794"/>
      <c r="VRH56" s="794"/>
      <c r="VRI56" s="794"/>
      <c r="VRJ56" s="794"/>
      <c r="VRK56" s="794"/>
      <c r="VRL56" s="794"/>
      <c r="VRM56" s="794"/>
      <c r="VRN56" s="794"/>
      <c r="VRO56" s="794"/>
      <c r="VRP56" s="794"/>
      <c r="VRQ56" s="794"/>
      <c r="VRR56" s="794"/>
      <c r="VRS56" s="794"/>
      <c r="VRT56" s="794"/>
      <c r="VRU56" s="794"/>
      <c r="VRV56" s="794"/>
      <c r="VRW56" s="794"/>
      <c r="VRX56" s="794"/>
      <c r="VRY56" s="794"/>
      <c r="VRZ56" s="794"/>
      <c r="VSA56" s="794"/>
      <c r="VSB56" s="794"/>
      <c r="VSC56" s="794"/>
      <c r="VSD56" s="794"/>
      <c r="VSE56" s="794"/>
      <c r="VSF56" s="794"/>
      <c r="VSG56" s="794"/>
      <c r="VSH56" s="794"/>
      <c r="VSI56" s="794"/>
      <c r="VSJ56" s="794"/>
      <c r="VSK56" s="794"/>
      <c r="VSL56" s="794"/>
      <c r="VSM56" s="794"/>
      <c r="VSN56" s="794"/>
      <c r="VSO56" s="794"/>
      <c r="VSP56" s="794"/>
      <c r="VSQ56" s="794"/>
      <c r="VSR56" s="794"/>
      <c r="VSS56" s="794"/>
      <c r="VST56" s="794"/>
      <c r="VSU56" s="794"/>
      <c r="VSV56" s="794"/>
      <c r="VSW56" s="794"/>
      <c r="VSX56" s="794"/>
      <c r="VSY56" s="794"/>
      <c r="VSZ56" s="794"/>
      <c r="VTA56" s="794"/>
      <c r="VTB56" s="794"/>
      <c r="VTC56" s="794"/>
      <c r="VTD56" s="794"/>
      <c r="VTE56" s="794"/>
      <c r="VTF56" s="794"/>
      <c r="VTG56" s="794"/>
      <c r="VTH56" s="794"/>
      <c r="VTI56" s="794"/>
      <c r="VTJ56" s="794"/>
      <c r="VTK56" s="794"/>
      <c r="VTL56" s="794"/>
      <c r="VTM56" s="794"/>
      <c r="VTN56" s="794"/>
      <c r="VTO56" s="794"/>
      <c r="VTP56" s="794"/>
      <c r="VTQ56" s="794"/>
      <c r="VTR56" s="794"/>
      <c r="VTS56" s="794"/>
      <c r="VTT56" s="794"/>
      <c r="VTU56" s="794"/>
      <c r="VTV56" s="794"/>
      <c r="VTW56" s="794"/>
      <c r="VTX56" s="794"/>
      <c r="VTY56" s="794"/>
      <c r="VTZ56" s="794"/>
      <c r="VUA56" s="794"/>
      <c r="VUB56" s="794"/>
      <c r="VUC56" s="794"/>
      <c r="VUD56" s="794"/>
      <c r="VUE56" s="794"/>
      <c r="VUF56" s="794"/>
      <c r="VUG56" s="794"/>
      <c r="VUH56" s="794"/>
      <c r="VUI56" s="794"/>
      <c r="VUJ56" s="794"/>
      <c r="VUK56" s="794"/>
      <c r="VUL56" s="794"/>
      <c r="VUM56" s="794"/>
      <c r="VUN56" s="794"/>
      <c r="VUO56" s="794"/>
      <c r="VUP56" s="794"/>
      <c r="VUQ56" s="794"/>
      <c r="VUR56" s="794"/>
      <c r="VUS56" s="794"/>
      <c r="VUT56" s="794"/>
      <c r="VUU56" s="794"/>
      <c r="VUV56" s="794"/>
      <c r="VUW56" s="794"/>
      <c r="VUX56" s="794"/>
      <c r="VUY56" s="794"/>
      <c r="VUZ56" s="794"/>
      <c r="VVA56" s="794"/>
      <c r="VVB56" s="794"/>
      <c r="VVC56" s="794"/>
      <c r="VVD56" s="794"/>
      <c r="VVE56" s="794"/>
      <c r="VVF56" s="794"/>
      <c r="VVG56" s="794"/>
      <c r="VVH56" s="794"/>
      <c r="VVI56" s="794"/>
      <c r="VVJ56" s="794"/>
      <c r="VVK56" s="794"/>
      <c r="VVL56" s="794"/>
      <c r="VVM56" s="794"/>
      <c r="VVN56" s="794"/>
      <c r="VVO56" s="794"/>
      <c r="VVP56" s="794"/>
      <c r="VVQ56" s="794"/>
      <c r="VVR56" s="794"/>
      <c r="VVS56" s="794"/>
      <c r="VVT56" s="794"/>
      <c r="VVU56" s="794"/>
      <c r="VVV56" s="794"/>
      <c r="VVW56" s="794"/>
      <c r="VVX56" s="794"/>
      <c r="VVY56" s="794"/>
      <c r="VVZ56" s="794"/>
      <c r="VWA56" s="794"/>
      <c r="VWB56" s="794"/>
      <c r="VWC56" s="794"/>
      <c r="VWD56" s="794"/>
      <c r="VWE56" s="794"/>
      <c r="VWF56" s="794"/>
      <c r="VWG56" s="794"/>
      <c r="VWH56" s="794"/>
      <c r="VWI56" s="794"/>
      <c r="VWJ56" s="794"/>
      <c r="VWK56" s="794"/>
      <c r="VWL56" s="794"/>
      <c r="VWM56" s="794"/>
      <c r="VWN56" s="794"/>
      <c r="VWO56" s="794"/>
      <c r="VWP56" s="794"/>
      <c r="VWQ56" s="794"/>
      <c r="VWR56" s="794"/>
      <c r="VWS56" s="794"/>
      <c r="VWT56" s="794"/>
      <c r="VWU56" s="794"/>
      <c r="VWV56" s="794"/>
      <c r="VWW56" s="794"/>
      <c r="VWX56" s="794"/>
      <c r="VWY56" s="794"/>
      <c r="VWZ56" s="794"/>
      <c r="VXA56" s="794"/>
      <c r="VXB56" s="794"/>
      <c r="VXC56" s="794"/>
      <c r="VXD56" s="794"/>
      <c r="VXE56" s="794"/>
      <c r="VXF56" s="794"/>
      <c r="VXG56" s="794"/>
      <c r="VXH56" s="794"/>
      <c r="VXI56" s="794"/>
      <c r="VXJ56" s="794"/>
      <c r="VXK56" s="794"/>
      <c r="VXL56" s="794"/>
      <c r="VXM56" s="794"/>
      <c r="VXN56" s="794"/>
      <c r="VXO56" s="794"/>
      <c r="VXP56" s="794"/>
      <c r="VXQ56" s="794"/>
      <c r="VXR56" s="794"/>
      <c r="VXS56" s="794"/>
      <c r="VXT56" s="794"/>
      <c r="VXU56" s="794"/>
      <c r="VXV56" s="794"/>
      <c r="VXW56" s="794"/>
      <c r="VXX56" s="794"/>
      <c r="VXY56" s="794"/>
      <c r="VXZ56" s="794"/>
      <c r="VYA56" s="794"/>
      <c r="VYB56" s="794"/>
      <c r="VYC56" s="794"/>
      <c r="VYD56" s="794"/>
      <c r="VYE56" s="794"/>
      <c r="VYF56" s="794"/>
      <c r="VYG56" s="794"/>
      <c r="VYH56" s="794"/>
      <c r="VYI56" s="794"/>
      <c r="VYJ56" s="794"/>
      <c r="VYK56" s="794"/>
      <c r="VYL56" s="794"/>
      <c r="VYM56" s="794"/>
      <c r="VYN56" s="794"/>
      <c r="VYO56" s="794"/>
      <c r="VYP56" s="794"/>
      <c r="VYQ56" s="794"/>
      <c r="VYR56" s="794"/>
      <c r="VYS56" s="794"/>
      <c r="VYT56" s="794"/>
      <c r="VYU56" s="794"/>
      <c r="VYV56" s="794"/>
      <c r="VYW56" s="794"/>
      <c r="VYX56" s="794"/>
      <c r="VYY56" s="794"/>
      <c r="VYZ56" s="794"/>
      <c r="VZA56" s="794"/>
      <c r="VZB56" s="794"/>
      <c r="VZC56" s="794"/>
      <c r="VZD56" s="794"/>
      <c r="VZE56" s="794"/>
      <c r="VZF56" s="794"/>
      <c r="VZG56" s="794"/>
      <c r="VZH56" s="794"/>
      <c r="VZI56" s="794"/>
      <c r="VZJ56" s="794"/>
      <c r="VZK56" s="794"/>
      <c r="VZL56" s="794"/>
      <c r="VZM56" s="794"/>
      <c r="VZN56" s="794"/>
      <c r="VZO56" s="794"/>
      <c r="VZP56" s="794"/>
      <c r="VZQ56" s="794"/>
      <c r="VZR56" s="794"/>
      <c r="VZS56" s="794"/>
      <c r="VZT56" s="794"/>
      <c r="VZU56" s="794"/>
      <c r="VZV56" s="794"/>
      <c r="VZW56" s="794"/>
      <c r="VZX56" s="794"/>
      <c r="VZY56" s="794"/>
      <c r="VZZ56" s="794"/>
      <c r="WAA56" s="794"/>
      <c r="WAB56" s="794"/>
      <c r="WAC56" s="794"/>
      <c r="WAD56" s="794"/>
      <c r="WAE56" s="794"/>
      <c r="WAF56" s="794"/>
      <c r="WAG56" s="794"/>
      <c r="WAH56" s="794"/>
      <c r="WAI56" s="794"/>
      <c r="WAJ56" s="794"/>
      <c r="WAK56" s="794"/>
      <c r="WAL56" s="794"/>
      <c r="WAM56" s="794"/>
      <c r="WAN56" s="794"/>
      <c r="WAO56" s="794"/>
      <c r="WAP56" s="794"/>
      <c r="WAQ56" s="794"/>
      <c r="WAR56" s="794"/>
      <c r="WAS56" s="794"/>
      <c r="WAT56" s="794"/>
      <c r="WAU56" s="794"/>
      <c r="WAV56" s="794"/>
      <c r="WAW56" s="794"/>
      <c r="WAX56" s="794"/>
      <c r="WAY56" s="794"/>
      <c r="WAZ56" s="794"/>
      <c r="WBA56" s="794"/>
      <c r="WBB56" s="794"/>
      <c r="WBC56" s="794"/>
      <c r="WBD56" s="794"/>
      <c r="WBE56" s="794"/>
      <c r="WBF56" s="794"/>
      <c r="WBG56" s="794"/>
      <c r="WBH56" s="794"/>
      <c r="WBI56" s="794"/>
      <c r="WBJ56" s="794"/>
      <c r="WBK56" s="794"/>
      <c r="WBL56" s="794"/>
      <c r="WBM56" s="794"/>
      <c r="WBN56" s="794"/>
      <c r="WBO56" s="794"/>
      <c r="WBP56" s="794"/>
      <c r="WBQ56" s="794"/>
      <c r="WBR56" s="794"/>
      <c r="WBS56" s="794"/>
      <c r="WBT56" s="794"/>
      <c r="WBU56" s="794"/>
      <c r="WBV56" s="794"/>
      <c r="WBW56" s="794"/>
      <c r="WBX56" s="794"/>
      <c r="WBY56" s="794"/>
      <c r="WBZ56" s="794"/>
      <c r="WCA56" s="794"/>
      <c r="WCB56" s="794"/>
      <c r="WCC56" s="794"/>
      <c r="WCD56" s="794"/>
      <c r="WCE56" s="794"/>
      <c r="WCF56" s="794"/>
      <c r="WCG56" s="794"/>
      <c r="WCH56" s="794"/>
      <c r="WCI56" s="794"/>
      <c r="WCJ56" s="794"/>
      <c r="WCK56" s="794"/>
      <c r="WCL56" s="794"/>
      <c r="WCM56" s="794"/>
      <c r="WCN56" s="794"/>
      <c r="WCO56" s="794"/>
      <c r="WCP56" s="794"/>
      <c r="WCQ56" s="794"/>
      <c r="WCR56" s="794"/>
      <c r="WCS56" s="794"/>
      <c r="WCT56" s="794"/>
      <c r="WCU56" s="794"/>
      <c r="WCV56" s="794"/>
      <c r="WCW56" s="794"/>
      <c r="WCX56" s="794"/>
      <c r="WCY56" s="794"/>
      <c r="WCZ56" s="794"/>
      <c r="WDA56" s="794"/>
      <c r="WDB56" s="794"/>
      <c r="WDC56" s="794"/>
      <c r="WDD56" s="794"/>
      <c r="WDE56" s="794"/>
      <c r="WDF56" s="794"/>
      <c r="WDG56" s="794"/>
      <c r="WDH56" s="794"/>
      <c r="WDI56" s="794"/>
      <c r="WDJ56" s="794"/>
      <c r="WDK56" s="794"/>
      <c r="WDL56" s="794"/>
      <c r="WDM56" s="794"/>
      <c r="WDN56" s="794"/>
      <c r="WDO56" s="794"/>
      <c r="WDP56" s="794"/>
      <c r="WDQ56" s="794"/>
      <c r="WDR56" s="794"/>
      <c r="WDS56" s="794"/>
      <c r="WDT56" s="794"/>
      <c r="WDU56" s="794"/>
      <c r="WDV56" s="794"/>
      <c r="WDW56" s="794"/>
      <c r="WDX56" s="794"/>
      <c r="WDY56" s="794"/>
      <c r="WDZ56" s="794"/>
      <c r="WEA56" s="794"/>
      <c r="WEB56" s="794"/>
      <c r="WEC56" s="794"/>
      <c r="WED56" s="794"/>
      <c r="WEE56" s="794"/>
      <c r="WEF56" s="794"/>
      <c r="WEG56" s="794"/>
      <c r="WEH56" s="794"/>
      <c r="WEI56" s="794"/>
      <c r="WEJ56" s="794"/>
      <c r="WEK56" s="794"/>
      <c r="WEL56" s="794"/>
      <c r="WEM56" s="794"/>
      <c r="WEN56" s="794"/>
      <c r="WEO56" s="794"/>
      <c r="WEP56" s="794"/>
      <c r="WEQ56" s="794"/>
      <c r="WER56" s="794"/>
      <c r="WES56" s="794"/>
      <c r="WET56" s="794"/>
      <c r="WEU56" s="794"/>
      <c r="WEV56" s="794"/>
      <c r="WEW56" s="794"/>
      <c r="WEX56" s="794"/>
      <c r="WEY56" s="794"/>
      <c r="WEZ56" s="794"/>
      <c r="WFA56" s="794"/>
      <c r="WFB56" s="794"/>
      <c r="WFC56" s="794"/>
      <c r="WFD56" s="794"/>
      <c r="WFE56" s="794"/>
      <c r="WFF56" s="794"/>
      <c r="WFG56" s="794"/>
      <c r="WFH56" s="794"/>
      <c r="WFI56" s="794"/>
      <c r="WFJ56" s="794"/>
      <c r="WFK56" s="794"/>
      <c r="WFL56" s="794"/>
      <c r="WFM56" s="794"/>
      <c r="WFN56" s="794"/>
      <c r="WFO56" s="794"/>
      <c r="WFP56" s="794"/>
      <c r="WFQ56" s="794"/>
      <c r="WFR56" s="794"/>
      <c r="WFS56" s="794"/>
      <c r="WFT56" s="794"/>
      <c r="WFU56" s="794"/>
      <c r="WFV56" s="794"/>
      <c r="WFW56" s="794"/>
      <c r="WFX56" s="794"/>
      <c r="WFY56" s="794"/>
      <c r="WFZ56" s="794"/>
      <c r="WGA56" s="794"/>
      <c r="WGB56" s="794"/>
      <c r="WGC56" s="794"/>
      <c r="WGD56" s="794"/>
      <c r="WGE56" s="794"/>
      <c r="WGF56" s="794"/>
      <c r="WGG56" s="794"/>
      <c r="WGH56" s="794"/>
      <c r="WGI56" s="794"/>
      <c r="WGJ56" s="794"/>
      <c r="WGK56" s="794"/>
      <c r="WGL56" s="794"/>
      <c r="WGM56" s="794"/>
      <c r="WGN56" s="794"/>
      <c r="WGO56" s="794"/>
      <c r="WGP56" s="794"/>
      <c r="WGQ56" s="794"/>
      <c r="WGR56" s="794"/>
      <c r="WGS56" s="794"/>
      <c r="WGT56" s="794"/>
      <c r="WGU56" s="794"/>
      <c r="WGV56" s="794"/>
      <c r="WGW56" s="794"/>
      <c r="WGX56" s="794"/>
      <c r="WGY56" s="794"/>
      <c r="WGZ56" s="794"/>
      <c r="WHA56" s="794"/>
      <c r="WHB56" s="794"/>
      <c r="WHC56" s="794"/>
      <c r="WHD56" s="794"/>
      <c r="WHE56" s="794"/>
      <c r="WHF56" s="794"/>
      <c r="WHG56" s="794"/>
      <c r="WHH56" s="794"/>
      <c r="WHI56" s="794"/>
      <c r="WHJ56" s="794"/>
      <c r="WHK56" s="794"/>
      <c r="WHL56" s="794"/>
      <c r="WHM56" s="794"/>
      <c r="WHN56" s="794"/>
      <c r="WHO56" s="794"/>
      <c r="WHP56" s="794"/>
      <c r="WHQ56" s="794"/>
      <c r="WHR56" s="794"/>
      <c r="WHS56" s="794"/>
      <c r="WHT56" s="794"/>
      <c r="WHU56" s="794"/>
      <c r="WHV56" s="794"/>
      <c r="WHW56" s="794"/>
      <c r="WHX56" s="794"/>
      <c r="WHY56" s="794"/>
      <c r="WHZ56" s="794"/>
      <c r="WIA56" s="794"/>
      <c r="WIB56" s="794"/>
      <c r="WIC56" s="794"/>
      <c r="WID56" s="794"/>
      <c r="WIE56" s="794"/>
      <c r="WIF56" s="794"/>
      <c r="WIG56" s="794"/>
      <c r="WIH56" s="794"/>
      <c r="WII56" s="794"/>
      <c r="WIJ56" s="794"/>
      <c r="WIK56" s="794"/>
      <c r="WIL56" s="794"/>
      <c r="WIM56" s="794"/>
      <c r="WIN56" s="794"/>
      <c r="WIO56" s="794"/>
      <c r="WIP56" s="794"/>
      <c r="WIQ56" s="794"/>
      <c r="WIR56" s="794"/>
      <c r="WIS56" s="794"/>
      <c r="WIT56" s="794"/>
      <c r="WIU56" s="794"/>
      <c r="WIV56" s="794"/>
      <c r="WIW56" s="794"/>
      <c r="WIX56" s="794"/>
      <c r="WIY56" s="794"/>
      <c r="WIZ56" s="794"/>
      <c r="WJA56" s="794"/>
      <c r="WJB56" s="794"/>
      <c r="WJC56" s="794"/>
      <c r="WJD56" s="794"/>
      <c r="WJE56" s="794"/>
      <c r="WJF56" s="794"/>
      <c r="WJG56" s="794"/>
      <c r="WJH56" s="794"/>
      <c r="WJI56" s="794"/>
      <c r="WJJ56" s="794"/>
      <c r="WJK56" s="794"/>
      <c r="WJL56" s="794"/>
      <c r="WJM56" s="794"/>
      <c r="WJN56" s="794"/>
      <c r="WJO56" s="794"/>
      <c r="WJP56" s="794"/>
      <c r="WJQ56" s="794"/>
      <c r="WJR56" s="794"/>
      <c r="WJS56" s="794"/>
      <c r="WJT56" s="794"/>
      <c r="WJU56" s="794"/>
      <c r="WJV56" s="794"/>
      <c r="WJW56" s="794"/>
      <c r="WJX56" s="794"/>
      <c r="WJY56" s="794"/>
      <c r="WJZ56" s="794"/>
      <c r="WKA56" s="794"/>
      <c r="WKB56" s="794"/>
      <c r="WKC56" s="794"/>
      <c r="WKD56" s="794"/>
      <c r="WKE56" s="794"/>
      <c r="WKF56" s="794"/>
      <c r="WKG56" s="794"/>
      <c r="WKH56" s="794"/>
      <c r="WKI56" s="794"/>
      <c r="WKJ56" s="794"/>
      <c r="WKK56" s="794"/>
      <c r="WKL56" s="794"/>
      <c r="WKM56" s="794"/>
      <c r="WKN56" s="794"/>
      <c r="WKO56" s="794"/>
      <c r="WKP56" s="794"/>
      <c r="WKQ56" s="794"/>
      <c r="WKR56" s="794"/>
      <c r="WKS56" s="794"/>
      <c r="WKT56" s="794"/>
      <c r="WKU56" s="794"/>
      <c r="WKV56" s="794"/>
      <c r="WKW56" s="794"/>
      <c r="WKX56" s="794"/>
      <c r="WKY56" s="794"/>
      <c r="WKZ56" s="794"/>
      <c r="WLA56" s="794"/>
      <c r="WLB56" s="794"/>
      <c r="WLC56" s="794"/>
      <c r="WLD56" s="794"/>
      <c r="WLE56" s="794"/>
      <c r="WLF56" s="794"/>
      <c r="WLG56" s="794"/>
      <c r="WLH56" s="794"/>
      <c r="WLI56" s="794"/>
      <c r="WLJ56" s="794"/>
      <c r="WLK56" s="794"/>
      <c r="WLL56" s="794"/>
      <c r="WLM56" s="794"/>
      <c r="WLN56" s="794"/>
      <c r="WLO56" s="794"/>
      <c r="WLP56" s="794"/>
      <c r="WLQ56" s="794"/>
      <c r="WLR56" s="794"/>
      <c r="WLS56" s="794"/>
      <c r="WLT56" s="794"/>
      <c r="WLU56" s="794"/>
      <c r="WLV56" s="794"/>
      <c r="WLW56" s="794"/>
      <c r="WLX56" s="794"/>
      <c r="WLY56" s="794"/>
      <c r="WLZ56" s="794"/>
      <c r="WMA56" s="794"/>
      <c r="WMB56" s="794"/>
      <c r="WMC56" s="794"/>
      <c r="WMD56" s="794"/>
      <c r="WME56" s="794"/>
      <c r="WMF56" s="794"/>
      <c r="WMG56" s="794"/>
      <c r="WMH56" s="794"/>
      <c r="WMI56" s="794"/>
      <c r="WMJ56" s="794"/>
      <c r="WMK56" s="794"/>
      <c r="WML56" s="794"/>
      <c r="WMM56" s="794"/>
      <c r="WMN56" s="794"/>
      <c r="WMO56" s="794"/>
      <c r="WMP56" s="794"/>
      <c r="WMQ56" s="794"/>
      <c r="WMR56" s="794"/>
      <c r="WMS56" s="794"/>
      <c r="WMT56" s="794"/>
      <c r="WMU56" s="794"/>
      <c r="WMV56" s="794"/>
      <c r="WMW56" s="794"/>
      <c r="WMX56" s="794"/>
      <c r="WMY56" s="794"/>
      <c r="WMZ56" s="794"/>
      <c r="WNA56" s="794"/>
      <c r="WNB56" s="794"/>
      <c r="WNC56" s="794"/>
      <c r="WND56" s="794"/>
      <c r="WNE56" s="794"/>
      <c r="WNF56" s="794"/>
      <c r="WNG56" s="794"/>
      <c r="WNH56" s="794"/>
      <c r="WNI56" s="794"/>
      <c r="WNJ56" s="794"/>
      <c r="WNK56" s="794"/>
      <c r="WNL56" s="794"/>
      <c r="WNM56" s="794"/>
      <c r="WNN56" s="794"/>
      <c r="WNO56" s="794"/>
      <c r="WNP56" s="794"/>
      <c r="WNQ56" s="794"/>
      <c r="WNR56" s="794"/>
      <c r="WNS56" s="794"/>
      <c r="WNT56" s="794"/>
      <c r="WNU56" s="794"/>
      <c r="WNV56" s="794"/>
      <c r="WNW56" s="794"/>
      <c r="WNX56" s="794"/>
      <c r="WNY56" s="794"/>
      <c r="WNZ56" s="794"/>
      <c r="WOA56" s="794"/>
      <c r="WOB56" s="794"/>
      <c r="WOC56" s="794"/>
      <c r="WOD56" s="794"/>
      <c r="WOE56" s="794"/>
      <c r="WOF56" s="794"/>
      <c r="WOG56" s="794"/>
      <c r="WOH56" s="794"/>
      <c r="WOI56" s="794"/>
      <c r="WOJ56" s="794"/>
      <c r="WOK56" s="794"/>
      <c r="WOL56" s="794"/>
      <c r="WOM56" s="794"/>
      <c r="WON56" s="794"/>
      <c r="WOO56" s="794"/>
      <c r="WOP56" s="794"/>
      <c r="WOQ56" s="794"/>
      <c r="WOR56" s="794"/>
      <c r="WOS56" s="794"/>
      <c r="WOT56" s="794"/>
      <c r="WOU56" s="794"/>
      <c r="WOV56" s="794"/>
      <c r="WOW56" s="794"/>
      <c r="WOX56" s="794"/>
      <c r="WOY56" s="794"/>
      <c r="WOZ56" s="794"/>
      <c r="WPA56" s="794"/>
      <c r="WPB56" s="794"/>
      <c r="WPC56" s="794"/>
      <c r="WPD56" s="794"/>
      <c r="WPE56" s="794"/>
      <c r="WPF56" s="794"/>
      <c r="WPG56" s="794"/>
      <c r="WPH56" s="794"/>
      <c r="WPI56" s="794"/>
      <c r="WPJ56" s="794"/>
      <c r="WPK56" s="794"/>
      <c r="WPL56" s="794"/>
      <c r="WPM56" s="794"/>
      <c r="WPN56" s="794"/>
      <c r="WPO56" s="794"/>
      <c r="WPP56" s="794"/>
      <c r="WPQ56" s="794"/>
      <c r="WPR56" s="794"/>
      <c r="WPS56" s="794"/>
      <c r="WPT56" s="794"/>
      <c r="WPU56" s="794"/>
      <c r="WPV56" s="794"/>
      <c r="WPW56" s="794"/>
      <c r="WPX56" s="794"/>
      <c r="WPY56" s="794"/>
      <c r="WPZ56" s="794"/>
      <c r="WQA56" s="794"/>
      <c r="WQB56" s="794"/>
      <c r="WQC56" s="794"/>
      <c r="WQD56" s="794"/>
      <c r="WQE56" s="794"/>
      <c r="WQF56" s="794"/>
      <c r="WQG56" s="794"/>
      <c r="WQH56" s="794"/>
      <c r="WQI56" s="794"/>
      <c r="WQJ56" s="794"/>
      <c r="WQK56" s="794"/>
      <c r="WQL56" s="794"/>
      <c r="WQM56" s="794"/>
      <c r="WQN56" s="794"/>
      <c r="WQO56" s="794"/>
      <c r="WQP56" s="794"/>
      <c r="WQQ56" s="794"/>
      <c r="WQR56" s="794"/>
      <c r="WQS56" s="794"/>
      <c r="WQT56" s="794"/>
      <c r="WQU56" s="794"/>
      <c r="WQV56" s="794"/>
      <c r="WQW56" s="794"/>
      <c r="WQX56" s="794"/>
      <c r="WQY56" s="794"/>
      <c r="WQZ56" s="794"/>
      <c r="WRA56" s="794"/>
      <c r="WRB56" s="794"/>
      <c r="WRC56" s="794"/>
      <c r="WRD56" s="794"/>
      <c r="WRE56" s="794"/>
      <c r="WRF56" s="794"/>
      <c r="WRG56" s="794"/>
      <c r="WRH56" s="794"/>
      <c r="WRI56" s="794"/>
      <c r="WRJ56" s="794"/>
      <c r="WRK56" s="794"/>
      <c r="WRL56" s="794"/>
      <c r="WRM56" s="794"/>
      <c r="WRN56" s="794"/>
      <c r="WRO56" s="794"/>
      <c r="WRP56" s="794"/>
      <c r="WRQ56" s="794"/>
      <c r="WRR56" s="794"/>
      <c r="WRS56" s="794"/>
      <c r="WRT56" s="794"/>
      <c r="WRU56" s="794"/>
      <c r="WRV56" s="794"/>
      <c r="WRW56" s="794"/>
      <c r="WRX56" s="794"/>
      <c r="WRY56" s="794"/>
      <c r="WRZ56" s="794"/>
      <c r="WSA56" s="794"/>
      <c r="WSB56" s="794"/>
      <c r="WSC56" s="794"/>
      <c r="WSD56" s="794"/>
      <c r="WSE56" s="794"/>
      <c r="WSF56" s="794"/>
      <c r="WSG56" s="794"/>
      <c r="WSH56" s="794"/>
      <c r="WSI56" s="794"/>
      <c r="WSJ56" s="794"/>
      <c r="WSK56" s="794"/>
      <c r="WSL56" s="794"/>
      <c r="WSM56" s="794"/>
      <c r="WSN56" s="794"/>
      <c r="WSO56" s="794"/>
      <c r="WSP56" s="794"/>
      <c r="WSQ56" s="794"/>
      <c r="WSR56" s="794"/>
      <c r="WSS56" s="794"/>
      <c r="WST56" s="794"/>
      <c r="WSU56" s="794"/>
      <c r="WSV56" s="794"/>
      <c r="WSW56" s="794"/>
      <c r="WSX56" s="794"/>
      <c r="WSY56" s="794"/>
      <c r="WSZ56" s="794"/>
      <c r="WTA56" s="794"/>
      <c r="WTB56" s="794"/>
      <c r="WTC56" s="794"/>
      <c r="WTD56" s="794"/>
      <c r="WTE56" s="794"/>
      <c r="WTF56" s="794"/>
      <c r="WTG56" s="794"/>
      <c r="WTH56" s="794"/>
      <c r="WTI56" s="794"/>
      <c r="WTJ56" s="794"/>
      <c r="WTK56" s="794"/>
      <c r="WTL56" s="794"/>
      <c r="WTM56" s="794"/>
      <c r="WTN56" s="794"/>
      <c r="WTO56" s="794"/>
      <c r="WTP56" s="794"/>
      <c r="WTQ56" s="794"/>
      <c r="WTR56" s="794"/>
      <c r="WTS56" s="794"/>
      <c r="WTT56" s="794"/>
      <c r="WTU56" s="794"/>
      <c r="WTV56" s="794"/>
      <c r="WTW56" s="794"/>
      <c r="WTX56" s="794"/>
      <c r="WTY56" s="794"/>
      <c r="WTZ56" s="794"/>
      <c r="WUA56" s="794"/>
      <c r="WUB56" s="794"/>
      <c r="WUC56" s="794"/>
      <c r="WUD56" s="794"/>
      <c r="WUE56" s="794"/>
      <c r="WUF56" s="794"/>
      <c r="WUG56" s="794"/>
      <c r="WUH56" s="794"/>
      <c r="WUI56" s="794"/>
      <c r="WUJ56" s="794"/>
      <c r="WUK56" s="794"/>
      <c r="WUL56" s="794"/>
      <c r="WUM56" s="794"/>
      <c r="WUN56" s="794"/>
      <c r="WUO56" s="794"/>
      <c r="WUP56" s="794"/>
      <c r="WUQ56" s="794"/>
      <c r="WUR56" s="794"/>
      <c r="WUS56" s="794"/>
      <c r="WUT56" s="794"/>
      <c r="WUU56" s="794"/>
      <c r="WUV56" s="794"/>
      <c r="WUW56" s="794"/>
      <c r="WUX56" s="794"/>
      <c r="WUY56" s="794"/>
      <c r="WUZ56" s="794"/>
      <c r="WVA56" s="794"/>
      <c r="WVB56" s="794"/>
      <c r="WVC56" s="794"/>
      <c r="WVD56" s="794"/>
      <c r="WVE56" s="794"/>
      <c r="WVF56" s="794"/>
      <c r="WVG56" s="794"/>
      <c r="WVH56" s="794"/>
      <c r="WVI56" s="794"/>
      <c r="WVJ56" s="794"/>
      <c r="WVK56" s="794"/>
      <c r="WVL56" s="794"/>
      <c r="WVM56" s="794"/>
      <c r="WVN56" s="794"/>
      <c r="WVO56" s="794"/>
      <c r="WVP56" s="794"/>
      <c r="WVQ56" s="794"/>
      <c r="WVR56" s="794"/>
      <c r="WVS56" s="794"/>
      <c r="WVT56" s="794"/>
      <c r="WVU56" s="794"/>
      <c r="WVV56" s="794"/>
      <c r="WVW56" s="794"/>
      <c r="WVX56" s="794"/>
      <c r="WVY56" s="794"/>
      <c r="WVZ56" s="794"/>
      <c r="WWA56" s="794"/>
      <c r="WWB56" s="794"/>
      <c r="WWC56" s="794"/>
      <c r="WWD56" s="794"/>
      <c r="WWE56" s="794"/>
      <c r="WWF56" s="794"/>
      <c r="WWG56" s="794"/>
      <c r="WWH56" s="794"/>
      <c r="WWI56" s="794"/>
      <c r="WWJ56" s="794"/>
      <c r="WWK56" s="794"/>
      <c r="WWL56" s="794"/>
      <c r="WWM56" s="794"/>
      <c r="WWN56" s="794"/>
      <c r="WWO56" s="794"/>
      <c r="WWP56" s="794"/>
      <c r="WWQ56" s="794"/>
      <c r="WWR56" s="794"/>
      <c r="WWS56" s="794"/>
      <c r="WWT56" s="794"/>
      <c r="WWU56" s="794"/>
      <c r="WWV56" s="794"/>
      <c r="WWW56" s="794"/>
      <c r="WWX56" s="794"/>
      <c r="WWY56" s="794"/>
      <c r="WWZ56" s="794"/>
      <c r="WXA56" s="794"/>
      <c r="WXB56" s="794"/>
      <c r="WXC56" s="794"/>
      <c r="WXD56" s="794"/>
      <c r="WXE56" s="794"/>
      <c r="WXF56" s="794"/>
      <c r="WXG56" s="794"/>
      <c r="WXH56" s="794"/>
      <c r="WXI56" s="794"/>
      <c r="WXJ56" s="794"/>
      <c r="WXK56" s="794"/>
      <c r="WXL56" s="794"/>
      <c r="WXM56" s="794"/>
      <c r="WXN56" s="794"/>
      <c r="WXO56" s="794"/>
      <c r="WXP56" s="794"/>
      <c r="WXQ56" s="794"/>
      <c r="WXR56" s="794"/>
      <c r="WXS56" s="794"/>
      <c r="WXT56" s="794"/>
      <c r="WXU56" s="794"/>
      <c r="WXV56" s="794"/>
      <c r="WXW56" s="794"/>
      <c r="WXX56" s="794"/>
      <c r="WXY56" s="794"/>
      <c r="WXZ56" s="794"/>
      <c r="WYA56" s="794"/>
      <c r="WYB56" s="794"/>
      <c r="WYC56" s="794"/>
      <c r="WYD56" s="794"/>
      <c r="WYE56" s="794"/>
      <c r="WYF56" s="794"/>
      <c r="WYG56" s="794"/>
      <c r="WYH56" s="794"/>
      <c r="WYI56" s="794"/>
      <c r="WYJ56" s="794"/>
      <c r="WYK56" s="794"/>
      <c r="WYL56" s="794"/>
      <c r="WYM56" s="794"/>
      <c r="WYN56" s="794"/>
      <c r="WYO56" s="794"/>
      <c r="WYP56" s="794"/>
      <c r="WYQ56" s="794"/>
      <c r="WYR56" s="794"/>
      <c r="WYS56" s="794"/>
      <c r="WYT56" s="794"/>
      <c r="WYU56" s="794"/>
      <c r="WYV56" s="794"/>
      <c r="WYW56" s="794"/>
      <c r="WYX56" s="794"/>
      <c r="WYY56" s="794"/>
      <c r="WYZ56" s="794"/>
      <c r="WZA56" s="794"/>
      <c r="WZB56" s="794"/>
      <c r="WZC56" s="794"/>
      <c r="WZD56" s="794"/>
      <c r="WZE56" s="794"/>
      <c r="WZF56" s="794"/>
      <c r="WZG56" s="794"/>
      <c r="WZH56" s="794"/>
      <c r="WZI56" s="794"/>
      <c r="WZJ56" s="794"/>
      <c r="WZK56" s="794"/>
      <c r="WZL56" s="794"/>
      <c r="WZM56" s="794"/>
      <c r="WZN56" s="794"/>
      <c r="WZO56" s="794"/>
      <c r="WZP56" s="794"/>
      <c r="WZQ56" s="794"/>
      <c r="WZR56" s="794"/>
      <c r="WZS56" s="794"/>
      <c r="WZT56" s="794"/>
      <c r="WZU56" s="794"/>
      <c r="WZV56" s="794"/>
      <c r="WZW56" s="794"/>
      <c r="WZX56" s="794"/>
      <c r="WZY56" s="794"/>
      <c r="WZZ56" s="794"/>
      <c r="XAA56" s="794"/>
      <c r="XAB56" s="794"/>
      <c r="XAC56" s="794"/>
      <c r="XAD56" s="794"/>
      <c r="XAE56" s="794"/>
      <c r="XAF56" s="794"/>
      <c r="XAG56" s="794"/>
      <c r="XAH56" s="794"/>
      <c r="XAI56" s="794"/>
      <c r="XAJ56" s="794"/>
      <c r="XAK56" s="794"/>
      <c r="XAL56" s="794"/>
      <c r="XAM56" s="794"/>
      <c r="XAN56" s="794"/>
      <c r="XAO56" s="794"/>
      <c r="XAP56" s="794"/>
      <c r="XAQ56" s="794"/>
      <c r="XAR56" s="794"/>
      <c r="XAS56" s="794"/>
      <c r="XAT56" s="794"/>
      <c r="XAU56" s="794"/>
      <c r="XAV56" s="794"/>
      <c r="XAW56" s="794"/>
      <c r="XAX56" s="794"/>
      <c r="XAY56" s="794"/>
      <c r="XAZ56" s="794"/>
      <c r="XBA56" s="794"/>
      <c r="XBB56" s="794"/>
      <c r="XBC56" s="794"/>
      <c r="XBD56" s="794"/>
      <c r="XBE56" s="794"/>
      <c r="XBF56" s="794"/>
      <c r="XBG56" s="794"/>
      <c r="XBH56" s="794"/>
      <c r="XBI56" s="794"/>
      <c r="XBJ56" s="794"/>
      <c r="XBK56" s="794"/>
      <c r="XBL56" s="794"/>
      <c r="XBM56" s="794"/>
      <c r="XBN56" s="794"/>
      <c r="XBO56" s="794"/>
      <c r="XBP56" s="794"/>
      <c r="XBQ56" s="794"/>
      <c r="XBR56" s="794"/>
      <c r="XBS56" s="794"/>
      <c r="XBT56" s="794"/>
      <c r="XBU56" s="794"/>
      <c r="XBV56" s="794"/>
      <c r="XBW56" s="794"/>
      <c r="XBX56" s="794"/>
      <c r="XBY56" s="794"/>
      <c r="XBZ56" s="794"/>
      <c r="XCA56" s="794"/>
      <c r="XCB56" s="794"/>
      <c r="XCC56" s="794"/>
      <c r="XCD56" s="794"/>
      <c r="XCE56" s="794"/>
      <c r="XCF56" s="794"/>
      <c r="XCG56" s="794"/>
      <c r="XCH56" s="794"/>
      <c r="XCI56" s="794"/>
      <c r="XCJ56" s="794"/>
      <c r="XCK56" s="794"/>
      <c r="XCL56" s="794"/>
      <c r="XCM56" s="794"/>
      <c r="XCN56" s="794"/>
      <c r="XCO56" s="794"/>
      <c r="XCP56" s="794"/>
      <c r="XCQ56" s="794"/>
      <c r="XCR56" s="794"/>
      <c r="XCS56" s="794"/>
      <c r="XCT56" s="794"/>
      <c r="XCU56" s="794"/>
      <c r="XCV56" s="794"/>
      <c r="XCW56" s="794"/>
      <c r="XCX56" s="794"/>
      <c r="XCY56" s="794"/>
      <c r="XCZ56" s="794"/>
      <c r="XDA56" s="794"/>
      <c r="XDB56" s="794"/>
      <c r="XDC56" s="794"/>
      <c r="XDD56" s="794"/>
      <c r="XDE56" s="794"/>
      <c r="XDF56" s="794"/>
      <c r="XDG56" s="794"/>
      <c r="XDH56" s="794"/>
      <c r="XDI56" s="794"/>
      <c r="XDJ56" s="794"/>
      <c r="XDK56" s="794"/>
      <c r="XDL56" s="794"/>
      <c r="XDM56" s="794"/>
      <c r="XDN56" s="794"/>
      <c r="XDO56" s="794"/>
      <c r="XDP56" s="794"/>
      <c r="XDQ56" s="794"/>
      <c r="XDR56" s="794"/>
      <c r="XDS56" s="794"/>
      <c r="XDT56" s="794"/>
      <c r="XDU56" s="794"/>
      <c r="XDV56" s="794"/>
      <c r="XDW56" s="794"/>
      <c r="XDX56" s="794"/>
      <c r="XDY56" s="794"/>
      <c r="XDZ56" s="794"/>
      <c r="XEA56" s="794"/>
      <c r="XEB56" s="794"/>
      <c r="XEC56" s="794"/>
      <c r="XED56" s="794"/>
      <c r="XEE56" s="794"/>
      <c r="XEF56" s="794"/>
      <c r="XEG56" s="794"/>
      <c r="XEH56" s="794"/>
      <c r="XEI56" s="794"/>
      <c r="XEJ56" s="794"/>
      <c r="XEK56" s="794"/>
      <c r="XEL56" s="794"/>
      <c r="XEM56" s="794"/>
      <c r="XEN56" s="794"/>
      <c r="XEO56" s="794"/>
      <c r="XEP56" s="794"/>
      <c r="XEQ56" s="794"/>
      <c r="XER56" s="794"/>
      <c r="XES56" s="794"/>
      <c r="XET56" s="794"/>
      <c r="XEU56" s="794"/>
      <c r="XEV56" s="794"/>
      <c r="XEW56" s="794"/>
      <c r="XEX56" s="794"/>
      <c r="XEY56" s="794"/>
      <c r="XEZ56" s="794"/>
      <c r="XFA56" s="794"/>
      <c r="XFB56" s="794"/>
      <c r="XFC56" s="794"/>
      <c r="XFD56" s="794"/>
    </row>
    <row r="57" spans="1:16384" s="120" customFormat="1" ht="24" customHeight="1" x14ac:dyDescent="0.3">
      <c r="A57" s="511" t="s">
        <v>18</v>
      </c>
      <c r="B57" s="512"/>
      <c r="C57" s="512"/>
      <c r="D57" s="512"/>
      <c r="E57" s="512"/>
      <c r="F57" s="512"/>
      <c r="G57" s="512"/>
      <c r="H57" s="512"/>
      <c r="I57" s="511"/>
      <c r="J57" s="512"/>
      <c r="K57" s="512"/>
      <c r="L57" s="512"/>
      <c r="M57" s="512"/>
      <c r="N57" s="512"/>
      <c r="O57" s="512"/>
      <c r="P57" s="512"/>
      <c r="Q57" s="511"/>
      <c r="R57" s="512"/>
      <c r="S57" s="512"/>
      <c r="T57" s="512"/>
      <c r="U57" s="512"/>
      <c r="V57" s="512"/>
      <c r="W57" s="512"/>
      <c r="X57" s="512"/>
      <c r="Y57" s="511"/>
      <c r="Z57" s="512"/>
      <c r="AA57" s="512"/>
      <c r="AB57" s="512"/>
      <c r="AC57" s="512"/>
      <c r="AD57" s="512"/>
      <c r="AE57" s="512"/>
      <c r="AF57" s="512"/>
      <c r="AG57" s="511"/>
      <c r="AH57" s="512"/>
      <c r="AI57" s="512"/>
      <c r="AJ57" s="512"/>
      <c r="AK57" s="512"/>
      <c r="AL57" s="512"/>
      <c r="AM57" s="512"/>
      <c r="AN57" s="512"/>
      <c r="AO57" s="511"/>
      <c r="AP57" s="512"/>
      <c r="AQ57" s="512"/>
      <c r="AR57" s="512"/>
      <c r="AS57" s="512"/>
      <c r="AT57" s="512"/>
      <c r="AU57" s="512"/>
      <c r="AV57" s="512"/>
      <c r="AW57" s="511"/>
      <c r="AX57" s="512"/>
      <c r="AY57" s="512"/>
      <c r="AZ57" s="512"/>
      <c r="BA57" s="512"/>
      <c r="BB57" s="512"/>
      <c r="BC57" s="512"/>
      <c r="BD57" s="512"/>
      <c r="BE57" s="511"/>
      <c r="BF57" s="512"/>
      <c r="BG57" s="512"/>
      <c r="BH57" s="512"/>
      <c r="BI57" s="512"/>
      <c r="BJ57" s="512"/>
      <c r="BK57" s="512"/>
      <c r="BL57" s="512"/>
      <c r="BM57" s="511"/>
      <c r="BN57" s="512"/>
      <c r="BO57" s="512"/>
      <c r="BP57" s="512"/>
      <c r="BQ57" s="512"/>
      <c r="BR57" s="512"/>
      <c r="BS57" s="512"/>
      <c r="BT57" s="512"/>
      <c r="BU57" s="511"/>
      <c r="BV57" s="512"/>
      <c r="BW57" s="512"/>
      <c r="BX57" s="512"/>
      <c r="BY57" s="512"/>
      <c r="BZ57" s="512"/>
      <c r="CA57" s="512"/>
      <c r="CB57" s="512"/>
      <c r="CC57" s="511"/>
      <c r="CD57" s="512"/>
      <c r="CE57" s="512"/>
      <c r="CF57" s="512"/>
      <c r="CG57" s="512"/>
      <c r="CH57" s="512"/>
      <c r="CI57" s="512"/>
      <c r="CJ57" s="512"/>
      <c r="CK57" s="511"/>
      <c r="CL57" s="512"/>
      <c r="CM57" s="512"/>
      <c r="CN57" s="512"/>
      <c r="CO57" s="512"/>
      <c r="CP57" s="512"/>
      <c r="CQ57" s="512"/>
      <c r="CR57" s="512"/>
      <c r="CS57" s="511"/>
      <c r="CT57" s="512"/>
      <c r="CU57" s="512"/>
      <c r="CV57" s="512"/>
      <c r="CW57" s="512"/>
      <c r="CX57" s="512"/>
      <c r="CY57" s="512"/>
      <c r="CZ57" s="512"/>
      <c r="DA57" s="511"/>
      <c r="DB57" s="512"/>
      <c r="DC57" s="512"/>
      <c r="DD57" s="512"/>
      <c r="DE57" s="512"/>
      <c r="DF57" s="512"/>
      <c r="DG57" s="512"/>
      <c r="DH57" s="512"/>
      <c r="DI57" s="511"/>
      <c r="DJ57" s="512"/>
      <c r="DK57" s="512"/>
      <c r="DL57" s="512"/>
      <c r="DM57" s="512"/>
      <c r="DN57" s="512"/>
      <c r="DO57" s="512"/>
      <c r="DP57" s="512"/>
      <c r="DQ57" s="511"/>
      <c r="DR57" s="512"/>
      <c r="DS57" s="512"/>
      <c r="DT57" s="512"/>
      <c r="DU57" s="512"/>
      <c r="DV57" s="512"/>
      <c r="DW57" s="512"/>
      <c r="DX57" s="512"/>
      <c r="DY57" s="511"/>
      <c r="DZ57" s="512"/>
      <c r="EA57" s="512"/>
      <c r="EB57" s="512"/>
      <c r="EC57" s="512"/>
      <c r="ED57" s="512"/>
      <c r="EE57" s="512"/>
      <c r="EF57" s="512"/>
      <c r="EG57" s="511"/>
      <c r="EH57" s="512"/>
      <c r="EI57" s="512"/>
      <c r="EJ57" s="512"/>
      <c r="EK57" s="512"/>
      <c r="EL57" s="512"/>
      <c r="EM57" s="512"/>
      <c r="EN57" s="512"/>
      <c r="EO57" s="511"/>
      <c r="EP57" s="512"/>
      <c r="EQ57" s="512"/>
      <c r="ER57" s="512"/>
      <c r="ES57" s="512"/>
      <c r="ET57" s="512"/>
      <c r="EU57" s="512"/>
      <c r="EV57" s="512"/>
      <c r="EW57" s="511"/>
      <c r="EX57" s="512"/>
      <c r="EY57" s="512"/>
      <c r="EZ57" s="512"/>
      <c r="FA57" s="512"/>
      <c r="FB57" s="512"/>
      <c r="FC57" s="512"/>
      <c r="FD57" s="512"/>
      <c r="FE57" s="511"/>
      <c r="FF57" s="512"/>
      <c r="FG57" s="512"/>
      <c r="FH57" s="512"/>
      <c r="FI57" s="512"/>
      <c r="FJ57" s="512"/>
      <c r="FK57" s="512"/>
      <c r="FL57" s="512"/>
      <c r="FM57" s="511"/>
      <c r="FN57" s="512"/>
      <c r="FO57" s="512"/>
      <c r="FP57" s="512"/>
      <c r="FQ57" s="512"/>
      <c r="FR57" s="512"/>
      <c r="FS57" s="512"/>
      <c r="FT57" s="512"/>
      <c r="FU57" s="511"/>
      <c r="FV57" s="512"/>
      <c r="FW57" s="512"/>
      <c r="FX57" s="512"/>
      <c r="FY57" s="512"/>
      <c r="FZ57" s="512"/>
      <c r="GA57" s="512"/>
      <c r="GB57" s="512"/>
      <c r="GC57" s="511"/>
      <c r="GD57" s="512"/>
      <c r="GE57" s="512"/>
      <c r="GF57" s="512"/>
      <c r="GG57" s="512"/>
      <c r="GH57" s="512"/>
      <c r="GI57" s="512"/>
      <c r="GJ57" s="512"/>
      <c r="GK57" s="511"/>
      <c r="GL57" s="512"/>
      <c r="GM57" s="512"/>
      <c r="GN57" s="512"/>
      <c r="GO57" s="512"/>
      <c r="GP57" s="512"/>
      <c r="GQ57" s="512"/>
      <c r="GR57" s="512"/>
      <c r="GS57" s="511"/>
      <c r="GT57" s="512"/>
      <c r="GU57" s="512"/>
      <c r="GV57" s="512"/>
      <c r="GW57" s="512"/>
      <c r="GX57" s="512"/>
      <c r="GY57" s="512"/>
      <c r="GZ57" s="512"/>
      <c r="HA57" s="511"/>
      <c r="HB57" s="512"/>
      <c r="HC57" s="512"/>
      <c r="HD57" s="512"/>
      <c r="HE57" s="512"/>
      <c r="HF57" s="512"/>
      <c r="HG57" s="512"/>
      <c r="HH57" s="512"/>
      <c r="HI57" s="511"/>
      <c r="HJ57" s="512"/>
      <c r="HK57" s="512"/>
      <c r="HL57" s="512"/>
      <c r="HM57" s="512"/>
      <c r="HN57" s="512"/>
      <c r="HO57" s="512"/>
      <c r="HP57" s="512"/>
      <c r="HQ57" s="511"/>
      <c r="HR57" s="512"/>
      <c r="HS57" s="512"/>
      <c r="HT57" s="512"/>
      <c r="HU57" s="512"/>
      <c r="HV57" s="512"/>
      <c r="HW57" s="512"/>
      <c r="HX57" s="512"/>
      <c r="HY57" s="511"/>
      <c r="HZ57" s="512"/>
      <c r="IA57" s="512"/>
      <c r="IB57" s="512"/>
      <c r="IC57" s="512"/>
      <c r="ID57" s="512"/>
      <c r="IE57" s="512"/>
      <c r="IF57" s="512"/>
      <c r="IG57" s="511"/>
      <c r="IH57" s="512"/>
      <c r="II57" s="512"/>
      <c r="IJ57" s="512"/>
      <c r="IK57" s="512"/>
      <c r="IL57" s="512"/>
      <c r="IM57" s="512"/>
      <c r="IN57" s="512"/>
      <c r="IO57" s="511"/>
      <c r="IP57" s="512"/>
      <c r="IQ57" s="512"/>
      <c r="IR57" s="512"/>
      <c r="IS57" s="512"/>
      <c r="IT57" s="512"/>
      <c r="IU57" s="512"/>
      <c r="IV57" s="512"/>
      <c r="IW57" s="511"/>
      <c r="IX57" s="512"/>
      <c r="IY57" s="512"/>
      <c r="IZ57" s="512"/>
      <c r="JA57" s="512"/>
      <c r="JB57" s="512"/>
      <c r="JC57" s="512"/>
      <c r="JD57" s="512"/>
      <c r="JE57" s="511"/>
      <c r="JF57" s="512"/>
      <c r="JG57" s="512"/>
      <c r="JH57" s="512"/>
      <c r="JI57" s="512"/>
      <c r="JJ57" s="512"/>
      <c r="JK57" s="512"/>
      <c r="JL57" s="512"/>
      <c r="JM57" s="511"/>
      <c r="JN57" s="512"/>
      <c r="JO57" s="512"/>
      <c r="JP57" s="512"/>
      <c r="JQ57" s="512"/>
      <c r="JR57" s="512"/>
      <c r="JS57" s="512"/>
      <c r="JT57" s="512"/>
      <c r="JU57" s="511"/>
      <c r="JV57" s="512"/>
      <c r="JW57" s="512"/>
      <c r="JX57" s="512"/>
      <c r="JY57" s="512"/>
      <c r="JZ57" s="512"/>
      <c r="KA57" s="512"/>
      <c r="KB57" s="512"/>
      <c r="KC57" s="511"/>
      <c r="KD57" s="512"/>
      <c r="KE57" s="512"/>
      <c r="KF57" s="512"/>
      <c r="KG57" s="512"/>
      <c r="KH57" s="512"/>
      <c r="KI57" s="512"/>
      <c r="KJ57" s="512"/>
      <c r="KK57" s="511"/>
      <c r="KL57" s="512"/>
      <c r="KM57" s="512"/>
      <c r="KN57" s="512"/>
      <c r="KO57" s="512"/>
      <c r="KP57" s="512"/>
      <c r="KQ57" s="512"/>
      <c r="KR57" s="512"/>
      <c r="KS57" s="511"/>
      <c r="KT57" s="512"/>
      <c r="KU57" s="512"/>
      <c r="KV57" s="512"/>
      <c r="KW57" s="512"/>
      <c r="KX57" s="512"/>
      <c r="KY57" s="512"/>
      <c r="KZ57" s="512"/>
      <c r="LA57" s="511"/>
      <c r="LB57" s="512"/>
      <c r="LC57" s="512"/>
      <c r="LD57" s="512"/>
      <c r="LE57" s="512"/>
      <c r="LF57" s="512"/>
      <c r="LG57" s="512"/>
      <c r="LH57" s="512"/>
      <c r="LI57" s="511"/>
      <c r="LJ57" s="512"/>
      <c r="LK57" s="512"/>
      <c r="LL57" s="512"/>
      <c r="LM57" s="512"/>
      <c r="LN57" s="512"/>
      <c r="LO57" s="512"/>
      <c r="LP57" s="512"/>
      <c r="LQ57" s="511"/>
      <c r="LR57" s="512"/>
      <c r="LS57" s="512"/>
      <c r="LT57" s="512"/>
      <c r="LU57" s="512"/>
      <c r="LV57" s="512"/>
      <c r="LW57" s="512"/>
      <c r="LX57" s="512"/>
      <c r="LY57" s="511"/>
      <c r="LZ57" s="512"/>
      <c r="MA57" s="512"/>
      <c r="MB57" s="512"/>
      <c r="MC57" s="512"/>
      <c r="MD57" s="512"/>
      <c r="ME57" s="512"/>
      <c r="MF57" s="512"/>
      <c r="MG57" s="511"/>
      <c r="MH57" s="512"/>
      <c r="MI57" s="512"/>
      <c r="MJ57" s="512"/>
      <c r="MK57" s="512"/>
      <c r="ML57" s="512"/>
      <c r="MM57" s="512"/>
      <c r="MN57" s="512"/>
      <c r="MO57" s="511"/>
      <c r="MP57" s="512"/>
      <c r="MQ57" s="512"/>
      <c r="MR57" s="512"/>
      <c r="MS57" s="512"/>
      <c r="MT57" s="512"/>
      <c r="MU57" s="512"/>
      <c r="MV57" s="512"/>
      <c r="MW57" s="511"/>
      <c r="MX57" s="512"/>
      <c r="MY57" s="512"/>
      <c r="MZ57" s="512"/>
      <c r="NA57" s="512"/>
      <c r="NB57" s="512"/>
      <c r="NC57" s="512"/>
      <c r="ND57" s="512"/>
      <c r="NE57" s="511"/>
      <c r="NF57" s="512"/>
      <c r="NG57" s="512"/>
      <c r="NH57" s="512"/>
      <c r="NI57" s="512"/>
      <c r="NJ57" s="512"/>
      <c r="NK57" s="512"/>
      <c r="NL57" s="512"/>
      <c r="NM57" s="511"/>
      <c r="NN57" s="512"/>
      <c r="NO57" s="512"/>
      <c r="NP57" s="512"/>
      <c r="NQ57" s="512"/>
      <c r="NR57" s="512"/>
      <c r="NS57" s="512"/>
      <c r="NT57" s="512"/>
      <c r="NU57" s="511"/>
      <c r="NV57" s="512"/>
      <c r="NW57" s="512"/>
      <c r="NX57" s="512"/>
      <c r="NY57" s="512"/>
      <c r="NZ57" s="512"/>
      <c r="OA57" s="512"/>
      <c r="OB57" s="512"/>
      <c r="OC57" s="511"/>
      <c r="OD57" s="512"/>
      <c r="OE57" s="512"/>
      <c r="OF57" s="512"/>
      <c r="OG57" s="512"/>
      <c r="OH57" s="512"/>
      <c r="OI57" s="512"/>
      <c r="OJ57" s="512"/>
      <c r="OK57" s="511"/>
      <c r="OL57" s="512"/>
      <c r="OM57" s="512"/>
      <c r="ON57" s="512"/>
      <c r="OO57" s="512"/>
      <c r="OP57" s="512"/>
      <c r="OQ57" s="512"/>
      <c r="OR57" s="512"/>
      <c r="OS57" s="511"/>
      <c r="OT57" s="512"/>
      <c r="OU57" s="512"/>
      <c r="OV57" s="512"/>
      <c r="OW57" s="512"/>
      <c r="OX57" s="512"/>
      <c r="OY57" s="512"/>
      <c r="OZ57" s="512"/>
      <c r="PA57" s="511"/>
      <c r="PB57" s="512"/>
      <c r="PC57" s="512"/>
      <c r="PD57" s="512"/>
      <c r="PE57" s="512"/>
      <c r="PF57" s="512"/>
      <c r="PG57" s="512"/>
      <c r="PH57" s="512"/>
      <c r="PI57" s="511"/>
      <c r="PJ57" s="512"/>
      <c r="PK57" s="512"/>
      <c r="PL57" s="512"/>
      <c r="PM57" s="512"/>
      <c r="PN57" s="512"/>
      <c r="PO57" s="512"/>
      <c r="PP57" s="512"/>
      <c r="PQ57" s="511"/>
      <c r="PR57" s="512"/>
      <c r="PS57" s="512"/>
      <c r="PT57" s="512"/>
      <c r="PU57" s="512"/>
      <c r="PV57" s="512"/>
      <c r="PW57" s="512"/>
      <c r="PX57" s="512"/>
      <c r="PY57" s="511"/>
      <c r="PZ57" s="512"/>
      <c r="QA57" s="512"/>
      <c r="QB57" s="512"/>
      <c r="QC57" s="512"/>
      <c r="QD57" s="512"/>
      <c r="QE57" s="512"/>
      <c r="QF57" s="512"/>
      <c r="QG57" s="511"/>
      <c r="QH57" s="512"/>
      <c r="QI57" s="512"/>
      <c r="QJ57" s="512"/>
      <c r="QK57" s="512"/>
      <c r="QL57" s="512"/>
      <c r="QM57" s="512"/>
      <c r="QN57" s="512"/>
      <c r="QO57" s="511"/>
      <c r="QP57" s="512"/>
      <c r="QQ57" s="512"/>
      <c r="QR57" s="512"/>
      <c r="QS57" s="512"/>
      <c r="QT57" s="512"/>
      <c r="QU57" s="512"/>
      <c r="QV57" s="512"/>
      <c r="QW57" s="511"/>
      <c r="QX57" s="512"/>
      <c r="QY57" s="512"/>
      <c r="QZ57" s="512"/>
      <c r="RA57" s="512"/>
      <c r="RB57" s="512"/>
      <c r="RC57" s="512"/>
      <c r="RD57" s="512"/>
      <c r="RE57" s="511"/>
      <c r="RF57" s="512"/>
      <c r="RG57" s="512"/>
      <c r="RH57" s="512"/>
      <c r="RI57" s="512"/>
      <c r="RJ57" s="512"/>
      <c r="RK57" s="512"/>
      <c r="RL57" s="512"/>
      <c r="RM57" s="511"/>
      <c r="RN57" s="512"/>
      <c r="RO57" s="512"/>
      <c r="RP57" s="512"/>
      <c r="RQ57" s="512"/>
      <c r="RR57" s="512"/>
      <c r="RS57" s="512"/>
      <c r="RT57" s="512"/>
      <c r="RU57" s="511"/>
      <c r="RV57" s="512"/>
      <c r="RW57" s="512"/>
      <c r="RX57" s="512"/>
      <c r="RY57" s="512"/>
      <c r="RZ57" s="512"/>
      <c r="SA57" s="512"/>
      <c r="SB57" s="512"/>
      <c r="SC57" s="511"/>
      <c r="SD57" s="512"/>
      <c r="SE57" s="512"/>
      <c r="SF57" s="512"/>
      <c r="SG57" s="512"/>
      <c r="SH57" s="512"/>
      <c r="SI57" s="512"/>
      <c r="SJ57" s="512"/>
      <c r="SK57" s="511"/>
      <c r="SL57" s="512"/>
      <c r="SM57" s="512"/>
      <c r="SN57" s="512"/>
      <c r="SO57" s="512"/>
      <c r="SP57" s="512"/>
      <c r="SQ57" s="512"/>
      <c r="SR57" s="512"/>
      <c r="SS57" s="511"/>
      <c r="ST57" s="512"/>
      <c r="SU57" s="512"/>
      <c r="SV57" s="512"/>
      <c r="SW57" s="512"/>
      <c r="SX57" s="512"/>
      <c r="SY57" s="512"/>
      <c r="SZ57" s="512"/>
      <c r="TA57" s="511"/>
      <c r="TB57" s="512"/>
      <c r="TC57" s="512"/>
      <c r="TD57" s="512"/>
      <c r="TE57" s="512"/>
      <c r="TF57" s="512"/>
      <c r="TG57" s="512"/>
      <c r="TH57" s="512"/>
      <c r="TI57" s="511"/>
      <c r="TJ57" s="512"/>
      <c r="TK57" s="512"/>
      <c r="TL57" s="512"/>
      <c r="TM57" s="512"/>
      <c r="TN57" s="512"/>
      <c r="TO57" s="512"/>
      <c r="TP57" s="512"/>
      <c r="TQ57" s="511"/>
      <c r="TR57" s="512"/>
      <c r="TS57" s="512"/>
      <c r="TT57" s="512"/>
      <c r="TU57" s="512"/>
      <c r="TV57" s="512"/>
      <c r="TW57" s="512"/>
      <c r="TX57" s="512"/>
      <c r="TY57" s="511"/>
      <c r="TZ57" s="512"/>
      <c r="UA57" s="512"/>
      <c r="UB57" s="512"/>
      <c r="UC57" s="512"/>
      <c r="UD57" s="512"/>
      <c r="UE57" s="512"/>
      <c r="UF57" s="512"/>
      <c r="UG57" s="511"/>
      <c r="UH57" s="512"/>
      <c r="UI57" s="512"/>
      <c r="UJ57" s="512"/>
      <c r="UK57" s="512"/>
      <c r="UL57" s="512"/>
      <c r="UM57" s="512"/>
      <c r="UN57" s="512"/>
      <c r="UO57" s="511"/>
      <c r="UP57" s="512"/>
      <c r="UQ57" s="512"/>
      <c r="UR57" s="512"/>
      <c r="US57" s="512"/>
      <c r="UT57" s="512"/>
      <c r="UU57" s="512"/>
      <c r="UV57" s="512"/>
      <c r="UW57" s="511"/>
      <c r="UX57" s="512"/>
      <c r="UY57" s="512"/>
      <c r="UZ57" s="512"/>
      <c r="VA57" s="512"/>
      <c r="VB57" s="512"/>
      <c r="VC57" s="512"/>
      <c r="VD57" s="512"/>
      <c r="VE57" s="511"/>
      <c r="VF57" s="512"/>
      <c r="VG57" s="512"/>
      <c r="VH57" s="512"/>
      <c r="VI57" s="512"/>
      <c r="VJ57" s="512"/>
      <c r="VK57" s="512"/>
      <c r="VL57" s="512"/>
      <c r="VM57" s="511"/>
      <c r="VN57" s="512"/>
      <c r="VO57" s="512"/>
      <c r="VP57" s="512"/>
      <c r="VQ57" s="512"/>
      <c r="VR57" s="512"/>
      <c r="VS57" s="512"/>
      <c r="VT57" s="512"/>
      <c r="VU57" s="511"/>
      <c r="VV57" s="512"/>
      <c r="VW57" s="512"/>
      <c r="VX57" s="512"/>
      <c r="VY57" s="512"/>
      <c r="VZ57" s="512"/>
      <c r="WA57" s="512"/>
      <c r="WB57" s="512"/>
      <c r="WC57" s="511"/>
      <c r="WD57" s="512"/>
      <c r="WE57" s="512"/>
      <c r="WF57" s="512"/>
      <c r="WG57" s="512"/>
      <c r="WH57" s="512"/>
      <c r="WI57" s="512"/>
      <c r="WJ57" s="512"/>
      <c r="WK57" s="511"/>
      <c r="WL57" s="512"/>
      <c r="WM57" s="512"/>
      <c r="WN57" s="512"/>
      <c r="WO57" s="512"/>
      <c r="WP57" s="512"/>
      <c r="WQ57" s="512"/>
      <c r="WR57" s="512"/>
      <c r="WS57" s="511"/>
      <c r="WT57" s="512"/>
      <c r="WU57" s="512"/>
      <c r="WV57" s="512"/>
      <c r="WW57" s="512"/>
      <c r="WX57" s="512"/>
      <c r="WY57" s="512"/>
      <c r="WZ57" s="512"/>
      <c r="XA57" s="511"/>
      <c r="XB57" s="512"/>
      <c r="XC57" s="512"/>
      <c r="XD57" s="512"/>
      <c r="XE57" s="512"/>
      <c r="XF57" s="512"/>
      <c r="XG57" s="512"/>
      <c r="XH57" s="512"/>
      <c r="XI57" s="511"/>
      <c r="XJ57" s="512"/>
      <c r="XK57" s="512"/>
      <c r="XL57" s="512"/>
      <c r="XM57" s="512"/>
      <c r="XN57" s="512"/>
      <c r="XO57" s="512"/>
      <c r="XP57" s="512"/>
      <c r="XQ57" s="511"/>
      <c r="XR57" s="512"/>
      <c r="XS57" s="512"/>
      <c r="XT57" s="512"/>
      <c r="XU57" s="512"/>
      <c r="XV57" s="512"/>
      <c r="XW57" s="512"/>
      <c r="XX57" s="512"/>
      <c r="XY57" s="511"/>
      <c r="XZ57" s="512"/>
      <c r="YA57" s="512"/>
      <c r="YB57" s="512"/>
      <c r="YC57" s="512"/>
      <c r="YD57" s="512"/>
      <c r="YE57" s="512"/>
      <c r="YF57" s="512"/>
      <c r="YG57" s="511"/>
      <c r="YH57" s="512"/>
      <c r="YI57" s="512"/>
      <c r="YJ57" s="512"/>
      <c r="YK57" s="512"/>
      <c r="YL57" s="512"/>
      <c r="YM57" s="512"/>
      <c r="YN57" s="512"/>
      <c r="YO57" s="511"/>
      <c r="YP57" s="512"/>
      <c r="YQ57" s="512"/>
      <c r="YR57" s="512"/>
      <c r="YS57" s="512"/>
      <c r="YT57" s="512"/>
      <c r="YU57" s="512"/>
      <c r="YV57" s="512"/>
      <c r="YW57" s="511"/>
      <c r="YX57" s="512"/>
      <c r="YY57" s="512"/>
      <c r="YZ57" s="512"/>
      <c r="ZA57" s="512"/>
      <c r="ZB57" s="512"/>
      <c r="ZC57" s="512"/>
      <c r="ZD57" s="512"/>
      <c r="ZE57" s="511"/>
      <c r="ZF57" s="512"/>
      <c r="ZG57" s="512"/>
      <c r="ZH57" s="512"/>
      <c r="ZI57" s="512"/>
      <c r="ZJ57" s="512"/>
      <c r="ZK57" s="512"/>
      <c r="ZL57" s="512"/>
      <c r="ZM57" s="511"/>
      <c r="ZN57" s="512"/>
      <c r="ZO57" s="512"/>
      <c r="ZP57" s="512"/>
      <c r="ZQ57" s="512"/>
      <c r="ZR57" s="512"/>
      <c r="ZS57" s="512"/>
      <c r="ZT57" s="512"/>
      <c r="ZU57" s="511"/>
      <c r="ZV57" s="512"/>
      <c r="ZW57" s="512"/>
      <c r="ZX57" s="512"/>
      <c r="ZY57" s="512"/>
      <c r="ZZ57" s="512"/>
      <c r="AAA57" s="512"/>
      <c r="AAB57" s="512"/>
      <c r="AAC57" s="511"/>
      <c r="AAD57" s="512"/>
      <c r="AAE57" s="512"/>
      <c r="AAF57" s="512"/>
      <c r="AAG57" s="512"/>
      <c r="AAH57" s="512"/>
      <c r="AAI57" s="512"/>
      <c r="AAJ57" s="512"/>
      <c r="AAK57" s="511"/>
      <c r="AAL57" s="512"/>
      <c r="AAM57" s="512"/>
      <c r="AAN57" s="512"/>
      <c r="AAO57" s="512"/>
      <c r="AAP57" s="512"/>
      <c r="AAQ57" s="512"/>
      <c r="AAR57" s="512"/>
      <c r="AAS57" s="511"/>
      <c r="AAT57" s="512"/>
      <c r="AAU57" s="512"/>
      <c r="AAV57" s="512"/>
      <c r="AAW57" s="512"/>
      <c r="AAX57" s="512"/>
      <c r="AAY57" s="512"/>
      <c r="AAZ57" s="512"/>
      <c r="ABA57" s="511"/>
      <c r="ABB57" s="512"/>
      <c r="ABC57" s="512"/>
      <c r="ABD57" s="512"/>
      <c r="ABE57" s="512"/>
      <c r="ABF57" s="512"/>
      <c r="ABG57" s="512"/>
      <c r="ABH57" s="512"/>
      <c r="ABI57" s="511"/>
      <c r="ABJ57" s="512"/>
      <c r="ABK57" s="512"/>
      <c r="ABL57" s="512"/>
      <c r="ABM57" s="512"/>
      <c r="ABN57" s="512"/>
      <c r="ABO57" s="512"/>
      <c r="ABP57" s="512"/>
      <c r="ABQ57" s="511"/>
      <c r="ABR57" s="512"/>
      <c r="ABS57" s="512"/>
      <c r="ABT57" s="512"/>
      <c r="ABU57" s="512"/>
      <c r="ABV57" s="512"/>
      <c r="ABW57" s="512"/>
      <c r="ABX57" s="512"/>
      <c r="ABY57" s="511"/>
      <c r="ABZ57" s="512"/>
      <c r="ACA57" s="512"/>
      <c r="ACB57" s="512"/>
      <c r="ACC57" s="512"/>
      <c r="ACD57" s="512"/>
      <c r="ACE57" s="512"/>
      <c r="ACF57" s="512"/>
      <c r="ACG57" s="511"/>
      <c r="ACH57" s="512"/>
      <c r="ACI57" s="512"/>
      <c r="ACJ57" s="512"/>
      <c r="ACK57" s="512"/>
      <c r="ACL57" s="512"/>
      <c r="ACM57" s="512"/>
      <c r="ACN57" s="512"/>
      <c r="ACO57" s="511"/>
      <c r="ACP57" s="512"/>
      <c r="ACQ57" s="512"/>
      <c r="ACR57" s="512"/>
      <c r="ACS57" s="512"/>
      <c r="ACT57" s="512"/>
      <c r="ACU57" s="512"/>
      <c r="ACV57" s="512"/>
      <c r="ACW57" s="511"/>
      <c r="ACX57" s="512"/>
      <c r="ACY57" s="512"/>
      <c r="ACZ57" s="512"/>
      <c r="ADA57" s="512"/>
      <c r="ADB57" s="512"/>
      <c r="ADC57" s="512"/>
      <c r="ADD57" s="512"/>
      <c r="ADE57" s="511"/>
      <c r="ADF57" s="512"/>
      <c r="ADG57" s="512"/>
      <c r="ADH57" s="512"/>
      <c r="ADI57" s="512"/>
      <c r="ADJ57" s="512"/>
      <c r="ADK57" s="512"/>
      <c r="ADL57" s="512"/>
      <c r="ADM57" s="511"/>
      <c r="ADN57" s="512"/>
      <c r="ADO57" s="512"/>
      <c r="ADP57" s="512"/>
      <c r="ADQ57" s="512"/>
      <c r="ADR57" s="512"/>
      <c r="ADS57" s="512"/>
      <c r="ADT57" s="512"/>
      <c r="ADU57" s="511"/>
      <c r="ADV57" s="512"/>
      <c r="ADW57" s="512"/>
      <c r="ADX57" s="512"/>
      <c r="ADY57" s="512"/>
      <c r="ADZ57" s="512"/>
      <c r="AEA57" s="512"/>
      <c r="AEB57" s="512"/>
      <c r="AEC57" s="511"/>
      <c r="AED57" s="512"/>
      <c r="AEE57" s="512"/>
      <c r="AEF57" s="512"/>
      <c r="AEG57" s="512"/>
      <c r="AEH57" s="512"/>
      <c r="AEI57" s="512"/>
      <c r="AEJ57" s="512"/>
      <c r="AEK57" s="511"/>
      <c r="AEL57" s="512"/>
      <c r="AEM57" s="512"/>
      <c r="AEN57" s="512"/>
      <c r="AEO57" s="512"/>
      <c r="AEP57" s="512"/>
      <c r="AEQ57" s="512"/>
      <c r="AER57" s="512"/>
      <c r="AES57" s="511"/>
      <c r="AET57" s="512"/>
      <c r="AEU57" s="512"/>
      <c r="AEV57" s="512"/>
      <c r="AEW57" s="512"/>
      <c r="AEX57" s="512"/>
      <c r="AEY57" s="512"/>
      <c r="AEZ57" s="512"/>
      <c r="AFA57" s="511"/>
      <c r="AFB57" s="512"/>
      <c r="AFC57" s="512"/>
      <c r="AFD57" s="512"/>
      <c r="AFE57" s="512"/>
      <c r="AFF57" s="512"/>
      <c r="AFG57" s="512"/>
      <c r="AFH57" s="512"/>
      <c r="AFI57" s="511"/>
      <c r="AFJ57" s="512"/>
      <c r="AFK57" s="512"/>
      <c r="AFL57" s="512"/>
      <c r="AFM57" s="512"/>
      <c r="AFN57" s="512"/>
      <c r="AFO57" s="512"/>
      <c r="AFP57" s="512"/>
      <c r="AFQ57" s="511"/>
      <c r="AFR57" s="512"/>
      <c r="AFS57" s="512"/>
      <c r="AFT57" s="512"/>
      <c r="AFU57" s="512"/>
      <c r="AFV57" s="512"/>
      <c r="AFW57" s="512"/>
      <c r="AFX57" s="512"/>
      <c r="AFY57" s="511"/>
      <c r="AFZ57" s="512"/>
      <c r="AGA57" s="512"/>
      <c r="AGB57" s="512"/>
      <c r="AGC57" s="512"/>
      <c r="AGD57" s="512"/>
      <c r="AGE57" s="512"/>
      <c r="AGF57" s="512"/>
      <c r="AGG57" s="511"/>
      <c r="AGH57" s="512"/>
      <c r="AGI57" s="512"/>
      <c r="AGJ57" s="512"/>
      <c r="AGK57" s="512"/>
      <c r="AGL57" s="512"/>
      <c r="AGM57" s="512"/>
      <c r="AGN57" s="512"/>
      <c r="AGO57" s="511"/>
      <c r="AGP57" s="512"/>
      <c r="AGQ57" s="512"/>
      <c r="AGR57" s="512"/>
      <c r="AGS57" s="512"/>
      <c r="AGT57" s="512"/>
      <c r="AGU57" s="512"/>
      <c r="AGV57" s="512"/>
      <c r="AGW57" s="511"/>
      <c r="AGX57" s="512"/>
      <c r="AGY57" s="512"/>
      <c r="AGZ57" s="512"/>
      <c r="AHA57" s="512"/>
      <c r="AHB57" s="512"/>
      <c r="AHC57" s="512"/>
      <c r="AHD57" s="512"/>
      <c r="AHE57" s="511"/>
      <c r="AHF57" s="512"/>
      <c r="AHG57" s="512"/>
      <c r="AHH57" s="512"/>
      <c r="AHI57" s="512"/>
      <c r="AHJ57" s="512"/>
      <c r="AHK57" s="512"/>
      <c r="AHL57" s="512"/>
      <c r="AHM57" s="511"/>
      <c r="AHN57" s="512"/>
      <c r="AHO57" s="512"/>
      <c r="AHP57" s="512"/>
      <c r="AHQ57" s="512"/>
      <c r="AHR57" s="512"/>
      <c r="AHS57" s="512"/>
      <c r="AHT57" s="512"/>
      <c r="AHU57" s="511"/>
      <c r="AHV57" s="512"/>
      <c r="AHW57" s="512"/>
      <c r="AHX57" s="512"/>
      <c r="AHY57" s="512"/>
      <c r="AHZ57" s="512"/>
      <c r="AIA57" s="512"/>
      <c r="AIB57" s="512"/>
      <c r="AIC57" s="511"/>
      <c r="AID57" s="512"/>
      <c r="AIE57" s="512"/>
      <c r="AIF57" s="512"/>
      <c r="AIG57" s="512"/>
      <c r="AIH57" s="512"/>
      <c r="AII57" s="512"/>
      <c r="AIJ57" s="512"/>
      <c r="AIK57" s="511"/>
      <c r="AIL57" s="512"/>
      <c r="AIM57" s="512"/>
      <c r="AIN57" s="512"/>
      <c r="AIO57" s="512"/>
      <c r="AIP57" s="512"/>
      <c r="AIQ57" s="512"/>
      <c r="AIR57" s="512"/>
      <c r="AIS57" s="511"/>
      <c r="AIT57" s="512"/>
      <c r="AIU57" s="512"/>
      <c r="AIV57" s="512"/>
      <c r="AIW57" s="512"/>
      <c r="AIX57" s="512"/>
      <c r="AIY57" s="512"/>
      <c r="AIZ57" s="512"/>
      <c r="AJA57" s="511"/>
      <c r="AJB57" s="512"/>
      <c r="AJC57" s="512"/>
      <c r="AJD57" s="512"/>
      <c r="AJE57" s="512"/>
      <c r="AJF57" s="512"/>
      <c r="AJG57" s="512"/>
      <c r="AJH57" s="512"/>
      <c r="AJI57" s="511"/>
      <c r="AJJ57" s="512"/>
      <c r="AJK57" s="512"/>
      <c r="AJL57" s="512"/>
      <c r="AJM57" s="512"/>
      <c r="AJN57" s="512"/>
      <c r="AJO57" s="512"/>
      <c r="AJP57" s="512"/>
      <c r="AJQ57" s="511"/>
      <c r="AJR57" s="512"/>
      <c r="AJS57" s="512"/>
      <c r="AJT57" s="512"/>
      <c r="AJU57" s="512"/>
      <c r="AJV57" s="512"/>
      <c r="AJW57" s="512"/>
      <c r="AJX57" s="512"/>
      <c r="AJY57" s="511"/>
      <c r="AJZ57" s="512"/>
      <c r="AKA57" s="512"/>
      <c r="AKB57" s="512"/>
      <c r="AKC57" s="512"/>
      <c r="AKD57" s="512"/>
      <c r="AKE57" s="512"/>
      <c r="AKF57" s="512"/>
      <c r="AKG57" s="511"/>
      <c r="AKH57" s="512"/>
      <c r="AKI57" s="512"/>
      <c r="AKJ57" s="512"/>
      <c r="AKK57" s="512"/>
      <c r="AKL57" s="512"/>
      <c r="AKM57" s="512"/>
      <c r="AKN57" s="512"/>
      <c r="AKO57" s="511"/>
      <c r="AKP57" s="512"/>
      <c r="AKQ57" s="512"/>
      <c r="AKR57" s="512"/>
      <c r="AKS57" s="512"/>
      <c r="AKT57" s="512"/>
      <c r="AKU57" s="512"/>
      <c r="AKV57" s="512"/>
      <c r="AKW57" s="511"/>
      <c r="AKX57" s="512"/>
      <c r="AKY57" s="512"/>
      <c r="AKZ57" s="512"/>
      <c r="ALA57" s="512"/>
      <c r="ALB57" s="512"/>
      <c r="ALC57" s="512"/>
      <c r="ALD57" s="512"/>
      <c r="ALE57" s="511"/>
      <c r="ALF57" s="512"/>
      <c r="ALG57" s="512"/>
      <c r="ALH57" s="512"/>
      <c r="ALI57" s="512"/>
      <c r="ALJ57" s="512"/>
      <c r="ALK57" s="512"/>
      <c r="ALL57" s="512"/>
      <c r="ALM57" s="511"/>
      <c r="ALN57" s="512"/>
      <c r="ALO57" s="512"/>
      <c r="ALP57" s="512"/>
      <c r="ALQ57" s="512"/>
      <c r="ALR57" s="512"/>
      <c r="ALS57" s="512"/>
      <c r="ALT57" s="512"/>
      <c r="ALU57" s="511"/>
      <c r="ALV57" s="512"/>
      <c r="ALW57" s="512"/>
      <c r="ALX57" s="512"/>
      <c r="ALY57" s="512"/>
      <c r="ALZ57" s="512"/>
      <c r="AMA57" s="512"/>
      <c r="AMB57" s="512"/>
      <c r="AMC57" s="511"/>
      <c r="AMD57" s="512"/>
      <c r="AME57" s="512"/>
      <c r="AMF57" s="512"/>
      <c r="AMG57" s="512"/>
      <c r="AMH57" s="512"/>
      <c r="AMI57" s="512"/>
      <c r="AMJ57" s="512"/>
      <c r="AMK57" s="511"/>
      <c r="AML57" s="512"/>
      <c r="AMM57" s="512"/>
      <c r="AMN57" s="512"/>
      <c r="AMO57" s="512"/>
      <c r="AMP57" s="512"/>
      <c r="AMQ57" s="512"/>
      <c r="AMR57" s="512"/>
      <c r="AMS57" s="511"/>
      <c r="AMT57" s="512"/>
      <c r="AMU57" s="512"/>
      <c r="AMV57" s="512"/>
      <c r="AMW57" s="512"/>
      <c r="AMX57" s="512"/>
      <c r="AMY57" s="512"/>
      <c r="AMZ57" s="512"/>
      <c r="ANA57" s="511"/>
      <c r="ANB57" s="512"/>
      <c r="ANC57" s="512"/>
      <c r="AND57" s="512"/>
      <c r="ANE57" s="512"/>
      <c r="ANF57" s="512"/>
      <c r="ANG57" s="512"/>
      <c r="ANH57" s="512"/>
      <c r="ANI57" s="511"/>
      <c r="ANJ57" s="512"/>
      <c r="ANK57" s="512"/>
      <c r="ANL57" s="512"/>
      <c r="ANM57" s="512"/>
      <c r="ANN57" s="512"/>
      <c r="ANO57" s="512"/>
      <c r="ANP57" s="512"/>
      <c r="ANQ57" s="511"/>
      <c r="ANR57" s="512"/>
      <c r="ANS57" s="512"/>
      <c r="ANT57" s="512"/>
      <c r="ANU57" s="512"/>
      <c r="ANV57" s="512"/>
      <c r="ANW57" s="512"/>
      <c r="ANX57" s="512"/>
      <c r="ANY57" s="511"/>
      <c r="ANZ57" s="512"/>
      <c r="AOA57" s="512"/>
      <c r="AOB57" s="512"/>
      <c r="AOC57" s="512"/>
      <c r="AOD57" s="512"/>
      <c r="AOE57" s="512"/>
      <c r="AOF57" s="512"/>
      <c r="AOG57" s="511"/>
      <c r="AOH57" s="512"/>
      <c r="AOI57" s="512"/>
      <c r="AOJ57" s="512"/>
      <c r="AOK57" s="512"/>
      <c r="AOL57" s="512"/>
      <c r="AOM57" s="512"/>
      <c r="AON57" s="512"/>
      <c r="AOO57" s="511"/>
      <c r="AOP57" s="512"/>
      <c r="AOQ57" s="512"/>
      <c r="AOR57" s="512"/>
      <c r="AOS57" s="512"/>
      <c r="AOT57" s="512"/>
      <c r="AOU57" s="512"/>
      <c r="AOV57" s="512"/>
      <c r="AOW57" s="511"/>
      <c r="AOX57" s="512"/>
      <c r="AOY57" s="512"/>
      <c r="AOZ57" s="512"/>
      <c r="APA57" s="512"/>
      <c r="APB57" s="512"/>
      <c r="APC57" s="512"/>
      <c r="APD57" s="512"/>
      <c r="APE57" s="511"/>
      <c r="APF57" s="512"/>
      <c r="APG57" s="512"/>
      <c r="APH57" s="512"/>
      <c r="API57" s="512"/>
      <c r="APJ57" s="512"/>
      <c r="APK57" s="512"/>
      <c r="APL57" s="512"/>
      <c r="APM57" s="511"/>
      <c r="APN57" s="512"/>
      <c r="APO57" s="512"/>
      <c r="APP57" s="512"/>
      <c r="APQ57" s="512"/>
      <c r="APR57" s="512"/>
      <c r="APS57" s="512"/>
      <c r="APT57" s="512"/>
      <c r="APU57" s="511"/>
      <c r="APV57" s="512"/>
      <c r="APW57" s="512"/>
      <c r="APX57" s="512"/>
      <c r="APY57" s="512"/>
      <c r="APZ57" s="512"/>
      <c r="AQA57" s="512"/>
      <c r="AQB57" s="512"/>
      <c r="AQC57" s="511"/>
      <c r="AQD57" s="512"/>
      <c r="AQE57" s="512"/>
      <c r="AQF57" s="512"/>
      <c r="AQG57" s="512"/>
      <c r="AQH57" s="512"/>
      <c r="AQI57" s="512"/>
      <c r="AQJ57" s="512"/>
      <c r="AQK57" s="511"/>
      <c r="AQL57" s="512"/>
      <c r="AQM57" s="512"/>
      <c r="AQN57" s="512"/>
      <c r="AQO57" s="512"/>
      <c r="AQP57" s="512"/>
      <c r="AQQ57" s="512"/>
      <c r="AQR57" s="512"/>
      <c r="AQS57" s="511"/>
      <c r="AQT57" s="512"/>
      <c r="AQU57" s="512"/>
      <c r="AQV57" s="512"/>
      <c r="AQW57" s="512"/>
      <c r="AQX57" s="512"/>
      <c r="AQY57" s="512"/>
      <c r="AQZ57" s="512"/>
      <c r="ARA57" s="511"/>
      <c r="ARB57" s="512"/>
      <c r="ARC57" s="512"/>
      <c r="ARD57" s="512"/>
      <c r="ARE57" s="512"/>
      <c r="ARF57" s="512"/>
      <c r="ARG57" s="512"/>
      <c r="ARH57" s="512"/>
      <c r="ARI57" s="511"/>
      <c r="ARJ57" s="512"/>
      <c r="ARK57" s="512"/>
      <c r="ARL57" s="512"/>
      <c r="ARM57" s="512"/>
      <c r="ARN57" s="512"/>
      <c r="ARO57" s="512"/>
      <c r="ARP57" s="512"/>
      <c r="ARQ57" s="511"/>
      <c r="ARR57" s="512"/>
      <c r="ARS57" s="512"/>
      <c r="ART57" s="512"/>
      <c r="ARU57" s="512"/>
      <c r="ARV57" s="512"/>
      <c r="ARW57" s="512"/>
      <c r="ARX57" s="512"/>
      <c r="ARY57" s="511"/>
      <c r="ARZ57" s="512"/>
      <c r="ASA57" s="512"/>
      <c r="ASB57" s="512"/>
      <c r="ASC57" s="512"/>
      <c r="ASD57" s="512"/>
      <c r="ASE57" s="512"/>
      <c r="ASF57" s="512"/>
      <c r="ASG57" s="511"/>
      <c r="ASH57" s="512"/>
      <c r="ASI57" s="512"/>
      <c r="ASJ57" s="512"/>
      <c r="ASK57" s="512"/>
      <c r="ASL57" s="512"/>
      <c r="ASM57" s="512"/>
      <c r="ASN57" s="512"/>
      <c r="ASO57" s="511"/>
      <c r="ASP57" s="512"/>
      <c r="ASQ57" s="512"/>
      <c r="ASR57" s="512"/>
      <c r="ASS57" s="512"/>
      <c r="AST57" s="512"/>
      <c r="ASU57" s="512"/>
      <c r="ASV57" s="512"/>
      <c r="ASW57" s="511"/>
      <c r="ASX57" s="512"/>
      <c r="ASY57" s="512"/>
      <c r="ASZ57" s="512"/>
      <c r="ATA57" s="512"/>
      <c r="ATB57" s="512"/>
      <c r="ATC57" s="512"/>
      <c r="ATD57" s="512"/>
      <c r="ATE57" s="511"/>
      <c r="ATF57" s="512"/>
      <c r="ATG57" s="512"/>
      <c r="ATH57" s="512"/>
      <c r="ATI57" s="512"/>
      <c r="ATJ57" s="512"/>
      <c r="ATK57" s="512"/>
      <c r="ATL57" s="512"/>
      <c r="ATM57" s="511"/>
      <c r="ATN57" s="512"/>
      <c r="ATO57" s="512"/>
      <c r="ATP57" s="512"/>
      <c r="ATQ57" s="512"/>
      <c r="ATR57" s="512"/>
      <c r="ATS57" s="512"/>
      <c r="ATT57" s="512"/>
      <c r="ATU57" s="511"/>
      <c r="ATV57" s="512"/>
      <c r="ATW57" s="512"/>
      <c r="ATX57" s="512"/>
      <c r="ATY57" s="512"/>
      <c r="ATZ57" s="512"/>
      <c r="AUA57" s="512"/>
      <c r="AUB57" s="512"/>
      <c r="AUC57" s="511"/>
      <c r="AUD57" s="512"/>
      <c r="AUE57" s="512"/>
      <c r="AUF57" s="512"/>
      <c r="AUG57" s="512"/>
      <c r="AUH57" s="512"/>
      <c r="AUI57" s="512"/>
      <c r="AUJ57" s="512"/>
      <c r="AUK57" s="511"/>
      <c r="AUL57" s="512"/>
      <c r="AUM57" s="512"/>
      <c r="AUN57" s="512"/>
      <c r="AUO57" s="512"/>
      <c r="AUP57" s="512"/>
      <c r="AUQ57" s="512"/>
      <c r="AUR57" s="512"/>
      <c r="AUS57" s="511"/>
      <c r="AUT57" s="512"/>
      <c r="AUU57" s="512"/>
      <c r="AUV57" s="512"/>
      <c r="AUW57" s="512"/>
      <c r="AUX57" s="512"/>
      <c r="AUY57" s="512"/>
      <c r="AUZ57" s="512"/>
      <c r="AVA57" s="511"/>
      <c r="AVB57" s="512"/>
      <c r="AVC57" s="512"/>
      <c r="AVD57" s="512"/>
      <c r="AVE57" s="512"/>
      <c r="AVF57" s="512"/>
      <c r="AVG57" s="512"/>
      <c r="AVH57" s="512"/>
      <c r="AVI57" s="511"/>
      <c r="AVJ57" s="512"/>
      <c r="AVK57" s="512"/>
      <c r="AVL57" s="512"/>
      <c r="AVM57" s="512"/>
      <c r="AVN57" s="512"/>
      <c r="AVO57" s="512"/>
      <c r="AVP57" s="512"/>
      <c r="AVQ57" s="511"/>
      <c r="AVR57" s="512"/>
      <c r="AVS57" s="512"/>
      <c r="AVT57" s="512"/>
      <c r="AVU57" s="512"/>
      <c r="AVV57" s="512"/>
      <c r="AVW57" s="512"/>
      <c r="AVX57" s="512"/>
      <c r="AVY57" s="511"/>
      <c r="AVZ57" s="512"/>
      <c r="AWA57" s="512"/>
      <c r="AWB57" s="512"/>
      <c r="AWC57" s="512"/>
      <c r="AWD57" s="512"/>
      <c r="AWE57" s="512"/>
      <c r="AWF57" s="512"/>
      <c r="AWG57" s="511"/>
      <c r="AWH57" s="512"/>
      <c r="AWI57" s="512"/>
      <c r="AWJ57" s="512"/>
      <c r="AWK57" s="512"/>
      <c r="AWL57" s="512"/>
      <c r="AWM57" s="512"/>
      <c r="AWN57" s="512"/>
      <c r="AWO57" s="511"/>
      <c r="AWP57" s="512"/>
      <c r="AWQ57" s="512"/>
      <c r="AWR57" s="512"/>
      <c r="AWS57" s="512"/>
      <c r="AWT57" s="512"/>
      <c r="AWU57" s="512"/>
      <c r="AWV57" s="512"/>
      <c r="AWW57" s="511"/>
      <c r="AWX57" s="512"/>
      <c r="AWY57" s="512"/>
      <c r="AWZ57" s="512"/>
      <c r="AXA57" s="512"/>
      <c r="AXB57" s="512"/>
      <c r="AXC57" s="512"/>
      <c r="AXD57" s="512"/>
      <c r="AXE57" s="511"/>
      <c r="AXF57" s="512"/>
      <c r="AXG57" s="512"/>
      <c r="AXH57" s="512"/>
      <c r="AXI57" s="512"/>
      <c r="AXJ57" s="512"/>
      <c r="AXK57" s="512"/>
      <c r="AXL57" s="512"/>
      <c r="AXM57" s="511"/>
      <c r="AXN57" s="512"/>
      <c r="AXO57" s="512"/>
      <c r="AXP57" s="512"/>
      <c r="AXQ57" s="512"/>
      <c r="AXR57" s="512"/>
      <c r="AXS57" s="512"/>
      <c r="AXT57" s="512"/>
      <c r="AXU57" s="511"/>
      <c r="AXV57" s="512"/>
      <c r="AXW57" s="512"/>
      <c r="AXX57" s="512"/>
      <c r="AXY57" s="512"/>
      <c r="AXZ57" s="512"/>
      <c r="AYA57" s="512"/>
      <c r="AYB57" s="512"/>
      <c r="AYC57" s="511"/>
      <c r="AYD57" s="512"/>
      <c r="AYE57" s="512"/>
      <c r="AYF57" s="512"/>
      <c r="AYG57" s="512"/>
      <c r="AYH57" s="512"/>
      <c r="AYI57" s="512"/>
      <c r="AYJ57" s="512"/>
      <c r="AYK57" s="511"/>
      <c r="AYL57" s="512"/>
      <c r="AYM57" s="512"/>
      <c r="AYN57" s="512"/>
      <c r="AYO57" s="512"/>
      <c r="AYP57" s="512"/>
      <c r="AYQ57" s="512"/>
      <c r="AYR57" s="512"/>
      <c r="AYS57" s="511"/>
      <c r="AYT57" s="512"/>
      <c r="AYU57" s="512"/>
      <c r="AYV57" s="512"/>
      <c r="AYW57" s="512"/>
      <c r="AYX57" s="512"/>
      <c r="AYY57" s="512"/>
      <c r="AYZ57" s="512"/>
      <c r="AZA57" s="511"/>
      <c r="AZB57" s="512"/>
      <c r="AZC57" s="512"/>
      <c r="AZD57" s="512"/>
      <c r="AZE57" s="512"/>
      <c r="AZF57" s="512"/>
      <c r="AZG57" s="512"/>
      <c r="AZH57" s="512"/>
      <c r="AZI57" s="511"/>
      <c r="AZJ57" s="512"/>
      <c r="AZK57" s="512"/>
      <c r="AZL57" s="512"/>
      <c r="AZM57" s="512"/>
      <c r="AZN57" s="512"/>
      <c r="AZO57" s="512"/>
      <c r="AZP57" s="512"/>
      <c r="AZQ57" s="511"/>
      <c r="AZR57" s="512"/>
      <c r="AZS57" s="512"/>
      <c r="AZT57" s="512"/>
      <c r="AZU57" s="512"/>
      <c r="AZV57" s="512"/>
      <c r="AZW57" s="512"/>
      <c r="AZX57" s="512"/>
      <c r="AZY57" s="511"/>
      <c r="AZZ57" s="512"/>
      <c r="BAA57" s="512"/>
      <c r="BAB57" s="512"/>
      <c r="BAC57" s="512"/>
      <c r="BAD57" s="512"/>
      <c r="BAE57" s="512"/>
      <c r="BAF57" s="512"/>
      <c r="BAG57" s="511"/>
      <c r="BAH57" s="512"/>
      <c r="BAI57" s="512"/>
      <c r="BAJ57" s="512"/>
      <c r="BAK57" s="512"/>
      <c r="BAL57" s="512"/>
      <c r="BAM57" s="512"/>
      <c r="BAN57" s="512"/>
      <c r="BAO57" s="511"/>
      <c r="BAP57" s="512"/>
      <c r="BAQ57" s="512"/>
      <c r="BAR57" s="512"/>
      <c r="BAS57" s="512"/>
      <c r="BAT57" s="512"/>
      <c r="BAU57" s="512"/>
      <c r="BAV57" s="512"/>
      <c r="BAW57" s="511"/>
      <c r="BAX57" s="512"/>
      <c r="BAY57" s="512"/>
      <c r="BAZ57" s="512"/>
      <c r="BBA57" s="512"/>
      <c r="BBB57" s="512"/>
      <c r="BBC57" s="512"/>
      <c r="BBD57" s="512"/>
      <c r="BBE57" s="511"/>
      <c r="BBF57" s="512"/>
      <c r="BBG57" s="512"/>
      <c r="BBH57" s="512"/>
      <c r="BBI57" s="512"/>
      <c r="BBJ57" s="512"/>
      <c r="BBK57" s="512"/>
      <c r="BBL57" s="512"/>
      <c r="BBM57" s="511"/>
      <c r="BBN57" s="512"/>
      <c r="BBO57" s="512"/>
      <c r="BBP57" s="512"/>
      <c r="BBQ57" s="512"/>
      <c r="BBR57" s="512"/>
      <c r="BBS57" s="512"/>
      <c r="BBT57" s="512"/>
      <c r="BBU57" s="511"/>
      <c r="BBV57" s="512"/>
      <c r="BBW57" s="512"/>
      <c r="BBX57" s="512"/>
      <c r="BBY57" s="512"/>
      <c r="BBZ57" s="512"/>
      <c r="BCA57" s="512"/>
      <c r="BCB57" s="512"/>
      <c r="BCC57" s="511"/>
      <c r="BCD57" s="512"/>
      <c r="BCE57" s="512"/>
      <c r="BCF57" s="512"/>
      <c r="BCG57" s="512"/>
      <c r="BCH57" s="512"/>
      <c r="BCI57" s="512"/>
      <c r="BCJ57" s="512"/>
      <c r="BCK57" s="511"/>
      <c r="BCL57" s="512"/>
      <c r="BCM57" s="512"/>
      <c r="BCN57" s="512"/>
      <c r="BCO57" s="512"/>
      <c r="BCP57" s="512"/>
      <c r="BCQ57" s="512"/>
      <c r="BCR57" s="512"/>
      <c r="BCS57" s="511"/>
      <c r="BCT57" s="512"/>
      <c r="BCU57" s="512"/>
      <c r="BCV57" s="512"/>
      <c r="BCW57" s="512"/>
      <c r="BCX57" s="512"/>
      <c r="BCY57" s="512"/>
      <c r="BCZ57" s="512"/>
      <c r="BDA57" s="511"/>
      <c r="BDB57" s="512"/>
      <c r="BDC57" s="512"/>
      <c r="BDD57" s="512"/>
      <c r="BDE57" s="512"/>
      <c r="BDF57" s="512"/>
      <c r="BDG57" s="512"/>
      <c r="BDH57" s="512"/>
      <c r="BDI57" s="511"/>
      <c r="BDJ57" s="512"/>
      <c r="BDK57" s="512"/>
      <c r="BDL57" s="512"/>
      <c r="BDM57" s="512"/>
      <c r="BDN57" s="512"/>
      <c r="BDO57" s="512"/>
      <c r="BDP57" s="512"/>
      <c r="BDQ57" s="511"/>
      <c r="BDR57" s="512"/>
      <c r="BDS57" s="512"/>
      <c r="BDT57" s="512"/>
      <c r="BDU57" s="512"/>
      <c r="BDV57" s="512"/>
      <c r="BDW57" s="512"/>
      <c r="BDX57" s="512"/>
      <c r="BDY57" s="511"/>
      <c r="BDZ57" s="512"/>
      <c r="BEA57" s="512"/>
      <c r="BEB57" s="512"/>
      <c r="BEC57" s="512"/>
      <c r="BED57" s="512"/>
      <c r="BEE57" s="512"/>
      <c r="BEF57" s="512"/>
      <c r="BEG57" s="511"/>
      <c r="BEH57" s="512"/>
      <c r="BEI57" s="512"/>
      <c r="BEJ57" s="512"/>
      <c r="BEK57" s="512"/>
      <c r="BEL57" s="512"/>
      <c r="BEM57" s="512"/>
      <c r="BEN57" s="512"/>
      <c r="BEO57" s="511"/>
      <c r="BEP57" s="512"/>
      <c r="BEQ57" s="512"/>
      <c r="BER57" s="512"/>
      <c r="BES57" s="512"/>
      <c r="BET57" s="512"/>
      <c r="BEU57" s="512"/>
      <c r="BEV57" s="512"/>
      <c r="BEW57" s="511"/>
      <c r="BEX57" s="512"/>
      <c r="BEY57" s="512"/>
      <c r="BEZ57" s="512"/>
      <c r="BFA57" s="512"/>
      <c r="BFB57" s="512"/>
      <c r="BFC57" s="512"/>
      <c r="BFD57" s="512"/>
      <c r="BFE57" s="511"/>
      <c r="BFF57" s="512"/>
      <c r="BFG57" s="512"/>
      <c r="BFH57" s="512"/>
      <c r="BFI57" s="512"/>
      <c r="BFJ57" s="512"/>
      <c r="BFK57" s="512"/>
      <c r="BFL57" s="512"/>
      <c r="BFM57" s="511"/>
      <c r="BFN57" s="512"/>
      <c r="BFO57" s="512"/>
      <c r="BFP57" s="512"/>
      <c r="BFQ57" s="512"/>
      <c r="BFR57" s="512"/>
      <c r="BFS57" s="512"/>
      <c r="BFT57" s="512"/>
      <c r="BFU57" s="511"/>
      <c r="BFV57" s="512"/>
      <c r="BFW57" s="512"/>
      <c r="BFX57" s="512"/>
      <c r="BFY57" s="512"/>
      <c r="BFZ57" s="512"/>
      <c r="BGA57" s="512"/>
      <c r="BGB57" s="512"/>
      <c r="BGC57" s="511"/>
      <c r="BGD57" s="512"/>
      <c r="BGE57" s="512"/>
      <c r="BGF57" s="512"/>
      <c r="BGG57" s="512"/>
      <c r="BGH57" s="512"/>
      <c r="BGI57" s="512"/>
      <c r="BGJ57" s="512"/>
      <c r="BGK57" s="511"/>
      <c r="BGL57" s="512"/>
      <c r="BGM57" s="512"/>
      <c r="BGN57" s="512"/>
      <c r="BGO57" s="512"/>
      <c r="BGP57" s="512"/>
      <c r="BGQ57" s="512"/>
      <c r="BGR57" s="512"/>
      <c r="BGS57" s="511"/>
      <c r="BGT57" s="512"/>
      <c r="BGU57" s="512"/>
      <c r="BGV57" s="512"/>
      <c r="BGW57" s="512"/>
      <c r="BGX57" s="512"/>
      <c r="BGY57" s="512"/>
      <c r="BGZ57" s="512"/>
      <c r="BHA57" s="511"/>
      <c r="BHB57" s="512"/>
      <c r="BHC57" s="512"/>
      <c r="BHD57" s="512"/>
      <c r="BHE57" s="512"/>
      <c r="BHF57" s="512"/>
      <c r="BHG57" s="512"/>
      <c r="BHH57" s="512"/>
      <c r="BHI57" s="511"/>
      <c r="BHJ57" s="512"/>
      <c r="BHK57" s="512"/>
      <c r="BHL57" s="512"/>
      <c r="BHM57" s="512"/>
      <c r="BHN57" s="512"/>
      <c r="BHO57" s="512"/>
      <c r="BHP57" s="512"/>
      <c r="BHQ57" s="511"/>
      <c r="BHR57" s="512"/>
      <c r="BHS57" s="512"/>
      <c r="BHT57" s="512"/>
      <c r="BHU57" s="512"/>
      <c r="BHV57" s="512"/>
      <c r="BHW57" s="512"/>
      <c r="BHX57" s="512"/>
      <c r="BHY57" s="511"/>
      <c r="BHZ57" s="512"/>
      <c r="BIA57" s="512"/>
      <c r="BIB57" s="512"/>
      <c r="BIC57" s="512"/>
      <c r="BID57" s="512"/>
      <c r="BIE57" s="512"/>
      <c r="BIF57" s="512"/>
      <c r="BIG57" s="511"/>
      <c r="BIH57" s="512"/>
      <c r="BII57" s="512"/>
      <c r="BIJ57" s="512"/>
      <c r="BIK57" s="512"/>
      <c r="BIL57" s="512"/>
      <c r="BIM57" s="512"/>
      <c r="BIN57" s="512"/>
      <c r="BIO57" s="511"/>
      <c r="BIP57" s="512"/>
      <c r="BIQ57" s="512"/>
      <c r="BIR57" s="512"/>
      <c r="BIS57" s="512"/>
      <c r="BIT57" s="512"/>
      <c r="BIU57" s="512"/>
      <c r="BIV57" s="512"/>
      <c r="BIW57" s="511"/>
      <c r="BIX57" s="512"/>
      <c r="BIY57" s="512"/>
      <c r="BIZ57" s="512"/>
      <c r="BJA57" s="512"/>
      <c r="BJB57" s="512"/>
      <c r="BJC57" s="512"/>
      <c r="BJD57" s="512"/>
      <c r="BJE57" s="511"/>
      <c r="BJF57" s="512"/>
      <c r="BJG57" s="512"/>
      <c r="BJH57" s="512"/>
      <c r="BJI57" s="512"/>
      <c r="BJJ57" s="512"/>
      <c r="BJK57" s="512"/>
      <c r="BJL57" s="512"/>
      <c r="BJM57" s="511"/>
      <c r="BJN57" s="512"/>
      <c r="BJO57" s="512"/>
      <c r="BJP57" s="512"/>
      <c r="BJQ57" s="512"/>
      <c r="BJR57" s="512"/>
      <c r="BJS57" s="512"/>
      <c r="BJT57" s="512"/>
      <c r="BJU57" s="511"/>
      <c r="BJV57" s="512"/>
      <c r="BJW57" s="512"/>
      <c r="BJX57" s="512"/>
      <c r="BJY57" s="512"/>
      <c r="BJZ57" s="512"/>
      <c r="BKA57" s="512"/>
      <c r="BKB57" s="512"/>
      <c r="BKC57" s="511"/>
      <c r="BKD57" s="512"/>
      <c r="BKE57" s="512"/>
      <c r="BKF57" s="512"/>
      <c r="BKG57" s="512"/>
      <c r="BKH57" s="512"/>
      <c r="BKI57" s="512"/>
      <c r="BKJ57" s="512"/>
      <c r="BKK57" s="511"/>
      <c r="BKL57" s="512"/>
      <c r="BKM57" s="512"/>
      <c r="BKN57" s="512"/>
      <c r="BKO57" s="512"/>
      <c r="BKP57" s="512"/>
      <c r="BKQ57" s="512"/>
      <c r="BKR57" s="512"/>
      <c r="BKS57" s="511"/>
      <c r="BKT57" s="512"/>
      <c r="BKU57" s="512"/>
      <c r="BKV57" s="512"/>
      <c r="BKW57" s="512"/>
      <c r="BKX57" s="512"/>
      <c r="BKY57" s="512"/>
      <c r="BKZ57" s="512"/>
      <c r="BLA57" s="511"/>
      <c r="BLB57" s="512"/>
      <c r="BLC57" s="512"/>
      <c r="BLD57" s="512"/>
      <c r="BLE57" s="512"/>
      <c r="BLF57" s="512"/>
      <c r="BLG57" s="512"/>
      <c r="BLH57" s="512"/>
      <c r="BLI57" s="511"/>
      <c r="BLJ57" s="512"/>
      <c r="BLK57" s="512"/>
      <c r="BLL57" s="512"/>
      <c r="BLM57" s="512"/>
      <c r="BLN57" s="512"/>
      <c r="BLO57" s="512"/>
      <c r="BLP57" s="512"/>
      <c r="BLQ57" s="511"/>
      <c r="BLR57" s="512"/>
      <c r="BLS57" s="512"/>
      <c r="BLT57" s="512"/>
      <c r="BLU57" s="512"/>
      <c r="BLV57" s="512"/>
      <c r="BLW57" s="512"/>
      <c r="BLX57" s="512"/>
      <c r="BLY57" s="511"/>
      <c r="BLZ57" s="512"/>
      <c r="BMA57" s="512"/>
      <c r="BMB57" s="512"/>
      <c r="BMC57" s="512"/>
      <c r="BMD57" s="512"/>
      <c r="BME57" s="512"/>
      <c r="BMF57" s="512"/>
      <c r="BMG57" s="511"/>
      <c r="BMH57" s="512"/>
      <c r="BMI57" s="512"/>
      <c r="BMJ57" s="512"/>
      <c r="BMK57" s="512"/>
      <c r="BML57" s="512"/>
      <c r="BMM57" s="512"/>
      <c r="BMN57" s="512"/>
      <c r="BMO57" s="511"/>
      <c r="BMP57" s="512"/>
      <c r="BMQ57" s="512"/>
      <c r="BMR57" s="512"/>
      <c r="BMS57" s="512"/>
      <c r="BMT57" s="512"/>
      <c r="BMU57" s="512"/>
      <c r="BMV57" s="512"/>
      <c r="BMW57" s="511"/>
      <c r="BMX57" s="512"/>
      <c r="BMY57" s="512"/>
      <c r="BMZ57" s="512"/>
      <c r="BNA57" s="512"/>
      <c r="BNB57" s="512"/>
      <c r="BNC57" s="512"/>
      <c r="BND57" s="512"/>
      <c r="BNE57" s="511"/>
      <c r="BNF57" s="512"/>
      <c r="BNG57" s="512"/>
      <c r="BNH57" s="512"/>
      <c r="BNI57" s="512"/>
      <c r="BNJ57" s="512"/>
      <c r="BNK57" s="512"/>
      <c r="BNL57" s="512"/>
      <c r="BNM57" s="511"/>
      <c r="BNN57" s="512"/>
      <c r="BNO57" s="512"/>
      <c r="BNP57" s="512"/>
      <c r="BNQ57" s="512"/>
      <c r="BNR57" s="512"/>
      <c r="BNS57" s="512"/>
      <c r="BNT57" s="512"/>
      <c r="BNU57" s="511"/>
      <c r="BNV57" s="512"/>
      <c r="BNW57" s="512"/>
      <c r="BNX57" s="512"/>
      <c r="BNY57" s="512"/>
      <c r="BNZ57" s="512"/>
      <c r="BOA57" s="512"/>
      <c r="BOB57" s="512"/>
      <c r="BOC57" s="511"/>
      <c r="BOD57" s="512"/>
      <c r="BOE57" s="512"/>
      <c r="BOF57" s="512"/>
      <c r="BOG57" s="512"/>
      <c r="BOH57" s="512"/>
      <c r="BOI57" s="512"/>
      <c r="BOJ57" s="512"/>
      <c r="BOK57" s="511"/>
      <c r="BOL57" s="512"/>
      <c r="BOM57" s="512"/>
      <c r="BON57" s="512"/>
      <c r="BOO57" s="512"/>
      <c r="BOP57" s="512"/>
      <c r="BOQ57" s="512"/>
      <c r="BOR57" s="512"/>
      <c r="BOS57" s="511"/>
      <c r="BOT57" s="512"/>
      <c r="BOU57" s="512"/>
      <c r="BOV57" s="512"/>
      <c r="BOW57" s="512"/>
      <c r="BOX57" s="512"/>
      <c r="BOY57" s="512"/>
      <c r="BOZ57" s="512"/>
      <c r="BPA57" s="511"/>
      <c r="BPB57" s="512"/>
      <c r="BPC57" s="512"/>
      <c r="BPD57" s="512"/>
      <c r="BPE57" s="512"/>
      <c r="BPF57" s="512"/>
      <c r="BPG57" s="512"/>
      <c r="BPH57" s="512"/>
      <c r="BPI57" s="511"/>
      <c r="BPJ57" s="512"/>
      <c r="BPK57" s="512"/>
      <c r="BPL57" s="512"/>
      <c r="BPM57" s="512"/>
      <c r="BPN57" s="512"/>
      <c r="BPO57" s="512"/>
      <c r="BPP57" s="512"/>
      <c r="BPQ57" s="511"/>
      <c r="BPR57" s="512"/>
      <c r="BPS57" s="512"/>
      <c r="BPT57" s="512"/>
      <c r="BPU57" s="512"/>
      <c r="BPV57" s="512"/>
      <c r="BPW57" s="512"/>
      <c r="BPX57" s="512"/>
      <c r="BPY57" s="511"/>
      <c r="BPZ57" s="512"/>
      <c r="BQA57" s="512"/>
      <c r="BQB57" s="512"/>
      <c r="BQC57" s="512"/>
      <c r="BQD57" s="512"/>
      <c r="BQE57" s="512"/>
      <c r="BQF57" s="512"/>
      <c r="BQG57" s="511"/>
      <c r="BQH57" s="512"/>
      <c r="BQI57" s="512"/>
      <c r="BQJ57" s="512"/>
      <c r="BQK57" s="512"/>
      <c r="BQL57" s="512"/>
      <c r="BQM57" s="512"/>
      <c r="BQN57" s="512"/>
      <c r="BQO57" s="511"/>
      <c r="BQP57" s="512"/>
      <c r="BQQ57" s="512"/>
      <c r="BQR57" s="512"/>
      <c r="BQS57" s="512"/>
      <c r="BQT57" s="512"/>
      <c r="BQU57" s="512"/>
      <c r="BQV57" s="512"/>
      <c r="BQW57" s="511"/>
      <c r="BQX57" s="512"/>
      <c r="BQY57" s="512"/>
      <c r="BQZ57" s="512"/>
      <c r="BRA57" s="512"/>
      <c r="BRB57" s="512"/>
      <c r="BRC57" s="512"/>
      <c r="BRD57" s="512"/>
      <c r="BRE57" s="511"/>
      <c r="BRF57" s="512"/>
      <c r="BRG57" s="512"/>
      <c r="BRH57" s="512"/>
      <c r="BRI57" s="512"/>
      <c r="BRJ57" s="512"/>
      <c r="BRK57" s="512"/>
      <c r="BRL57" s="512"/>
      <c r="BRM57" s="511"/>
      <c r="BRN57" s="512"/>
      <c r="BRO57" s="512"/>
      <c r="BRP57" s="512"/>
      <c r="BRQ57" s="512"/>
      <c r="BRR57" s="512"/>
      <c r="BRS57" s="512"/>
      <c r="BRT57" s="512"/>
      <c r="BRU57" s="511"/>
      <c r="BRV57" s="512"/>
      <c r="BRW57" s="512"/>
      <c r="BRX57" s="512"/>
      <c r="BRY57" s="512"/>
      <c r="BRZ57" s="512"/>
      <c r="BSA57" s="512"/>
      <c r="BSB57" s="512"/>
      <c r="BSC57" s="511"/>
      <c r="BSD57" s="512"/>
      <c r="BSE57" s="512"/>
      <c r="BSF57" s="512"/>
      <c r="BSG57" s="512"/>
      <c r="BSH57" s="512"/>
      <c r="BSI57" s="512"/>
      <c r="BSJ57" s="512"/>
      <c r="BSK57" s="511"/>
      <c r="BSL57" s="512"/>
      <c r="BSM57" s="512"/>
      <c r="BSN57" s="512"/>
      <c r="BSO57" s="512"/>
      <c r="BSP57" s="512"/>
      <c r="BSQ57" s="512"/>
      <c r="BSR57" s="512"/>
      <c r="BSS57" s="511"/>
      <c r="BST57" s="512"/>
      <c r="BSU57" s="512"/>
      <c r="BSV57" s="512"/>
      <c r="BSW57" s="512"/>
      <c r="BSX57" s="512"/>
      <c r="BSY57" s="512"/>
      <c r="BSZ57" s="512"/>
      <c r="BTA57" s="511"/>
      <c r="BTB57" s="512"/>
      <c r="BTC57" s="512"/>
      <c r="BTD57" s="512"/>
      <c r="BTE57" s="512"/>
      <c r="BTF57" s="512"/>
      <c r="BTG57" s="512"/>
      <c r="BTH57" s="512"/>
      <c r="BTI57" s="511"/>
      <c r="BTJ57" s="512"/>
      <c r="BTK57" s="512"/>
      <c r="BTL57" s="512"/>
      <c r="BTM57" s="512"/>
      <c r="BTN57" s="512"/>
      <c r="BTO57" s="512"/>
      <c r="BTP57" s="512"/>
      <c r="BTQ57" s="511"/>
      <c r="BTR57" s="512"/>
      <c r="BTS57" s="512"/>
      <c r="BTT57" s="512"/>
      <c r="BTU57" s="512"/>
      <c r="BTV57" s="512"/>
      <c r="BTW57" s="512"/>
      <c r="BTX57" s="512"/>
      <c r="BTY57" s="511"/>
      <c r="BTZ57" s="512"/>
      <c r="BUA57" s="512"/>
      <c r="BUB57" s="512"/>
      <c r="BUC57" s="512"/>
      <c r="BUD57" s="512"/>
      <c r="BUE57" s="512"/>
      <c r="BUF57" s="512"/>
      <c r="BUG57" s="511"/>
      <c r="BUH57" s="512"/>
      <c r="BUI57" s="512"/>
      <c r="BUJ57" s="512"/>
      <c r="BUK57" s="512"/>
      <c r="BUL57" s="512"/>
      <c r="BUM57" s="512"/>
      <c r="BUN57" s="512"/>
      <c r="BUO57" s="511"/>
      <c r="BUP57" s="512"/>
      <c r="BUQ57" s="512"/>
      <c r="BUR57" s="512"/>
      <c r="BUS57" s="512"/>
      <c r="BUT57" s="512"/>
      <c r="BUU57" s="512"/>
      <c r="BUV57" s="512"/>
      <c r="BUW57" s="511"/>
      <c r="BUX57" s="512"/>
      <c r="BUY57" s="512"/>
      <c r="BUZ57" s="512"/>
      <c r="BVA57" s="512"/>
      <c r="BVB57" s="512"/>
      <c r="BVC57" s="512"/>
      <c r="BVD57" s="512"/>
      <c r="BVE57" s="511"/>
      <c r="BVF57" s="512"/>
      <c r="BVG57" s="512"/>
      <c r="BVH57" s="512"/>
      <c r="BVI57" s="512"/>
      <c r="BVJ57" s="512"/>
      <c r="BVK57" s="512"/>
      <c r="BVL57" s="512"/>
      <c r="BVM57" s="511"/>
      <c r="BVN57" s="512"/>
      <c r="BVO57" s="512"/>
      <c r="BVP57" s="512"/>
      <c r="BVQ57" s="512"/>
      <c r="BVR57" s="512"/>
      <c r="BVS57" s="512"/>
      <c r="BVT57" s="512"/>
      <c r="BVU57" s="511"/>
      <c r="BVV57" s="512"/>
      <c r="BVW57" s="512"/>
      <c r="BVX57" s="512"/>
      <c r="BVY57" s="512"/>
      <c r="BVZ57" s="512"/>
      <c r="BWA57" s="512"/>
      <c r="BWB57" s="512"/>
      <c r="BWC57" s="511"/>
      <c r="BWD57" s="512"/>
      <c r="BWE57" s="512"/>
      <c r="BWF57" s="512"/>
      <c r="BWG57" s="512"/>
      <c r="BWH57" s="512"/>
      <c r="BWI57" s="512"/>
      <c r="BWJ57" s="512"/>
      <c r="BWK57" s="511"/>
      <c r="BWL57" s="512"/>
      <c r="BWM57" s="512"/>
      <c r="BWN57" s="512"/>
      <c r="BWO57" s="512"/>
      <c r="BWP57" s="512"/>
      <c r="BWQ57" s="512"/>
      <c r="BWR57" s="512"/>
      <c r="BWS57" s="511"/>
      <c r="BWT57" s="512"/>
      <c r="BWU57" s="512"/>
      <c r="BWV57" s="512"/>
      <c r="BWW57" s="512"/>
      <c r="BWX57" s="512"/>
      <c r="BWY57" s="512"/>
      <c r="BWZ57" s="512"/>
      <c r="BXA57" s="511"/>
      <c r="BXB57" s="512"/>
      <c r="BXC57" s="512"/>
      <c r="BXD57" s="512"/>
      <c r="BXE57" s="512"/>
      <c r="BXF57" s="512"/>
      <c r="BXG57" s="512"/>
      <c r="BXH57" s="512"/>
      <c r="BXI57" s="511"/>
      <c r="BXJ57" s="512"/>
      <c r="BXK57" s="512"/>
      <c r="BXL57" s="512"/>
      <c r="BXM57" s="512"/>
      <c r="BXN57" s="512"/>
      <c r="BXO57" s="512"/>
      <c r="BXP57" s="512"/>
      <c r="BXQ57" s="511"/>
      <c r="BXR57" s="512"/>
      <c r="BXS57" s="512"/>
      <c r="BXT57" s="512"/>
      <c r="BXU57" s="512"/>
      <c r="BXV57" s="512"/>
      <c r="BXW57" s="512"/>
      <c r="BXX57" s="512"/>
      <c r="BXY57" s="511"/>
      <c r="BXZ57" s="512"/>
      <c r="BYA57" s="512"/>
      <c r="BYB57" s="512"/>
      <c r="BYC57" s="512"/>
      <c r="BYD57" s="512"/>
      <c r="BYE57" s="512"/>
      <c r="BYF57" s="512"/>
      <c r="BYG57" s="511"/>
      <c r="BYH57" s="512"/>
      <c r="BYI57" s="512"/>
      <c r="BYJ57" s="512"/>
      <c r="BYK57" s="512"/>
      <c r="BYL57" s="512"/>
      <c r="BYM57" s="512"/>
      <c r="BYN57" s="512"/>
      <c r="BYO57" s="511"/>
      <c r="BYP57" s="512"/>
      <c r="BYQ57" s="512"/>
      <c r="BYR57" s="512"/>
      <c r="BYS57" s="512"/>
      <c r="BYT57" s="512"/>
      <c r="BYU57" s="512"/>
      <c r="BYV57" s="512"/>
      <c r="BYW57" s="511"/>
      <c r="BYX57" s="512"/>
      <c r="BYY57" s="512"/>
      <c r="BYZ57" s="512"/>
      <c r="BZA57" s="512"/>
      <c r="BZB57" s="512"/>
      <c r="BZC57" s="512"/>
      <c r="BZD57" s="512"/>
      <c r="BZE57" s="511"/>
      <c r="BZF57" s="512"/>
      <c r="BZG57" s="512"/>
      <c r="BZH57" s="512"/>
      <c r="BZI57" s="512"/>
      <c r="BZJ57" s="512"/>
      <c r="BZK57" s="512"/>
      <c r="BZL57" s="512"/>
      <c r="BZM57" s="511"/>
      <c r="BZN57" s="512"/>
      <c r="BZO57" s="512"/>
      <c r="BZP57" s="512"/>
      <c r="BZQ57" s="512"/>
      <c r="BZR57" s="512"/>
      <c r="BZS57" s="512"/>
      <c r="BZT57" s="512"/>
      <c r="BZU57" s="511"/>
      <c r="BZV57" s="512"/>
      <c r="BZW57" s="512"/>
      <c r="BZX57" s="512"/>
      <c r="BZY57" s="512"/>
      <c r="BZZ57" s="512"/>
      <c r="CAA57" s="512"/>
      <c r="CAB57" s="512"/>
      <c r="CAC57" s="511"/>
      <c r="CAD57" s="512"/>
      <c r="CAE57" s="512"/>
      <c r="CAF57" s="512"/>
      <c r="CAG57" s="512"/>
      <c r="CAH57" s="512"/>
      <c r="CAI57" s="512"/>
      <c r="CAJ57" s="512"/>
      <c r="CAK57" s="511"/>
      <c r="CAL57" s="512"/>
      <c r="CAM57" s="512"/>
      <c r="CAN57" s="512"/>
      <c r="CAO57" s="512"/>
      <c r="CAP57" s="512"/>
      <c r="CAQ57" s="512"/>
      <c r="CAR57" s="512"/>
      <c r="CAS57" s="511"/>
      <c r="CAT57" s="512"/>
      <c r="CAU57" s="512"/>
      <c r="CAV57" s="512"/>
      <c r="CAW57" s="512"/>
      <c r="CAX57" s="512"/>
      <c r="CAY57" s="512"/>
      <c r="CAZ57" s="512"/>
      <c r="CBA57" s="511"/>
      <c r="CBB57" s="512"/>
      <c r="CBC57" s="512"/>
      <c r="CBD57" s="512"/>
      <c r="CBE57" s="512"/>
      <c r="CBF57" s="512"/>
      <c r="CBG57" s="512"/>
      <c r="CBH57" s="512"/>
      <c r="CBI57" s="511"/>
      <c r="CBJ57" s="512"/>
      <c r="CBK57" s="512"/>
      <c r="CBL57" s="512"/>
      <c r="CBM57" s="512"/>
      <c r="CBN57" s="512"/>
      <c r="CBO57" s="512"/>
      <c r="CBP57" s="512"/>
      <c r="CBQ57" s="511"/>
      <c r="CBR57" s="512"/>
      <c r="CBS57" s="512"/>
      <c r="CBT57" s="512"/>
      <c r="CBU57" s="512"/>
      <c r="CBV57" s="512"/>
      <c r="CBW57" s="512"/>
      <c r="CBX57" s="512"/>
      <c r="CBY57" s="511"/>
      <c r="CBZ57" s="512"/>
      <c r="CCA57" s="512"/>
      <c r="CCB57" s="512"/>
      <c r="CCC57" s="512"/>
      <c r="CCD57" s="512"/>
      <c r="CCE57" s="512"/>
      <c r="CCF57" s="512"/>
      <c r="CCG57" s="511"/>
      <c r="CCH57" s="512"/>
      <c r="CCI57" s="512"/>
      <c r="CCJ57" s="512"/>
      <c r="CCK57" s="512"/>
      <c r="CCL57" s="512"/>
      <c r="CCM57" s="512"/>
      <c r="CCN57" s="512"/>
      <c r="CCO57" s="511"/>
      <c r="CCP57" s="512"/>
      <c r="CCQ57" s="512"/>
      <c r="CCR57" s="512"/>
      <c r="CCS57" s="512"/>
      <c r="CCT57" s="512"/>
      <c r="CCU57" s="512"/>
      <c r="CCV57" s="512"/>
      <c r="CCW57" s="511"/>
      <c r="CCX57" s="512"/>
      <c r="CCY57" s="512"/>
      <c r="CCZ57" s="512"/>
      <c r="CDA57" s="512"/>
      <c r="CDB57" s="512"/>
      <c r="CDC57" s="512"/>
      <c r="CDD57" s="512"/>
      <c r="CDE57" s="511"/>
      <c r="CDF57" s="512"/>
      <c r="CDG57" s="512"/>
      <c r="CDH57" s="512"/>
      <c r="CDI57" s="512"/>
      <c r="CDJ57" s="512"/>
      <c r="CDK57" s="512"/>
      <c r="CDL57" s="512"/>
      <c r="CDM57" s="511"/>
      <c r="CDN57" s="512"/>
      <c r="CDO57" s="512"/>
      <c r="CDP57" s="512"/>
      <c r="CDQ57" s="512"/>
      <c r="CDR57" s="512"/>
      <c r="CDS57" s="512"/>
      <c r="CDT57" s="512"/>
      <c r="CDU57" s="511"/>
      <c r="CDV57" s="512"/>
      <c r="CDW57" s="512"/>
      <c r="CDX57" s="512"/>
      <c r="CDY57" s="512"/>
      <c r="CDZ57" s="512"/>
      <c r="CEA57" s="512"/>
      <c r="CEB57" s="512"/>
      <c r="CEC57" s="511"/>
      <c r="CED57" s="512"/>
      <c r="CEE57" s="512"/>
      <c r="CEF57" s="512"/>
      <c r="CEG57" s="512"/>
      <c r="CEH57" s="512"/>
      <c r="CEI57" s="512"/>
      <c r="CEJ57" s="512"/>
      <c r="CEK57" s="511"/>
      <c r="CEL57" s="512"/>
      <c r="CEM57" s="512"/>
      <c r="CEN57" s="512"/>
      <c r="CEO57" s="512"/>
      <c r="CEP57" s="512"/>
      <c r="CEQ57" s="512"/>
      <c r="CER57" s="512"/>
      <c r="CES57" s="511"/>
      <c r="CET57" s="512"/>
      <c r="CEU57" s="512"/>
      <c r="CEV57" s="512"/>
      <c r="CEW57" s="512"/>
      <c r="CEX57" s="512"/>
      <c r="CEY57" s="512"/>
      <c r="CEZ57" s="512"/>
      <c r="CFA57" s="511"/>
      <c r="CFB57" s="512"/>
      <c r="CFC57" s="512"/>
      <c r="CFD57" s="512"/>
      <c r="CFE57" s="512"/>
      <c r="CFF57" s="512"/>
      <c r="CFG57" s="512"/>
      <c r="CFH57" s="512"/>
      <c r="CFI57" s="511"/>
      <c r="CFJ57" s="512"/>
      <c r="CFK57" s="512"/>
      <c r="CFL57" s="512"/>
      <c r="CFM57" s="512"/>
      <c r="CFN57" s="512"/>
      <c r="CFO57" s="512"/>
      <c r="CFP57" s="512"/>
      <c r="CFQ57" s="511"/>
      <c r="CFR57" s="512"/>
      <c r="CFS57" s="512"/>
      <c r="CFT57" s="512"/>
      <c r="CFU57" s="512"/>
      <c r="CFV57" s="512"/>
      <c r="CFW57" s="512"/>
      <c r="CFX57" s="512"/>
      <c r="CFY57" s="511"/>
      <c r="CFZ57" s="512"/>
      <c r="CGA57" s="512"/>
      <c r="CGB57" s="512"/>
      <c r="CGC57" s="512"/>
      <c r="CGD57" s="512"/>
      <c r="CGE57" s="512"/>
      <c r="CGF57" s="512"/>
      <c r="CGG57" s="511"/>
      <c r="CGH57" s="512"/>
      <c r="CGI57" s="512"/>
      <c r="CGJ57" s="512"/>
      <c r="CGK57" s="512"/>
      <c r="CGL57" s="512"/>
      <c r="CGM57" s="512"/>
      <c r="CGN57" s="512"/>
      <c r="CGO57" s="511"/>
      <c r="CGP57" s="512"/>
      <c r="CGQ57" s="512"/>
      <c r="CGR57" s="512"/>
      <c r="CGS57" s="512"/>
      <c r="CGT57" s="512"/>
      <c r="CGU57" s="512"/>
      <c r="CGV57" s="512"/>
      <c r="CGW57" s="511"/>
      <c r="CGX57" s="512"/>
      <c r="CGY57" s="512"/>
      <c r="CGZ57" s="512"/>
      <c r="CHA57" s="512"/>
      <c r="CHB57" s="512"/>
      <c r="CHC57" s="512"/>
      <c r="CHD57" s="512"/>
      <c r="CHE57" s="511"/>
      <c r="CHF57" s="512"/>
      <c r="CHG57" s="512"/>
      <c r="CHH57" s="512"/>
      <c r="CHI57" s="512"/>
      <c r="CHJ57" s="512"/>
      <c r="CHK57" s="512"/>
      <c r="CHL57" s="512"/>
      <c r="CHM57" s="511"/>
      <c r="CHN57" s="512"/>
      <c r="CHO57" s="512"/>
      <c r="CHP57" s="512"/>
      <c r="CHQ57" s="512"/>
      <c r="CHR57" s="512"/>
      <c r="CHS57" s="512"/>
      <c r="CHT57" s="512"/>
      <c r="CHU57" s="511"/>
      <c r="CHV57" s="512"/>
      <c r="CHW57" s="512"/>
      <c r="CHX57" s="512"/>
      <c r="CHY57" s="512"/>
      <c r="CHZ57" s="512"/>
      <c r="CIA57" s="512"/>
      <c r="CIB57" s="512"/>
      <c r="CIC57" s="511"/>
      <c r="CID57" s="512"/>
      <c r="CIE57" s="512"/>
      <c r="CIF57" s="512"/>
      <c r="CIG57" s="512"/>
      <c r="CIH57" s="512"/>
      <c r="CII57" s="512"/>
      <c r="CIJ57" s="512"/>
      <c r="CIK57" s="511"/>
      <c r="CIL57" s="512"/>
      <c r="CIM57" s="512"/>
      <c r="CIN57" s="512"/>
      <c r="CIO57" s="512"/>
      <c r="CIP57" s="512"/>
      <c r="CIQ57" s="512"/>
      <c r="CIR57" s="512"/>
      <c r="CIS57" s="511"/>
      <c r="CIT57" s="512"/>
      <c r="CIU57" s="512"/>
      <c r="CIV57" s="512"/>
      <c r="CIW57" s="512"/>
      <c r="CIX57" s="512"/>
      <c r="CIY57" s="512"/>
      <c r="CIZ57" s="512"/>
      <c r="CJA57" s="511"/>
      <c r="CJB57" s="512"/>
      <c r="CJC57" s="512"/>
      <c r="CJD57" s="512"/>
      <c r="CJE57" s="512"/>
      <c r="CJF57" s="512"/>
      <c r="CJG57" s="512"/>
      <c r="CJH57" s="512"/>
      <c r="CJI57" s="511"/>
      <c r="CJJ57" s="512"/>
      <c r="CJK57" s="512"/>
      <c r="CJL57" s="512"/>
      <c r="CJM57" s="512"/>
      <c r="CJN57" s="512"/>
      <c r="CJO57" s="512"/>
      <c r="CJP57" s="512"/>
      <c r="CJQ57" s="511"/>
      <c r="CJR57" s="512"/>
      <c r="CJS57" s="512"/>
      <c r="CJT57" s="512"/>
      <c r="CJU57" s="512"/>
      <c r="CJV57" s="512"/>
      <c r="CJW57" s="512"/>
      <c r="CJX57" s="512"/>
      <c r="CJY57" s="511"/>
      <c r="CJZ57" s="512"/>
      <c r="CKA57" s="512"/>
      <c r="CKB57" s="512"/>
      <c r="CKC57" s="512"/>
      <c r="CKD57" s="512"/>
      <c r="CKE57" s="512"/>
      <c r="CKF57" s="512"/>
      <c r="CKG57" s="511"/>
      <c r="CKH57" s="512"/>
      <c r="CKI57" s="512"/>
      <c r="CKJ57" s="512"/>
      <c r="CKK57" s="512"/>
      <c r="CKL57" s="512"/>
      <c r="CKM57" s="512"/>
      <c r="CKN57" s="512"/>
      <c r="CKO57" s="511"/>
      <c r="CKP57" s="512"/>
      <c r="CKQ57" s="512"/>
      <c r="CKR57" s="512"/>
      <c r="CKS57" s="512"/>
      <c r="CKT57" s="512"/>
      <c r="CKU57" s="512"/>
      <c r="CKV57" s="512"/>
      <c r="CKW57" s="511"/>
      <c r="CKX57" s="512"/>
      <c r="CKY57" s="512"/>
      <c r="CKZ57" s="512"/>
      <c r="CLA57" s="512"/>
      <c r="CLB57" s="512"/>
      <c r="CLC57" s="512"/>
      <c r="CLD57" s="512"/>
      <c r="CLE57" s="511"/>
      <c r="CLF57" s="512"/>
      <c r="CLG57" s="512"/>
      <c r="CLH57" s="512"/>
      <c r="CLI57" s="512"/>
      <c r="CLJ57" s="512"/>
      <c r="CLK57" s="512"/>
      <c r="CLL57" s="512"/>
      <c r="CLM57" s="511"/>
      <c r="CLN57" s="512"/>
      <c r="CLO57" s="512"/>
      <c r="CLP57" s="512"/>
      <c r="CLQ57" s="512"/>
      <c r="CLR57" s="512"/>
      <c r="CLS57" s="512"/>
      <c r="CLT57" s="512"/>
      <c r="CLU57" s="511"/>
      <c r="CLV57" s="512"/>
      <c r="CLW57" s="512"/>
      <c r="CLX57" s="512"/>
      <c r="CLY57" s="512"/>
      <c r="CLZ57" s="512"/>
      <c r="CMA57" s="512"/>
      <c r="CMB57" s="512"/>
      <c r="CMC57" s="511"/>
      <c r="CMD57" s="512"/>
      <c r="CME57" s="512"/>
      <c r="CMF57" s="512"/>
      <c r="CMG57" s="512"/>
      <c r="CMH57" s="512"/>
      <c r="CMI57" s="512"/>
      <c r="CMJ57" s="512"/>
      <c r="CMK57" s="511"/>
      <c r="CML57" s="512"/>
      <c r="CMM57" s="512"/>
      <c r="CMN57" s="512"/>
      <c r="CMO57" s="512"/>
      <c r="CMP57" s="512"/>
      <c r="CMQ57" s="512"/>
      <c r="CMR57" s="512"/>
      <c r="CMS57" s="511"/>
      <c r="CMT57" s="512"/>
      <c r="CMU57" s="512"/>
      <c r="CMV57" s="512"/>
      <c r="CMW57" s="512"/>
      <c r="CMX57" s="512"/>
      <c r="CMY57" s="512"/>
      <c r="CMZ57" s="512"/>
      <c r="CNA57" s="511"/>
      <c r="CNB57" s="512"/>
      <c r="CNC57" s="512"/>
      <c r="CND57" s="512"/>
      <c r="CNE57" s="512"/>
      <c r="CNF57" s="512"/>
      <c r="CNG57" s="512"/>
      <c r="CNH57" s="512"/>
      <c r="CNI57" s="511"/>
      <c r="CNJ57" s="512"/>
      <c r="CNK57" s="512"/>
      <c r="CNL57" s="512"/>
      <c r="CNM57" s="512"/>
      <c r="CNN57" s="512"/>
      <c r="CNO57" s="512"/>
      <c r="CNP57" s="512"/>
      <c r="CNQ57" s="511"/>
      <c r="CNR57" s="512"/>
      <c r="CNS57" s="512"/>
      <c r="CNT57" s="512"/>
      <c r="CNU57" s="512"/>
      <c r="CNV57" s="512"/>
      <c r="CNW57" s="512"/>
      <c r="CNX57" s="512"/>
      <c r="CNY57" s="511"/>
      <c r="CNZ57" s="512"/>
      <c r="COA57" s="512"/>
      <c r="COB57" s="512"/>
      <c r="COC57" s="512"/>
      <c r="COD57" s="512"/>
      <c r="COE57" s="512"/>
      <c r="COF57" s="512"/>
      <c r="COG57" s="511"/>
      <c r="COH57" s="512"/>
      <c r="COI57" s="512"/>
      <c r="COJ57" s="512"/>
      <c r="COK57" s="512"/>
      <c r="COL57" s="512"/>
      <c r="COM57" s="512"/>
      <c r="CON57" s="512"/>
      <c r="COO57" s="511"/>
      <c r="COP57" s="512"/>
      <c r="COQ57" s="512"/>
      <c r="COR57" s="512"/>
      <c r="COS57" s="512"/>
      <c r="COT57" s="512"/>
      <c r="COU57" s="512"/>
      <c r="COV57" s="512"/>
      <c r="COW57" s="511"/>
      <c r="COX57" s="512"/>
      <c r="COY57" s="512"/>
      <c r="COZ57" s="512"/>
      <c r="CPA57" s="512"/>
      <c r="CPB57" s="512"/>
      <c r="CPC57" s="512"/>
      <c r="CPD57" s="512"/>
      <c r="CPE57" s="511"/>
      <c r="CPF57" s="512"/>
      <c r="CPG57" s="512"/>
      <c r="CPH57" s="512"/>
      <c r="CPI57" s="512"/>
      <c r="CPJ57" s="512"/>
      <c r="CPK57" s="512"/>
      <c r="CPL57" s="512"/>
      <c r="CPM57" s="511"/>
      <c r="CPN57" s="512"/>
      <c r="CPO57" s="512"/>
      <c r="CPP57" s="512"/>
      <c r="CPQ57" s="512"/>
      <c r="CPR57" s="512"/>
      <c r="CPS57" s="512"/>
      <c r="CPT57" s="512"/>
      <c r="CPU57" s="511"/>
      <c r="CPV57" s="512"/>
      <c r="CPW57" s="512"/>
      <c r="CPX57" s="512"/>
      <c r="CPY57" s="512"/>
      <c r="CPZ57" s="512"/>
      <c r="CQA57" s="512"/>
      <c r="CQB57" s="512"/>
      <c r="CQC57" s="511"/>
      <c r="CQD57" s="512"/>
      <c r="CQE57" s="512"/>
      <c r="CQF57" s="512"/>
      <c r="CQG57" s="512"/>
      <c r="CQH57" s="512"/>
      <c r="CQI57" s="512"/>
      <c r="CQJ57" s="512"/>
      <c r="CQK57" s="511"/>
      <c r="CQL57" s="512"/>
      <c r="CQM57" s="512"/>
      <c r="CQN57" s="512"/>
      <c r="CQO57" s="512"/>
      <c r="CQP57" s="512"/>
      <c r="CQQ57" s="512"/>
      <c r="CQR57" s="512"/>
      <c r="CQS57" s="511"/>
      <c r="CQT57" s="512"/>
      <c r="CQU57" s="512"/>
      <c r="CQV57" s="512"/>
      <c r="CQW57" s="512"/>
      <c r="CQX57" s="512"/>
      <c r="CQY57" s="512"/>
      <c r="CQZ57" s="512"/>
      <c r="CRA57" s="511"/>
      <c r="CRB57" s="512"/>
      <c r="CRC57" s="512"/>
      <c r="CRD57" s="512"/>
      <c r="CRE57" s="512"/>
      <c r="CRF57" s="512"/>
      <c r="CRG57" s="512"/>
      <c r="CRH57" s="512"/>
      <c r="CRI57" s="511"/>
      <c r="CRJ57" s="512"/>
      <c r="CRK57" s="512"/>
      <c r="CRL57" s="512"/>
      <c r="CRM57" s="512"/>
      <c r="CRN57" s="512"/>
      <c r="CRO57" s="512"/>
      <c r="CRP57" s="512"/>
      <c r="CRQ57" s="511"/>
      <c r="CRR57" s="512"/>
      <c r="CRS57" s="512"/>
      <c r="CRT57" s="512"/>
      <c r="CRU57" s="512"/>
      <c r="CRV57" s="512"/>
      <c r="CRW57" s="512"/>
      <c r="CRX57" s="512"/>
      <c r="CRY57" s="511"/>
      <c r="CRZ57" s="512"/>
      <c r="CSA57" s="512"/>
      <c r="CSB57" s="512"/>
      <c r="CSC57" s="512"/>
      <c r="CSD57" s="512"/>
      <c r="CSE57" s="512"/>
      <c r="CSF57" s="512"/>
      <c r="CSG57" s="511"/>
      <c r="CSH57" s="512"/>
      <c r="CSI57" s="512"/>
      <c r="CSJ57" s="512"/>
      <c r="CSK57" s="512"/>
      <c r="CSL57" s="512"/>
      <c r="CSM57" s="512"/>
      <c r="CSN57" s="512"/>
      <c r="CSO57" s="511"/>
      <c r="CSP57" s="512"/>
      <c r="CSQ57" s="512"/>
      <c r="CSR57" s="512"/>
      <c r="CSS57" s="512"/>
      <c r="CST57" s="512"/>
      <c r="CSU57" s="512"/>
      <c r="CSV57" s="512"/>
      <c r="CSW57" s="511"/>
      <c r="CSX57" s="512"/>
      <c r="CSY57" s="512"/>
      <c r="CSZ57" s="512"/>
      <c r="CTA57" s="512"/>
      <c r="CTB57" s="512"/>
      <c r="CTC57" s="512"/>
      <c r="CTD57" s="512"/>
      <c r="CTE57" s="511"/>
      <c r="CTF57" s="512"/>
      <c r="CTG57" s="512"/>
      <c r="CTH57" s="512"/>
      <c r="CTI57" s="512"/>
      <c r="CTJ57" s="512"/>
      <c r="CTK57" s="512"/>
      <c r="CTL57" s="512"/>
      <c r="CTM57" s="511"/>
      <c r="CTN57" s="512"/>
      <c r="CTO57" s="512"/>
      <c r="CTP57" s="512"/>
      <c r="CTQ57" s="512"/>
      <c r="CTR57" s="512"/>
      <c r="CTS57" s="512"/>
      <c r="CTT57" s="512"/>
      <c r="CTU57" s="511"/>
      <c r="CTV57" s="512"/>
      <c r="CTW57" s="512"/>
      <c r="CTX57" s="512"/>
      <c r="CTY57" s="512"/>
      <c r="CTZ57" s="512"/>
      <c r="CUA57" s="512"/>
      <c r="CUB57" s="512"/>
      <c r="CUC57" s="511"/>
      <c r="CUD57" s="512"/>
      <c r="CUE57" s="512"/>
      <c r="CUF57" s="512"/>
      <c r="CUG57" s="512"/>
      <c r="CUH57" s="512"/>
      <c r="CUI57" s="512"/>
      <c r="CUJ57" s="512"/>
      <c r="CUK57" s="511"/>
      <c r="CUL57" s="512"/>
      <c r="CUM57" s="512"/>
      <c r="CUN57" s="512"/>
      <c r="CUO57" s="512"/>
      <c r="CUP57" s="512"/>
      <c r="CUQ57" s="512"/>
      <c r="CUR57" s="512"/>
      <c r="CUS57" s="511"/>
      <c r="CUT57" s="512"/>
      <c r="CUU57" s="512"/>
      <c r="CUV57" s="512"/>
      <c r="CUW57" s="512"/>
      <c r="CUX57" s="512"/>
      <c r="CUY57" s="512"/>
      <c r="CUZ57" s="512"/>
      <c r="CVA57" s="511"/>
      <c r="CVB57" s="512"/>
      <c r="CVC57" s="512"/>
      <c r="CVD57" s="512"/>
      <c r="CVE57" s="512"/>
      <c r="CVF57" s="512"/>
      <c r="CVG57" s="512"/>
      <c r="CVH57" s="512"/>
      <c r="CVI57" s="511"/>
      <c r="CVJ57" s="512"/>
      <c r="CVK57" s="512"/>
      <c r="CVL57" s="512"/>
      <c r="CVM57" s="512"/>
      <c r="CVN57" s="512"/>
      <c r="CVO57" s="512"/>
      <c r="CVP57" s="512"/>
      <c r="CVQ57" s="511"/>
      <c r="CVR57" s="512"/>
      <c r="CVS57" s="512"/>
      <c r="CVT57" s="512"/>
      <c r="CVU57" s="512"/>
      <c r="CVV57" s="512"/>
      <c r="CVW57" s="512"/>
      <c r="CVX57" s="512"/>
      <c r="CVY57" s="511"/>
      <c r="CVZ57" s="512"/>
      <c r="CWA57" s="512"/>
      <c r="CWB57" s="512"/>
      <c r="CWC57" s="512"/>
      <c r="CWD57" s="512"/>
      <c r="CWE57" s="512"/>
      <c r="CWF57" s="512"/>
      <c r="CWG57" s="511"/>
      <c r="CWH57" s="512"/>
      <c r="CWI57" s="512"/>
      <c r="CWJ57" s="512"/>
      <c r="CWK57" s="512"/>
      <c r="CWL57" s="512"/>
      <c r="CWM57" s="512"/>
      <c r="CWN57" s="512"/>
      <c r="CWO57" s="511"/>
      <c r="CWP57" s="512"/>
      <c r="CWQ57" s="512"/>
      <c r="CWR57" s="512"/>
      <c r="CWS57" s="512"/>
      <c r="CWT57" s="512"/>
      <c r="CWU57" s="512"/>
      <c r="CWV57" s="512"/>
      <c r="CWW57" s="511"/>
      <c r="CWX57" s="512"/>
      <c r="CWY57" s="512"/>
      <c r="CWZ57" s="512"/>
      <c r="CXA57" s="512"/>
      <c r="CXB57" s="512"/>
      <c r="CXC57" s="512"/>
      <c r="CXD57" s="512"/>
      <c r="CXE57" s="511"/>
      <c r="CXF57" s="512"/>
      <c r="CXG57" s="512"/>
      <c r="CXH57" s="512"/>
      <c r="CXI57" s="512"/>
      <c r="CXJ57" s="512"/>
      <c r="CXK57" s="512"/>
      <c r="CXL57" s="512"/>
      <c r="CXM57" s="511"/>
      <c r="CXN57" s="512"/>
      <c r="CXO57" s="512"/>
      <c r="CXP57" s="512"/>
      <c r="CXQ57" s="512"/>
      <c r="CXR57" s="512"/>
      <c r="CXS57" s="512"/>
      <c r="CXT57" s="512"/>
      <c r="CXU57" s="511"/>
      <c r="CXV57" s="512"/>
      <c r="CXW57" s="512"/>
      <c r="CXX57" s="512"/>
      <c r="CXY57" s="512"/>
      <c r="CXZ57" s="512"/>
      <c r="CYA57" s="512"/>
      <c r="CYB57" s="512"/>
      <c r="CYC57" s="511"/>
      <c r="CYD57" s="512"/>
      <c r="CYE57" s="512"/>
      <c r="CYF57" s="512"/>
      <c r="CYG57" s="512"/>
      <c r="CYH57" s="512"/>
      <c r="CYI57" s="512"/>
      <c r="CYJ57" s="512"/>
      <c r="CYK57" s="511"/>
      <c r="CYL57" s="512"/>
      <c r="CYM57" s="512"/>
      <c r="CYN57" s="512"/>
      <c r="CYO57" s="512"/>
      <c r="CYP57" s="512"/>
      <c r="CYQ57" s="512"/>
      <c r="CYR57" s="512"/>
      <c r="CYS57" s="511"/>
      <c r="CYT57" s="512"/>
      <c r="CYU57" s="512"/>
      <c r="CYV57" s="512"/>
      <c r="CYW57" s="512"/>
      <c r="CYX57" s="512"/>
      <c r="CYY57" s="512"/>
      <c r="CYZ57" s="512"/>
      <c r="CZA57" s="511"/>
      <c r="CZB57" s="512"/>
      <c r="CZC57" s="512"/>
      <c r="CZD57" s="512"/>
      <c r="CZE57" s="512"/>
      <c r="CZF57" s="512"/>
      <c r="CZG57" s="512"/>
      <c r="CZH57" s="512"/>
      <c r="CZI57" s="511"/>
      <c r="CZJ57" s="512"/>
      <c r="CZK57" s="512"/>
      <c r="CZL57" s="512"/>
      <c r="CZM57" s="512"/>
      <c r="CZN57" s="512"/>
      <c r="CZO57" s="512"/>
      <c r="CZP57" s="512"/>
      <c r="CZQ57" s="511"/>
      <c r="CZR57" s="512"/>
      <c r="CZS57" s="512"/>
      <c r="CZT57" s="512"/>
      <c r="CZU57" s="512"/>
      <c r="CZV57" s="512"/>
      <c r="CZW57" s="512"/>
      <c r="CZX57" s="512"/>
      <c r="CZY57" s="511"/>
      <c r="CZZ57" s="512"/>
      <c r="DAA57" s="512"/>
      <c r="DAB57" s="512"/>
      <c r="DAC57" s="512"/>
      <c r="DAD57" s="512"/>
      <c r="DAE57" s="512"/>
      <c r="DAF57" s="512"/>
      <c r="DAG57" s="511"/>
      <c r="DAH57" s="512"/>
      <c r="DAI57" s="512"/>
      <c r="DAJ57" s="512"/>
      <c r="DAK57" s="512"/>
      <c r="DAL57" s="512"/>
      <c r="DAM57" s="512"/>
      <c r="DAN57" s="512"/>
      <c r="DAO57" s="511"/>
      <c r="DAP57" s="512"/>
      <c r="DAQ57" s="512"/>
      <c r="DAR57" s="512"/>
      <c r="DAS57" s="512"/>
      <c r="DAT57" s="512"/>
      <c r="DAU57" s="512"/>
      <c r="DAV57" s="512"/>
      <c r="DAW57" s="511"/>
      <c r="DAX57" s="512"/>
      <c r="DAY57" s="512"/>
      <c r="DAZ57" s="512"/>
      <c r="DBA57" s="512"/>
      <c r="DBB57" s="512"/>
      <c r="DBC57" s="512"/>
      <c r="DBD57" s="512"/>
      <c r="DBE57" s="511"/>
      <c r="DBF57" s="512"/>
      <c r="DBG57" s="512"/>
      <c r="DBH57" s="512"/>
      <c r="DBI57" s="512"/>
      <c r="DBJ57" s="512"/>
      <c r="DBK57" s="512"/>
      <c r="DBL57" s="512"/>
      <c r="DBM57" s="511"/>
      <c r="DBN57" s="512"/>
      <c r="DBO57" s="512"/>
      <c r="DBP57" s="512"/>
      <c r="DBQ57" s="512"/>
      <c r="DBR57" s="512"/>
      <c r="DBS57" s="512"/>
      <c r="DBT57" s="512"/>
      <c r="DBU57" s="511"/>
      <c r="DBV57" s="512"/>
      <c r="DBW57" s="512"/>
      <c r="DBX57" s="512"/>
      <c r="DBY57" s="512"/>
      <c r="DBZ57" s="512"/>
      <c r="DCA57" s="512"/>
      <c r="DCB57" s="512"/>
      <c r="DCC57" s="511"/>
      <c r="DCD57" s="512"/>
      <c r="DCE57" s="512"/>
      <c r="DCF57" s="512"/>
      <c r="DCG57" s="512"/>
      <c r="DCH57" s="512"/>
      <c r="DCI57" s="512"/>
      <c r="DCJ57" s="512"/>
      <c r="DCK57" s="511"/>
      <c r="DCL57" s="512"/>
      <c r="DCM57" s="512"/>
      <c r="DCN57" s="512"/>
      <c r="DCO57" s="512"/>
      <c r="DCP57" s="512"/>
      <c r="DCQ57" s="512"/>
      <c r="DCR57" s="512"/>
      <c r="DCS57" s="511"/>
      <c r="DCT57" s="512"/>
      <c r="DCU57" s="512"/>
      <c r="DCV57" s="512"/>
      <c r="DCW57" s="512"/>
      <c r="DCX57" s="512"/>
      <c r="DCY57" s="512"/>
      <c r="DCZ57" s="512"/>
      <c r="DDA57" s="511"/>
      <c r="DDB57" s="512"/>
      <c r="DDC57" s="512"/>
      <c r="DDD57" s="512"/>
      <c r="DDE57" s="512"/>
      <c r="DDF57" s="512"/>
      <c r="DDG57" s="512"/>
      <c r="DDH57" s="512"/>
      <c r="DDI57" s="511"/>
      <c r="DDJ57" s="512"/>
      <c r="DDK57" s="512"/>
      <c r="DDL57" s="512"/>
      <c r="DDM57" s="512"/>
      <c r="DDN57" s="512"/>
      <c r="DDO57" s="512"/>
      <c r="DDP57" s="512"/>
      <c r="DDQ57" s="511"/>
      <c r="DDR57" s="512"/>
      <c r="DDS57" s="512"/>
      <c r="DDT57" s="512"/>
      <c r="DDU57" s="512"/>
      <c r="DDV57" s="512"/>
      <c r="DDW57" s="512"/>
      <c r="DDX57" s="512"/>
      <c r="DDY57" s="511"/>
      <c r="DDZ57" s="512"/>
      <c r="DEA57" s="512"/>
      <c r="DEB57" s="512"/>
      <c r="DEC57" s="512"/>
      <c r="DED57" s="512"/>
      <c r="DEE57" s="512"/>
      <c r="DEF57" s="512"/>
      <c r="DEG57" s="511"/>
      <c r="DEH57" s="512"/>
      <c r="DEI57" s="512"/>
      <c r="DEJ57" s="512"/>
      <c r="DEK57" s="512"/>
      <c r="DEL57" s="512"/>
      <c r="DEM57" s="512"/>
      <c r="DEN57" s="512"/>
      <c r="DEO57" s="511"/>
      <c r="DEP57" s="512"/>
      <c r="DEQ57" s="512"/>
      <c r="DER57" s="512"/>
      <c r="DES57" s="512"/>
      <c r="DET57" s="512"/>
      <c r="DEU57" s="512"/>
      <c r="DEV57" s="512"/>
      <c r="DEW57" s="511"/>
      <c r="DEX57" s="512"/>
      <c r="DEY57" s="512"/>
      <c r="DEZ57" s="512"/>
      <c r="DFA57" s="512"/>
      <c r="DFB57" s="512"/>
      <c r="DFC57" s="512"/>
      <c r="DFD57" s="512"/>
      <c r="DFE57" s="511"/>
      <c r="DFF57" s="512"/>
      <c r="DFG57" s="512"/>
      <c r="DFH57" s="512"/>
      <c r="DFI57" s="512"/>
      <c r="DFJ57" s="512"/>
      <c r="DFK57" s="512"/>
      <c r="DFL57" s="512"/>
      <c r="DFM57" s="511"/>
      <c r="DFN57" s="512"/>
      <c r="DFO57" s="512"/>
      <c r="DFP57" s="512"/>
      <c r="DFQ57" s="512"/>
      <c r="DFR57" s="512"/>
      <c r="DFS57" s="512"/>
      <c r="DFT57" s="512"/>
      <c r="DFU57" s="511"/>
      <c r="DFV57" s="512"/>
      <c r="DFW57" s="512"/>
      <c r="DFX57" s="512"/>
      <c r="DFY57" s="512"/>
      <c r="DFZ57" s="512"/>
      <c r="DGA57" s="512"/>
      <c r="DGB57" s="512"/>
      <c r="DGC57" s="511"/>
      <c r="DGD57" s="512"/>
      <c r="DGE57" s="512"/>
      <c r="DGF57" s="512"/>
      <c r="DGG57" s="512"/>
      <c r="DGH57" s="512"/>
      <c r="DGI57" s="512"/>
      <c r="DGJ57" s="512"/>
      <c r="DGK57" s="511"/>
      <c r="DGL57" s="512"/>
      <c r="DGM57" s="512"/>
      <c r="DGN57" s="512"/>
      <c r="DGO57" s="512"/>
      <c r="DGP57" s="512"/>
      <c r="DGQ57" s="512"/>
      <c r="DGR57" s="512"/>
      <c r="DGS57" s="511"/>
      <c r="DGT57" s="512"/>
      <c r="DGU57" s="512"/>
      <c r="DGV57" s="512"/>
      <c r="DGW57" s="512"/>
      <c r="DGX57" s="512"/>
      <c r="DGY57" s="512"/>
      <c r="DGZ57" s="512"/>
      <c r="DHA57" s="511"/>
      <c r="DHB57" s="512"/>
      <c r="DHC57" s="512"/>
      <c r="DHD57" s="512"/>
      <c r="DHE57" s="512"/>
      <c r="DHF57" s="512"/>
      <c r="DHG57" s="512"/>
      <c r="DHH57" s="512"/>
      <c r="DHI57" s="511"/>
      <c r="DHJ57" s="512"/>
      <c r="DHK57" s="512"/>
      <c r="DHL57" s="512"/>
      <c r="DHM57" s="512"/>
      <c r="DHN57" s="512"/>
      <c r="DHO57" s="512"/>
      <c r="DHP57" s="512"/>
      <c r="DHQ57" s="511"/>
      <c r="DHR57" s="512"/>
      <c r="DHS57" s="512"/>
      <c r="DHT57" s="512"/>
      <c r="DHU57" s="512"/>
      <c r="DHV57" s="512"/>
      <c r="DHW57" s="512"/>
      <c r="DHX57" s="512"/>
      <c r="DHY57" s="511"/>
      <c r="DHZ57" s="512"/>
      <c r="DIA57" s="512"/>
      <c r="DIB57" s="512"/>
      <c r="DIC57" s="512"/>
      <c r="DID57" s="512"/>
      <c r="DIE57" s="512"/>
      <c r="DIF57" s="512"/>
      <c r="DIG57" s="511"/>
      <c r="DIH57" s="512"/>
      <c r="DII57" s="512"/>
      <c r="DIJ57" s="512"/>
      <c r="DIK57" s="512"/>
      <c r="DIL57" s="512"/>
      <c r="DIM57" s="512"/>
      <c r="DIN57" s="512"/>
      <c r="DIO57" s="511"/>
      <c r="DIP57" s="512"/>
      <c r="DIQ57" s="512"/>
      <c r="DIR57" s="512"/>
      <c r="DIS57" s="512"/>
      <c r="DIT57" s="512"/>
      <c r="DIU57" s="512"/>
      <c r="DIV57" s="512"/>
      <c r="DIW57" s="511"/>
      <c r="DIX57" s="512"/>
      <c r="DIY57" s="512"/>
      <c r="DIZ57" s="512"/>
      <c r="DJA57" s="512"/>
      <c r="DJB57" s="512"/>
      <c r="DJC57" s="512"/>
      <c r="DJD57" s="512"/>
      <c r="DJE57" s="511"/>
      <c r="DJF57" s="512"/>
      <c r="DJG57" s="512"/>
      <c r="DJH57" s="512"/>
      <c r="DJI57" s="512"/>
      <c r="DJJ57" s="512"/>
      <c r="DJK57" s="512"/>
      <c r="DJL57" s="512"/>
      <c r="DJM57" s="511"/>
      <c r="DJN57" s="512"/>
      <c r="DJO57" s="512"/>
      <c r="DJP57" s="512"/>
      <c r="DJQ57" s="512"/>
      <c r="DJR57" s="512"/>
      <c r="DJS57" s="512"/>
      <c r="DJT57" s="512"/>
      <c r="DJU57" s="511"/>
      <c r="DJV57" s="512"/>
      <c r="DJW57" s="512"/>
      <c r="DJX57" s="512"/>
      <c r="DJY57" s="512"/>
      <c r="DJZ57" s="512"/>
      <c r="DKA57" s="512"/>
      <c r="DKB57" s="512"/>
      <c r="DKC57" s="511"/>
      <c r="DKD57" s="512"/>
      <c r="DKE57" s="512"/>
      <c r="DKF57" s="512"/>
      <c r="DKG57" s="512"/>
      <c r="DKH57" s="512"/>
      <c r="DKI57" s="512"/>
      <c r="DKJ57" s="512"/>
      <c r="DKK57" s="511"/>
      <c r="DKL57" s="512"/>
      <c r="DKM57" s="512"/>
      <c r="DKN57" s="512"/>
      <c r="DKO57" s="512"/>
      <c r="DKP57" s="512"/>
      <c r="DKQ57" s="512"/>
      <c r="DKR57" s="512"/>
      <c r="DKS57" s="511"/>
      <c r="DKT57" s="512"/>
      <c r="DKU57" s="512"/>
      <c r="DKV57" s="512"/>
      <c r="DKW57" s="512"/>
      <c r="DKX57" s="512"/>
      <c r="DKY57" s="512"/>
      <c r="DKZ57" s="512"/>
      <c r="DLA57" s="511"/>
      <c r="DLB57" s="512"/>
      <c r="DLC57" s="512"/>
      <c r="DLD57" s="512"/>
      <c r="DLE57" s="512"/>
      <c r="DLF57" s="512"/>
      <c r="DLG57" s="512"/>
      <c r="DLH57" s="512"/>
      <c r="DLI57" s="511"/>
      <c r="DLJ57" s="512"/>
      <c r="DLK57" s="512"/>
      <c r="DLL57" s="512"/>
      <c r="DLM57" s="512"/>
      <c r="DLN57" s="512"/>
      <c r="DLO57" s="512"/>
      <c r="DLP57" s="512"/>
      <c r="DLQ57" s="511"/>
      <c r="DLR57" s="512"/>
      <c r="DLS57" s="512"/>
      <c r="DLT57" s="512"/>
      <c r="DLU57" s="512"/>
      <c r="DLV57" s="512"/>
      <c r="DLW57" s="512"/>
      <c r="DLX57" s="512"/>
      <c r="DLY57" s="511"/>
      <c r="DLZ57" s="512"/>
      <c r="DMA57" s="512"/>
      <c r="DMB57" s="512"/>
      <c r="DMC57" s="512"/>
      <c r="DMD57" s="512"/>
      <c r="DME57" s="512"/>
      <c r="DMF57" s="512"/>
      <c r="DMG57" s="511"/>
      <c r="DMH57" s="512"/>
      <c r="DMI57" s="512"/>
      <c r="DMJ57" s="512"/>
      <c r="DMK57" s="512"/>
      <c r="DML57" s="512"/>
      <c r="DMM57" s="512"/>
      <c r="DMN57" s="512"/>
      <c r="DMO57" s="511"/>
      <c r="DMP57" s="512"/>
      <c r="DMQ57" s="512"/>
      <c r="DMR57" s="512"/>
      <c r="DMS57" s="512"/>
      <c r="DMT57" s="512"/>
      <c r="DMU57" s="512"/>
      <c r="DMV57" s="512"/>
      <c r="DMW57" s="511"/>
      <c r="DMX57" s="512"/>
      <c r="DMY57" s="512"/>
      <c r="DMZ57" s="512"/>
      <c r="DNA57" s="512"/>
      <c r="DNB57" s="512"/>
      <c r="DNC57" s="512"/>
      <c r="DND57" s="512"/>
      <c r="DNE57" s="511"/>
      <c r="DNF57" s="512"/>
      <c r="DNG57" s="512"/>
      <c r="DNH57" s="512"/>
      <c r="DNI57" s="512"/>
      <c r="DNJ57" s="512"/>
      <c r="DNK57" s="512"/>
      <c r="DNL57" s="512"/>
      <c r="DNM57" s="511"/>
      <c r="DNN57" s="512"/>
      <c r="DNO57" s="512"/>
      <c r="DNP57" s="512"/>
      <c r="DNQ57" s="512"/>
      <c r="DNR57" s="512"/>
      <c r="DNS57" s="512"/>
      <c r="DNT57" s="512"/>
      <c r="DNU57" s="511"/>
      <c r="DNV57" s="512"/>
      <c r="DNW57" s="512"/>
      <c r="DNX57" s="512"/>
      <c r="DNY57" s="512"/>
      <c r="DNZ57" s="512"/>
      <c r="DOA57" s="512"/>
      <c r="DOB57" s="512"/>
      <c r="DOC57" s="511"/>
      <c r="DOD57" s="512"/>
      <c r="DOE57" s="512"/>
      <c r="DOF57" s="512"/>
      <c r="DOG57" s="512"/>
      <c r="DOH57" s="512"/>
      <c r="DOI57" s="512"/>
      <c r="DOJ57" s="512"/>
      <c r="DOK57" s="511"/>
      <c r="DOL57" s="512"/>
      <c r="DOM57" s="512"/>
      <c r="DON57" s="512"/>
      <c r="DOO57" s="512"/>
      <c r="DOP57" s="512"/>
      <c r="DOQ57" s="512"/>
      <c r="DOR57" s="512"/>
      <c r="DOS57" s="511"/>
      <c r="DOT57" s="512"/>
      <c r="DOU57" s="512"/>
      <c r="DOV57" s="512"/>
      <c r="DOW57" s="512"/>
      <c r="DOX57" s="512"/>
      <c r="DOY57" s="512"/>
      <c r="DOZ57" s="512"/>
      <c r="DPA57" s="511"/>
      <c r="DPB57" s="512"/>
      <c r="DPC57" s="512"/>
      <c r="DPD57" s="512"/>
      <c r="DPE57" s="512"/>
      <c r="DPF57" s="512"/>
      <c r="DPG57" s="512"/>
      <c r="DPH57" s="512"/>
      <c r="DPI57" s="511"/>
      <c r="DPJ57" s="512"/>
      <c r="DPK57" s="512"/>
      <c r="DPL57" s="512"/>
      <c r="DPM57" s="512"/>
      <c r="DPN57" s="512"/>
      <c r="DPO57" s="512"/>
      <c r="DPP57" s="512"/>
      <c r="DPQ57" s="511"/>
      <c r="DPR57" s="512"/>
      <c r="DPS57" s="512"/>
      <c r="DPT57" s="512"/>
      <c r="DPU57" s="512"/>
      <c r="DPV57" s="512"/>
      <c r="DPW57" s="512"/>
      <c r="DPX57" s="512"/>
      <c r="DPY57" s="511"/>
      <c r="DPZ57" s="512"/>
      <c r="DQA57" s="512"/>
      <c r="DQB57" s="512"/>
      <c r="DQC57" s="512"/>
      <c r="DQD57" s="512"/>
      <c r="DQE57" s="512"/>
      <c r="DQF57" s="512"/>
      <c r="DQG57" s="511"/>
      <c r="DQH57" s="512"/>
      <c r="DQI57" s="512"/>
      <c r="DQJ57" s="512"/>
      <c r="DQK57" s="512"/>
      <c r="DQL57" s="512"/>
      <c r="DQM57" s="512"/>
      <c r="DQN57" s="512"/>
      <c r="DQO57" s="511"/>
      <c r="DQP57" s="512"/>
      <c r="DQQ57" s="512"/>
      <c r="DQR57" s="512"/>
      <c r="DQS57" s="512"/>
      <c r="DQT57" s="512"/>
      <c r="DQU57" s="512"/>
      <c r="DQV57" s="512"/>
      <c r="DQW57" s="511"/>
      <c r="DQX57" s="512"/>
      <c r="DQY57" s="512"/>
      <c r="DQZ57" s="512"/>
      <c r="DRA57" s="512"/>
      <c r="DRB57" s="512"/>
      <c r="DRC57" s="512"/>
      <c r="DRD57" s="512"/>
      <c r="DRE57" s="511"/>
      <c r="DRF57" s="512"/>
      <c r="DRG57" s="512"/>
      <c r="DRH57" s="512"/>
      <c r="DRI57" s="512"/>
      <c r="DRJ57" s="512"/>
      <c r="DRK57" s="512"/>
      <c r="DRL57" s="512"/>
      <c r="DRM57" s="511"/>
      <c r="DRN57" s="512"/>
      <c r="DRO57" s="512"/>
      <c r="DRP57" s="512"/>
      <c r="DRQ57" s="512"/>
      <c r="DRR57" s="512"/>
      <c r="DRS57" s="512"/>
      <c r="DRT57" s="512"/>
      <c r="DRU57" s="511"/>
      <c r="DRV57" s="512"/>
      <c r="DRW57" s="512"/>
      <c r="DRX57" s="512"/>
      <c r="DRY57" s="512"/>
      <c r="DRZ57" s="512"/>
      <c r="DSA57" s="512"/>
      <c r="DSB57" s="512"/>
      <c r="DSC57" s="511"/>
      <c r="DSD57" s="512"/>
      <c r="DSE57" s="512"/>
      <c r="DSF57" s="512"/>
      <c r="DSG57" s="512"/>
      <c r="DSH57" s="512"/>
      <c r="DSI57" s="512"/>
      <c r="DSJ57" s="512"/>
      <c r="DSK57" s="511"/>
      <c r="DSL57" s="512"/>
      <c r="DSM57" s="512"/>
      <c r="DSN57" s="512"/>
      <c r="DSO57" s="512"/>
      <c r="DSP57" s="512"/>
      <c r="DSQ57" s="512"/>
      <c r="DSR57" s="512"/>
      <c r="DSS57" s="511"/>
      <c r="DST57" s="512"/>
      <c r="DSU57" s="512"/>
      <c r="DSV57" s="512"/>
      <c r="DSW57" s="512"/>
      <c r="DSX57" s="512"/>
      <c r="DSY57" s="512"/>
      <c r="DSZ57" s="512"/>
      <c r="DTA57" s="511"/>
      <c r="DTB57" s="512"/>
      <c r="DTC57" s="512"/>
      <c r="DTD57" s="512"/>
      <c r="DTE57" s="512"/>
      <c r="DTF57" s="512"/>
      <c r="DTG57" s="512"/>
      <c r="DTH57" s="512"/>
      <c r="DTI57" s="511"/>
      <c r="DTJ57" s="512"/>
      <c r="DTK57" s="512"/>
      <c r="DTL57" s="512"/>
      <c r="DTM57" s="512"/>
      <c r="DTN57" s="512"/>
      <c r="DTO57" s="512"/>
      <c r="DTP57" s="512"/>
      <c r="DTQ57" s="511"/>
      <c r="DTR57" s="512"/>
      <c r="DTS57" s="512"/>
      <c r="DTT57" s="512"/>
      <c r="DTU57" s="512"/>
      <c r="DTV57" s="512"/>
      <c r="DTW57" s="512"/>
      <c r="DTX57" s="512"/>
      <c r="DTY57" s="511"/>
      <c r="DTZ57" s="512"/>
      <c r="DUA57" s="512"/>
      <c r="DUB57" s="512"/>
      <c r="DUC57" s="512"/>
      <c r="DUD57" s="512"/>
      <c r="DUE57" s="512"/>
      <c r="DUF57" s="512"/>
      <c r="DUG57" s="511"/>
      <c r="DUH57" s="512"/>
      <c r="DUI57" s="512"/>
      <c r="DUJ57" s="512"/>
      <c r="DUK57" s="512"/>
      <c r="DUL57" s="512"/>
      <c r="DUM57" s="512"/>
      <c r="DUN57" s="512"/>
      <c r="DUO57" s="511"/>
      <c r="DUP57" s="512"/>
      <c r="DUQ57" s="512"/>
      <c r="DUR57" s="512"/>
      <c r="DUS57" s="512"/>
      <c r="DUT57" s="512"/>
      <c r="DUU57" s="512"/>
      <c r="DUV57" s="512"/>
      <c r="DUW57" s="511"/>
      <c r="DUX57" s="512"/>
      <c r="DUY57" s="512"/>
      <c r="DUZ57" s="512"/>
      <c r="DVA57" s="512"/>
      <c r="DVB57" s="512"/>
      <c r="DVC57" s="512"/>
      <c r="DVD57" s="512"/>
      <c r="DVE57" s="511"/>
      <c r="DVF57" s="512"/>
      <c r="DVG57" s="512"/>
      <c r="DVH57" s="512"/>
      <c r="DVI57" s="512"/>
      <c r="DVJ57" s="512"/>
      <c r="DVK57" s="512"/>
      <c r="DVL57" s="512"/>
      <c r="DVM57" s="511"/>
      <c r="DVN57" s="512"/>
      <c r="DVO57" s="512"/>
      <c r="DVP57" s="512"/>
      <c r="DVQ57" s="512"/>
      <c r="DVR57" s="512"/>
      <c r="DVS57" s="512"/>
      <c r="DVT57" s="512"/>
      <c r="DVU57" s="511"/>
      <c r="DVV57" s="512"/>
      <c r="DVW57" s="512"/>
      <c r="DVX57" s="512"/>
      <c r="DVY57" s="512"/>
      <c r="DVZ57" s="512"/>
      <c r="DWA57" s="512"/>
      <c r="DWB57" s="512"/>
      <c r="DWC57" s="511"/>
      <c r="DWD57" s="512"/>
      <c r="DWE57" s="512"/>
      <c r="DWF57" s="512"/>
      <c r="DWG57" s="512"/>
      <c r="DWH57" s="512"/>
      <c r="DWI57" s="512"/>
      <c r="DWJ57" s="512"/>
      <c r="DWK57" s="511"/>
      <c r="DWL57" s="512"/>
      <c r="DWM57" s="512"/>
      <c r="DWN57" s="512"/>
      <c r="DWO57" s="512"/>
      <c r="DWP57" s="512"/>
      <c r="DWQ57" s="512"/>
      <c r="DWR57" s="512"/>
      <c r="DWS57" s="511"/>
      <c r="DWT57" s="512"/>
      <c r="DWU57" s="512"/>
      <c r="DWV57" s="512"/>
      <c r="DWW57" s="512"/>
      <c r="DWX57" s="512"/>
      <c r="DWY57" s="512"/>
      <c r="DWZ57" s="512"/>
      <c r="DXA57" s="511"/>
      <c r="DXB57" s="512"/>
      <c r="DXC57" s="512"/>
      <c r="DXD57" s="512"/>
      <c r="DXE57" s="512"/>
      <c r="DXF57" s="512"/>
      <c r="DXG57" s="512"/>
      <c r="DXH57" s="512"/>
      <c r="DXI57" s="511"/>
      <c r="DXJ57" s="512"/>
      <c r="DXK57" s="512"/>
      <c r="DXL57" s="512"/>
      <c r="DXM57" s="512"/>
      <c r="DXN57" s="512"/>
      <c r="DXO57" s="512"/>
      <c r="DXP57" s="512"/>
      <c r="DXQ57" s="511"/>
      <c r="DXR57" s="512"/>
      <c r="DXS57" s="512"/>
      <c r="DXT57" s="512"/>
      <c r="DXU57" s="512"/>
      <c r="DXV57" s="512"/>
      <c r="DXW57" s="512"/>
      <c r="DXX57" s="512"/>
      <c r="DXY57" s="511"/>
      <c r="DXZ57" s="512"/>
      <c r="DYA57" s="512"/>
      <c r="DYB57" s="512"/>
      <c r="DYC57" s="512"/>
      <c r="DYD57" s="512"/>
      <c r="DYE57" s="512"/>
      <c r="DYF57" s="512"/>
      <c r="DYG57" s="511"/>
      <c r="DYH57" s="512"/>
      <c r="DYI57" s="512"/>
      <c r="DYJ57" s="512"/>
      <c r="DYK57" s="512"/>
      <c r="DYL57" s="512"/>
      <c r="DYM57" s="512"/>
      <c r="DYN57" s="512"/>
      <c r="DYO57" s="511"/>
      <c r="DYP57" s="512"/>
      <c r="DYQ57" s="512"/>
      <c r="DYR57" s="512"/>
      <c r="DYS57" s="512"/>
      <c r="DYT57" s="512"/>
      <c r="DYU57" s="512"/>
      <c r="DYV57" s="512"/>
      <c r="DYW57" s="511"/>
      <c r="DYX57" s="512"/>
      <c r="DYY57" s="512"/>
      <c r="DYZ57" s="512"/>
      <c r="DZA57" s="512"/>
      <c r="DZB57" s="512"/>
      <c r="DZC57" s="512"/>
      <c r="DZD57" s="512"/>
      <c r="DZE57" s="511"/>
      <c r="DZF57" s="512"/>
      <c r="DZG57" s="512"/>
      <c r="DZH57" s="512"/>
      <c r="DZI57" s="512"/>
      <c r="DZJ57" s="512"/>
      <c r="DZK57" s="512"/>
      <c r="DZL57" s="512"/>
      <c r="DZM57" s="511"/>
      <c r="DZN57" s="512"/>
      <c r="DZO57" s="512"/>
      <c r="DZP57" s="512"/>
      <c r="DZQ57" s="512"/>
      <c r="DZR57" s="512"/>
      <c r="DZS57" s="512"/>
      <c r="DZT57" s="512"/>
      <c r="DZU57" s="511"/>
      <c r="DZV57" s="512"/>
      <c r="DZW57" s="512"/>
      <c r="DZX57" s="512"/>
      <c r="DZY57" s="512"/>
      <c r="DZZ57" s="512"/>
      <c r="EAA57" s="512"/>
      <c r="EAB57" s="512"/>
      <c r="EAC57" s="511"/>
      <c r="EAD57" s="512"/>
      <c r="EAE57" s="512"/>
      <c r="EAF57" s="512"/>
      <c r="EAG57" s="512"/>
      <c r="EAH57" s="512"/>
      <c r="EAI57" s="512"/>
      <c r="EAJ57" s="512"/>
      <c r="EAK57" s="511"/>
      <c r="EAL57" s="512"/>
      <c r="EAM57" s="512"/>
      <c r="EAN57" s="512"/>
      <c r="EAO57" s="512"/>
      <c r="EAP57" s="512"/>
      <c r="EAQ57" s="512"/>
      <c r="EAR57" s="512"/>
      <c r="EAS57" s="511"/>
      <c r="EAT57" s="512"/>
      <c r="EAU57" s="512"/>
      <c r="EAV57" s="512"/>
      <c r="EAW57" s="512"/>
      <c r="EAX57" s="512"/>
      <c r="EAY57" s="512"/>
      <c r="EAZ57" s="512"/>
      <c r="EBA57" s="511"/>
      <c r="EBB57" s="512"/>
      <c r="EBC57" s="512"/>
      <c r="EBD57" s="512"/>
      <c r="EBE57" s="512"/>
      <c r="EBF57" s="512"/>
      <c r="EBG57" s="512"/>
      <c r="EBH57" s="512"/>
      <c r="EBI57" s="511"/>
      <c r="EBJ57" s="512"/>
      <c r="EBK57" s="512"/>
      <c r="EBL57" s="512"/>
      <c r="EBM57" s="512"/>
      <c r="EBN57" s="512"/>
      <c r="EBO57" s="512"/>
      <c r="EBP57" s="512"/>
      <c r="EBQ57" s="511"/>
      <c r="EBR57" s="512"/>
      <c r="EBS57" s="512"/>
      <c r="EBT57" s="512"/>
      <c r="EBU57" s="512"/>
      <c r="EBV57" s="512"/>
      <c r="EBW57" s="512"/>
      <c r="EBX57" s="512"/>
      <c r="EBY57" s="511"/>
      <c r="EBZ57" s="512"/>
      <c r="ECA57" s="512"/>
      <c r="ECB57" s="512"/>
      <c r="ECC57" s="512"/>
      <c r="ECD57" s="512"/>
      <c r="ECE57" s="512"/>
      <c r="ECF57" s="512"/>
      <c r="ECG57" s="511"/>
      <c r="ECH57" s="512"/>
      <c r="ECI57" s="512"/>
      <c r="ECJ57" s="512"/>
      <c r="ECK57" s="512"/>
      <c r="ECL57" s="512"/>
      <c r="ECM57" s="512"/>
      <c r="ECN57" s="512"/>
      <c r="ECO57" s="511"/>
      <c r="ECP57" s="512"/>
      <c r="ECQ57" s="512"/>
      <c r="ECR57" s="512"/>
      <c r="ECS57" s="512"/>
      <c r="ECT57" s="512"/>
      <c r="ECU57" s="512"/>
      <c r="ECV57" s="512"/>
      <c r="ECW57" s="511"/>
      <c r="ECX57" s="512"/>
      <c r="ECY57" s="512"/>
      <c r="ECZ57" s="512"/>
      <c r="EDA57" s="512"/>
      <c r="EDB57" s="512"/>
      <c r="EDC57" s="512"/>
      <c r="EDD57" s="512"/>
      <c r="EDE57" s="511"/>
      <c r="EDF57" s="512"/>
      <c r="EDG57" s="512"/>
      <c r="EDH57" s="512"/>
      <c r="EDI57" s="512"/>
      <c r="EDJ57" s="512"/>
      <c r="EDK57" s="512"/>
      <c r="EDL57" s="512"/>
      <c r="EDM57" s="511"/>
      <c r="EDN57" s="512"/>
      <c r="EDO57" s="512"/>
      <c r="EDP57" s="512"/>
      <c r="EDQ57" s="512"/>
      <c r="EDR57" s="512"/>
      <c r="EDS57" s="512"/>
      <c r="EDT57" s="512"/>
      <c r="EDU57" s="511"/>
      <c r="EDV57" s="512"/>
      <c r="EDW57" s="512"/>
      <c r="EDX57" s="512"/>
      <c r="EDY57" s="512"/>
      <c r="EDZ57" s="512"/>
      <c r="EEA57" s="512"/>
      <c r="EEB57" s="512"/>
      <c r="EEC57" s="511"/>
      <c r="EED57" s="512"/>
      <c r="EEE57" s="512"/>
      <c r="EEF57" s="512"/>
      <c r="EEG57" s="512"/>
      <c r="EEH57" s="512"/>
      <c r="EEI57" s="512"/>
      <c r="EEJ57" s="512"/>
      <c r="EEK57" s="511"/>
      <c r="EEL57" s="512"/>
      <c r="EEM57" s="512"/>
      <c r="EEN57" s="512"/>
      <c r="EEO57" s="512"/>
      <c r="EEP57" s="512"/>
      <c r="EEQ57" s="512"/>
      <c r="EER57" s="512"/>
      <c r="EES57" s="511"/>
      <c r="EET57" s="512"/>
      <c r="EEU57" s="512"/>
      <c r="EEV57" s="512"/>
      <c r="EEW57" s="512"/>
      <c r="EEX57" s="512"/>
      <c r="EEY57" s="512"/>
      <c r="EEZ57" s="512"/>
      <c r="EFA57" s="511"/>
      <c r="EFB57" s="512"/>
      <c r="EFC57" s="512"/>
      <c r="EFD57" s="512"/>
      <c r="EFE57" s="512"/>
      <c r="EFF57" s="512"/>
      <c r="EFG57" s="512"/>
      <c r="EFH57" s="512"/>
      <c r="EFI57" s="511"/>
      <c r="EFJ57" s="512"/>
      <c r="EFK57" s="512"/>
      <c r="EFL57" s="512"/>
      <c r="EFM57" s="512"/>
      <c r="EFN57" s="512"/>
      <c r="EFO57" s="512"/>
      <c r="EFP57" s="512"/>
      <c r="EFQ57" s="511"/>
      <c r="EFR57" s="512"/>
      <c r="EFS57" s="512"/>
      <c r="EFT57" s="512"/>
      <c r="EFU57" s="512"/>
      <c r="EFV57" s="512"/>
      <c r="EFW57" s="512"/>
      <c r="EFX57" s="512"/>
      <c r="EFY57" s="511"/>
      <c r="EFZ57" s="512"/>
      <c r="EGA57" s="512"/>
      <c r="EGB57" s="512"/>
      <c r="EGC57" s="512"/>
      <c r="EGD57" s="512"/>
      <c r="EGE57" s="512"/>
      <c r="EGF57" s="512"/>
      <c r="EGG57" s="511"/>
      <c r="EGH57" s="512"/>
      <c r="EGI57" s="512"/>
      <c r="EGJ57" s="512"/>
      <c r="EGK57" s="512"/>
      <c r="EGL57" s="512"/>
      <c r="EGM57" s="512"/>
      <c r="EGN57" s="512"/>
      <c r="EGO57" s="511"/>
      <c r="EGP57" s="512"/>
      <c r="EGQ57" s="512"/>
      <c r="EGR57" s="512"/>
      <c r="EGS57" s="512"/>
      <c r="EGT57" s="512"/>
      <c r="EGU57" s="512"/>
      <c r="EGV57" s="512"/>
      <c r="EGW57" s="511"/>
      <c r="EGX57" s="512"/>
      <c r="EGY57" s="512"/>
      <c r="EGZ57" s="512"/>
      <c r="EHA57" s="512"/>
      <c r="EHB57" s="512"/>
      <c r="EHC57" s="512"/>
      <c r="EHD57" s="512"/>
      <c r="EHE57" s="511"/>
      <c r="EHF57" s="512"/>
      <c r="EHG57" s="512"/>
      <c r="EHH57" s="512"/>
      <c r="EHI57" s="512"/>
      <c r="EHJ57" s="512"/>
      <c r="EHK57" s="512"/>
      <c r="EHL57" s="512"/>
      <c r="EHM57" s="511"/>
      <c r="EHN57" s="512"/>
      <c r="EHO57" s="512"/>
      <c r="EHP57" s="512"/>
      <c r="EHQ57" s="512"/>
      <c r="EHR57" s="512"/>
      <c r="EHS57" s="512"/>
      <c r="EHT57" s="512"/>
      <c r="EHU57" s="511"/>
      <c r="EHV57" s="512"/>
      <c r="EHW57" s="512"/>
      <c r="EHX57" s="512"/>
      <c r="EHY57" s="512"/>
      <c r="EHZ57" s="512"/>
      <c r="EIA57" s="512"/>
      <c r="EIB57" s="512"/>
      <c r="EIC57" s="511"/>
      <c r="EID57" s="512"/>
      <c r="EIE57" s="512"/>
      <c r="EIF57" s="512"/>
      <c r="EIG57" s="512"/>
      <c r="EIH57" s="512"/>
      <c r="EII57" s="512"/>
      <c r="EIJ57" s="512"/>
      <c r="EIK57" s="511"/>
      <c r="EIL57" s="512"/>
      <c r="EIM57" s="512"/>
      <c r="EIN57" s="512"/>
      <c r="EIO57" s="512"/>
      <c r="EIP57" s="512"/>
      <c r="EIQ57" s="512"/>
      <c r="EIR57" s="512"/>
      <c r="EIS57" s="511"/>
      <c r="EIT57" s="512"/>
      <c r="EIU57" s="512"/>
      <c r="EIV57" s="512"/>
      <c r="EIW57" s="512"/>
      <c r="EIX57" s="512"/>
      <c r="EIY57" s="512"/>
      <c r="EIZ57" s="512"/>
      <c r="EJA57" s="511"/>
      <c r="EJB57" s="512"/>
      <c r="EJC57" s="512"/>
      <c r="EJD57" s="512"/>
      <c r="EJE57" s="512"/>
      <c r="EJF57" s="512"/>
      <c r="EJG57" s="512"/>
      <c r="EJH57" s="512"/>
      <c r="EJI57" s="511"/>
      <c r="EJJ57" s="512"/>
      <c r="EJK57" s="512"/>
      <c r="EJL57" s="512"/>
      <c r="EJM57" s="512"/>
      <c r="EJN57" s="512"/>
      <c r="EJO57" s="512"/>
      <c r="EJP57" s="512"/>
      <c r="EJQ57" s="511"/>
      <c r="EJR57" s="512"/>
      <c r="EJS57" s="512"/>
      <c r="EJT57" s="512"/>
      <c r="EJU57" s="512"/>
      <c r="EJV57" s="512"/>
      <c r="EJW57" s="512"/>
      <c r="EJX57" s="512"/>
      <c r="EJY57" s="511"/>
      <c r="EJZ57" s="512"/>
      <c r="EKA57" s="512"/>
      <c r="EKB57" s="512"/>
      <c r="EKC57" s="512"/>
      <c r="EKD57" s="512"/>
      <c r="EKE57" s="512"/>
      <c r="EKF57" s="512"/>
      <c r="EKG57" s="511"/>
      <c r="EKH57" s="512"/>
      <c r="EKI57" s="512"/>
      <c r="EKJ57" s="512"/>
      <c r="EKK57" s="512"/>
      <c r="EKL57" s="512"/>
      <c r="EKM57" s="512"/>
      <c r="EKN57" s="512"/>
      <c r="EKO57" s="511"/>
      <c r="EKP57" s="512"/>
      <c r="EKQ57" s="512"/>
      <c r="EKR57" s="512"/>
      <c r="EKS57" s="512"/>
      <c r="EKT57" s="512"/>
      <c r="EKU57" s="512"/>
      <c r="EKV57" s="512"/>
      <c r="EKW57" s="511"/>
      <c r="EKX57" s="512"/>
      <c r="EKY57" s="512"/>
      <c r="EKZ57" s="512"/>
      <c r="ELA57" s="512"/>
      <c r="ELB57" s="512"/>
      <c r="ELC57" s="512"/>
      <c r="ELD57" s="512"/>
      <c r="ELE57" s="511"/>
      <c r="ELF57" s="512"/>
      <c r="ELG57" s="512"/>
      <c r="ELH57" s="512"/>
      <c r="ELI57" s="512"/>
      <c r="ELJ57" s="512"/>
      <c r="ELK57" s="512"/>
      <c r="ELL57" s="512"/>
      <c r="ELM57" s="511"/>
      <c r="ELN57" s="512"/>
      <c r="ELO57" s="512"/>
      <c r="ELP57" s="512"/>
      <c r="ELQ57" s="512"/>
      <c r="ELR57" s="512"/>
      <c r="ELS57" s="512"/>
      <c r="ELT57" s="512"/>
      <c r="ELU57" s="511"/>
      <c r="ELV57" s="512"/>
      <c r="ELW57" s="512"/>
      <c r="ELX57" s="512"/>
      <c r="ELY57" s="512"/>
      <c r="ELZ57" s="512"/>
      <c r="EMA57" s="512"/>
      <c r="EMB57" s="512"/>
      <c r="EMC57" s="511"/>
      <c r="EMD57" s="512"/>
      <c r="EME57" s="512"/>
      <c r="EMF57" s="512"/>
      <c r="EMG57" s="512"/>
      <c r="EMH57" s="512"/>
      <c r="EMI57" s="512"/>
      <c r="EMJ57" s="512"/>
      <c r="EMK57" s="511"/>
      <c r="EML57" s="512"/>
      <c r="EMM57" s="512"/>
      <c r="EMN57" s="512"/>
      <c r="EMO57" s="512"/>
      <c r="EMP57" s="512"/>
      <c r="EMQ57" s="512"/>
      <c r="EMR57" s="512"/>
      <c r="EMS57" s="511"/>
      <c r="EMT57" s="512"/>
      <c r="EMU57" s="512"/>
      <c r="EMV57" s="512"/>
      <c r="EMW57" s="512"/>
      <c r="EMX57" s="512"/>
      <c r="EMY57" s="512"/>
      <c r="EMZ57" s="512"/>
      <c r="ENA57" s="511"/>
      <c r="ENB57" s="512"/>
      <c r="ENC57" s="512"/>
      <c r="END57" s="512"/>
      <c r="ENE57" s="512"/>
      <c r="ENF57" s="512"/>
      <c r="ENG57" s="512"/>
      <c r="ENH57" s="512"/>
      <c r="ENI57" s="511"/>
      <c r="ENJ57" s="512"/>
      <c r="ENK57" s="512"/>
      <c r="ENL57" s="512"/>
      <c r="ENM57" s="512"/>
      <c r="ENN57" s="512"/>
      <c r="ENO57" s="512"/>
      <c r="ENP57" s="512"/>
      <c r="ENQ57" s="511"/>
      <c r="ENR57" s="512"/>
      <c r="ENS57" s="512"/>
      <c r="ENT57" s="512"/>
      <c r="ENU57" s="512"/>
      <c r="ENV57" s="512"/>
      <c r="ENW57" s="512"/>
      <c r="ENX57" s="512"/>
      <c r="ENY57" s="511"/>
      <c r="ENZ57" s="512"/>
      <c r="EOA57" s="512"/>
      <c r="EOB57" s="512"/>
      <c r="EOC57" s="512"/>
      <c r="EOD57" s="512"/>
      <c r="EOE57" s="512"/>
      <c r="EOF57" s="512"/>
      <c r="EOG57" s="511"/>
      <c r="EOH57" s="512"/>
      <c r="EOI57" s="512"/>
      <c r="EOJ57" s="512"/>
      <c r="EOK57" s="512"/>
      <c r="EOL57" s="512"/>
      <c r="EOM57" s="512"/>
      <c r="EON57" s="512"/>
      <c r="EOO57" s="511"/>
      <c r="EOP57" s="512"/>
      <c r="EOQ57" s="512"/>
      <c r="EOR57" s="512"/>
      <c r="EOS57" s="512"/>
      <c r="EOT57" s="512"/>
      <c r="EOU57" s="512"/>
      <c r="EOV57" s="512"/>
      <c r="EOW57" s="511"/>
      <c r="EOX57" s="512"/>
      <c r="EOY57" s="512"/>
      <c r="EOZ57" s="512"/>
      <c r="EPA57" s="512"/>
      <c r="EPB57" s="512"/>
      <c r="EPC57" s="512"/>
      <c r="EPD57" s="512"/>
      <c r="EPE57" s="511"/>
      <c r="EPF57" s="512"/>
      <c r="EPG57" s="512"/>
      <c r="EPH57" s="512"/>
      <c r="EPI57" s="512"/>
      <c r="EPJ57" s="512"/>
      <c r="EPK57" s="512"/>
      <c r="EPL57" s="512"/>
      <c r="EPM57" s="511"/>
      <c r="EPN57" s="512"/>
      <c r="EPO57" s="512"/>
      <c r="EPP57" s="512"/>
      <c r="EPQ57" s="512"/>
      <c r="EPR57" s="512"/>
      <c r="EPS57" s="512"/>
      <c r="EPT57" s="512"/>
      <c r="EPU57" s="511"/>
      <c r="EPV57" s="512"/>
      <c r="EPW57" s="512"/>
      <c r="EPX57" s="512"/>
      <c r="EPY57" s="512"/>
      <c r="EPZ57" s="512"/>
      <c r="EQA57" s="512"/>
      <c r="EQB57" s="512"/>
      <c r="EQC57" s="511"/>
      <c r="EQD57" s="512"/>
      <c r="EQE57" s="512"/>
      <c r="EQF57" s="512"/>
      <c r="EQG57" s="512"/>
      <c r="EQH57" s="512"/>
      <c r="EQI57" s="512"/>
      <c r="EQJ57" s="512"/>
      <c r="EQK57" s="511"/>
      <c r="EQL57" s="512"/>
      <c r="EQM57" s="512"/>
      <c r="EQN57" s="512"/>
      <c r="EQO57" s="512"/>
      <c r="EQP57" s="512"/>
      <c r="EQQ57" s="512"/>
      <c r="EQR57" s="512"/>
      <c r="EQS57" s="511"/>
      <c r="EQT57" s="512"/>
      <c r="EQU57" s="512"/>
      <c r="EQV57" s="512"/>
      <c r="EQW57" s="512"/>
      <c r="EQX57" s="512"/>
      <c r="EQY57" s="512"/>
      <c r="EQZ57" s="512"/>
      <c r="ERA57" s="511"/>
      <c r="ERB57" s="512"/>
      <c r="ERC57" s="512"/>
      <c r="ERD57" s="512"/>
      <c r="ERE57" s="512"/>
      <c r="ERF57" s="512"/>
      <c r="ERG57" s="512"/>
      <c r="ERH57" s="512"/>
      <c r="ERI57" s="511"/>
      <c r="ERJ57" s="512"/>
      <c r="ERK57" s="512"/>
      <c r="ERL57" s="512"/>
      <c r="ERM57" s="512"/>
      <c r="ERN57" s="512"/>
      <c r="ERO57" s="512"/>
      <c r="ERP57" s="512"/>
      <c r="ERQ57" s="511"/>
      <c r="ERR57" s="512"/>
      <c r="ERS57" s="512"/>
      <c r="ERT57" s="512"/>
      <c r="ERU57" s="512"/>
      <c r="ERV57" s="512"/>
      <c r="ERW57" s="512"/>
      <c r="ERX57" s="512"/>
      <c r="ERY57" s="511"/>
      <c r="ERZ57" s="512"/>
      <c r="ESA57" s="512"/>
      <c r="ESB57" s="512"/>
      <c r="ESC57" s="512"/>
      <c r="ESD57" s="512"/>
      <c r="ESE57" s="512"/>
      <c r="ESF57" s="512"/>
      <c r="ESG57" s="511"/>
      <c r="ESH57" s="512"/>
      <c r="ESI57" s="512"/>
      <c r="ESJ57" s="512"/>
      <c r="ESK57" s="512"/>
      <c r="ESL57" s="512"/>
      <c r="ESM57" s="512"/>
      <c r="ESN57" s="512"/>
      <c r="ESO57" s="511"/>
      <c r="ESP57" s="512"/>
      <c r="ESQ57" s="512"/>
      <c r="ESR57" s="512"/>
      <c r="ESS57" s="512"/>
      <c r="EST57" s="512"/>
      <c r="ESU57" s="512"/>
      <c r="ESV57" s="512"/>
      <c r="ESW57" s="511"/>
      <c r="ESX57" s="512"/>
      <c r="ESY57" s="512"/>
      <c r="ESZ57" s="512"/>
      <c r="ETA57" s="512"/>
      <c r="ETB57" s="512"/>
      <c r="ETC57" s="512"/>
      <c r="ETD57" s="512"/>
      <c r="ETE57" s="511"/>
      <c r="ETF57" s="512"/>
      <c r="ETG57" s="512"/>
      <c r="ETH57" s="512"/>
      <c r="ETI57" s="512"/>
      <c r="ETJ57" s="512"/>
      <c r="ETK57" s="512"/>
      <c r="ETL57" s="512"/>
      <c r="ETM57" s="511"/>
      <c r="ETN57" s="512"/>
      <c r="ETO57" s="512"/>
      <c r="ETP57" s="512"/>
      <c r="ETQ57" s="512"/>
      <c r="ETR57" s="512"/>
      <c r="ETS57" s="512"/>
      <c r="ETT57" s="512"/>
      <c r="ETU57" s="511"/>
      <c r="ETV57" s="512"/>
      <c r="ETW57" s="512"/>
      <c r="ETX57" s="512"/>
      <c r="ETY57" s="512"/>
      <c r="ETZ57" s="512"/>
      <c r="EUA57" s="512"/>
      <c r="EUB57" s="512"/>
      <c r="EUC57" s="511"/>
      <c r="EUD57" s="512"/>
      <c r="EUE57" s="512"/>
      <c r="EUF57" s="512"/>
      <c r="EUG57" s="512"/>
      <c r="EUH57" s="512"/>
      <c r="EUI57" s="512"/>
      <c r="EUJ57" s="512"/>
      <c r="EUK57" s="511"/>
      <c r="EUL57" s="512"/>
      <c r="EUM57" s="512"/>
      <c r="EUN57" s="512"/>
      <c r="EUO57" s="512"/>
      <c r="EUP57" s="512"/>
      <c r="EUQ57" s="512"/>
      <c r="EUR57" s="512"/>
      <c r="EUS57" s="511"/>
      <c r="EUT57" s="512"/>
      <c r="EUU57" s="512"/>
      <c r="EUV57" s="512"/>
      <c r="EUW57" s="512"/>
      <c r="EUX57" s="512"/>
      <c r="EUY57" s="512"/>
      <c r="EUZ57" s="512"/>
      <c r="EVA57" s="511"/>
      <c r="EVB57" s="512"/>
      <c r="EVC57" s="512"/>
      <c r="EVD57" s="512"/>
      <c r="EVE57" s="512"/>
      <c r="EVF57" s="512"/>
      <c r="EVG57" s="512"/>
      <c r="EVH57" s="512"/>
      <c r="EVI57" s="511"/>
      <c r="EVJ57" s="512"/>
      <c r="EVK57" s="512"/>
      <c r="EVL57" s="512"/>
      <c r="EVM57" s="512"/>
      <c r="EVN57" s="512"/>
      <c r="EVO57" s="512"/>
      <c r="EVP57" s="512"/>
      <c r="EVQ57" s="511"/>
      <c r="EVR57" s="512"/>
      <c r="EVS57" s="512"/>
      <c r="EVT57" s="512"/>
      <c r="EVU57" s="512"/>
      <c r="EVV57" s="512"/>
      <c r="EVW57" s="512"/>
      <c r="EVX57" s="512"/>
      <c r="EVY57" s="511"/>
      <c r="EVZ57" s="512"/>
      <c r="EWA57" s="512"/>
      <c r="EWB57" s="512"/>
      <c r="EWC57" s="512"/>
      <c r="EWD57" s="512"/>
      <c r="EWE57" s="512"/>
      <c r="EWF57" s="512"/>
      <c r="EWG57" s="511"/>
      <c r="EWH57" s="512"/>
      <c r="EWI57" s="512"/>
      <c r="EWJ57" s="512"/>
      <c r="EWK57" s="512"/>
      <c r="EWL57" s="512"/>
      <c r="EWM57" s="512"/>
      <c r="EWN57" s="512"/>
      <c r="EWO57" s="511"/>
      <c r="EWP57" s="512"/>
      <c r="EWQ57" s="512"/>
      <c r="EWR57" s="512"/>
      <c r="EWS57" s="512"/>
      <c r="EWT57" s="512"/>
      <c r="EWU57" s="512"/>
      <c r="EWV57" s="512"/>
      <c r="EWW57" s="511"/>
      <c r="EWX57" s="512"/>
      <c r="EWY57" s="512"/>
      <c r="EWZ57" s="512"/>
      <c r="EXA57" s="512"/>
      <c r="EXB57" s="512"/>
      <c r="EXC57" s="512"/>
      <c r="EXD57" s="512"/>
      <c r="EXE57" s="511"/>
      <c r="EXF57" s="512"/>
      <c r="EXG57" s="512"/>
      <c r="EXH57" s="512"/>
      <c r="EXI57" s="512"/>
      <c r="EXJ57" s="512"/>
      <c r="EXK57" s="512"/>
      <c r="EXL57" s="512"/>
      <c r="EXM57" s="511"/>
      <c r="EXN57" s="512"/>
      <c r="EXO57" s="512"/>
      <c r="EXP57" s="512"/>
      <c r="EXQ57" s="512"/>
      <c r="EXR57" s="512"/>
      <c r="EXS57" s="512"/>
      <c r="EXT57" s="512"/>
      <c r="EXU57" s="511"/>
      <c r="EXV57" s="512"/>
      <c r="EXW57" s="512"/>
      <c r="EXX57" s="512"/>
      <c r="EXY57" s="512"/>
      <c r="EXZ57" s="512"/>
      <c r="EYA57" s="512"/>
      <c r="EYB57" s="512"/>
      <c r="EYC57" s="511"/>
      <c r="EYD57" s="512"/>
      <c r="EYE57" s="512"/>
      <c r="EYF57" s="512"/>
      <c r="EYG57" s="512"/>
      <c r="EYH57" s="512"/>
      <c r="EYI57" s="512"/>
      <c r="EYJ57" s="512"/>
      <c r="EYK57" s="511"/>
      <c r="EYL57" s="512"/>
      <c r="EYM57" s="512"/>
      <c r="EYN57" s="512"/>
      <c r="EYO57" s="512"/>
      <c r="EYP57" s="512"/>
      <c r="EYQ57" s="512"/>
      <c r="EYR57" s="512"/>
      <c r="EYS57" s="511"/>
      <c r="EYT57" s="512"/>
      <c r="EYU57" s="512"/>
      <c r="EYV57" s="512"/>
      <c r="EYW57" s="512"/>
      <c r="EYX57" s="512"/>
      <c r="EYY57" s="512"/>
      <c r="EYZ57" s="512"/>
      <c r="EZA57" s="511"/>
      <c r="EZB57" s="512"/>
      <c r="EZC57" s="512"/>
      <c r="EZD57" s="512"/>
      <c r="EZE57" s="512"/>
      <c r="EZF57" s="512"/>
      <c r="EZG57" s="512"/>
      <c r="EZH57" s="512"/>
      <c r="EZI57" s="511"/>
      <c r="EZJ57" s="512"/>
      <c r="EZK57" s="512"/>
      <c r="EZL57" s="512"/>
      <c r="EZM57" s="512"/>
      <c r="EZN57" s="512"/>
      <c r="EZO57" s="512"/>
      <c r="EZP57" s="512"/>
      <c r="EZQ57" s="511"/>
      <c r="EZR57" s="512"/>
      <c r="EZS57" s="512"/>
      <c r="EZT57" s="512"/>
      <c r="EZU57" s="512"/>
      <c r="EZV57" s="512"/>
      <c r="EZW57" s="512"/>
      <c r="EZX57" s="512"/>
      <c r="EZY57" s="511"/>
      <c r="EZZ57" s="512"/>
      <c r="FAA57" s="512"/>
      <c r="FAB57" s="512"/>
      <c r="FAC57" s="512"/>
      <c r="FAD57" s="512"/>
      <c r="FAE57" s="512"/>
      <c r="FAF57" s="512"/>
      <c r="FAG57" s="511"/>
      <c r="FAH57" s="512"/>
      <c r="FAI57" s="512"/>
      <c r="FAJ57" s="512"/>
      <c r="FAK57" s="512"/>
      <c r="FAL57" s="512"/>
      <c r="FAM57" s="512"/>
      <c r="FAN57" s="512"/>
      <c r="FAO57" s="511"/>
      <c r="FAP57" s="512"/>
      <c r="FAQ57" s="512"/>
      <c r="FAR57" s="512"/>
      <c r="FAS57" s="512"/>
      <c r="FAT57" s="512"/>
      <c r="FAU57" s="512"/>
      <c r="FAV57" s="512"/>
      <c r="FAW57" s="511"/>
      <c r="FAX57" s="512"/>
      <c r="FAY57" s="512"/>
      <c r="FAZ57" s="512"/>
      <c r="FBA57" s="512"/>
      <c r="FBB57" s="512"/>
      <c r="FBC57" s="512"/>
      <c r="FBD57" s="512"/>
      <c r="FBE57" s="511"/>
      <c r="FBF57" s="512"/>
      <c r="FBG57" s="512"/>
      <c r="FBH57" s="512"/>
      <c r="FBI57" s="512"/>
      <c r="FBJ57" s="512"/>
      <c r="FBK57" s="512"/>
      <c r="FBL57" s="512"/>
      <c r="FBM57" s="511"/>
      <c r="FBN57" s="512"/>
      <c r="FBO57" s="512"/>
      <c r="FBP57" s="512"/>
      <c r="FBQ57" s="512"/>
      <c r="FBR57" s="512"/>
      <c r="FBS57" s="512"/>
      <c r="FBT57" s="512"/>
      <c r="FBU57" s="511"/>
      <c r="FBV57" s="512"/>
      <c r="FBW57" s="512"/>
      <c r="FBX57" s="512"/>
      <c r="FBY57" s="512"/>
      <c r="FBZ57" s="512"/>
      <c r="FCA57" s="512"/>
      <c r="FCB57" s="512"/>
      <c r="FCC57" s="511"/>
      <c r="FCD57" s="512"/>
      <c r="FCE57" s="512"/>
      <c r="FCF57" s="512"/>
      <c r="FCG57" s="512"/>
      <c r="FCH57" s="512"/>
      <c r="FCI57" s="512"/>
      <c r="FCJ57" s="512"/>
      <c r="FCK57" s="511"/>
      <c r="FCL57" s="512"/>
      <c r="FCM57" s="512"/>
      <c r="FCN57" s="512"/>
      <c r="FCO57" s="512"/>
      <c r="FCP57" s="512"/>
      <c r="FCQ57" s="512"/>
      <c r="FCR57" s="512"/>
      <c r="FCS57" s="511"/>
      <c r="FCT57" s="512"/>
      <c r="FCU57" s="512"/>
      <c r="FCV57" s="512"/>
      <c r="FCW57" s="512"/>
      <c r="FCX57" s="512"/>
      <c r="FCY57" s="512"/>
      <c r="FCZ57" s="512"/>
      <c r="FDA57" s="511"/>
      <c r="FDB57" s="512"/>
      <c r="FDC57" s="512"/>
      <c r="FDD57" s="512"/>
      <c r="FDE57" s="512"/>
      <c r="FDF57" s="512"/>
      <c r="FDG57" s="512"/>
      <c r="FDH57" s="512"/>
      <c r="FDI57" s="511"/>
      <c r="FDJ57" s="512"/>
      <c r="FDK57" s="512"/>
      <c r="FDL57" s="512"/>
      <c r="FDM57" s="512"/>
      <c r="FDN57" s="512"/>
      <c r="FDO57" s="512"/>
      <c r="FDP57" s="512"/>
      <c r="FDQ57" s="511"/>
      <c r="FDR57" s="512"/>
      <c r="FDS57" s="512"/>
      <c r="FDT57" s="512"/>
      <c r="FDU57" s="512"/>
      <c r="FDV57" s="512"/>
      <c r="FDW57" s="512"/>
      <c r="FDX57" s="512"/>
      <c r="FDY57" s="511"/>
      <c r="FDZ57" s="512"/>
      <c r="FEA57" s="512"/>
      <c r="FEB57" s="512"/>
      <c r="FEC57" s="512"/>
      <c r="FED57" s="512"/>
      <c r="FEE57" s="512"/>
      <c r="FEF57" s="512"/>
      <c r="FEG57" s="511"/>
      <c r="FEH57" s="512"/>
      <c r="FEI57" s="512"/>
      <c r="FEJ57" s="512"/>
      <c r="FEK57" s="512"/>
      <c r="FEL57" s="512"/>
      <c r="FEM57" s="512"/>
      <c r="FEN57" s="512"/>
      <c r="FEO57" s="511"/>
      <c r="FEP57" s="512"/>
      <c r="FEQ57" s="512"/>
      <c r="FER57" s="512"/>
      <c r="FES57" s="512"/>
      <c r="FET57" s="512"/>
      <c r="FEU57" s="512"/>
      <c r="FEV57" s="512"/>
      <c r="FEW57" s="511"/>
      <c r="FEX57" s="512"/>
      <c r="FEY57" s="512"/>
      <c r="FEZ57" s="512"/>
      <c r="FFA57" s="512"/>
      <c r="FFB57" s="512"/>
      <c r="FFC57" s="512"/>
      <c r="FFD57" s="512"/>
      <c r="FFE57" s="511"/>
      <c r="FFF57" s="512"/>
      <c r="FFG57" s="512"/>
      <c r="FFH57" s="512"/>
      <c r="FFI57" s="512"/>
      <c r="FFJ57" s="512"/>
      <c r="FFK57" s="512"/>
      <c r="FFL57" s="512"/>
      <c r="FFM57" s="511"/>
      <c r="FFN57" s="512"/>
      <c r="FFO57" s="512"/>
      <c r="FFP57" s="512"/>
      <c r="FFQ57" s="512"/>
      <c r="FFR57" s="512"/>
      <c r="FFS57" s="512"/>
      <c r="FFT57" s="512"/>
      <c r="FFU57" s="511"/>
      <c r="FFV57" s="512"/>
      <c r="FFW57" s="512"/>
      <c r="FFX57" s="512"/>
      <c r="FFY57" s="512"/>
      <c r="FFZ57" s="512"/>
      <c r="FGA57" s="512"/>
      <c r="FGB57" s="512"/>
      <c r="FGC57" s="511"/>
      <c r="FGD57" s="512"/>
      <c r="FGE57" s="512"/>
      <c r="FGF57" s="512"/>
      <c r="FGG57" s="512"/>
      <c r="FGH57" s="512"/>
      <c r="FGI57" s="512"/>
      <c r="FGJ57" s="512"/>
      <c r="FGK57" s="511"/>
      <c r="FGL57" s="512"/>
      <c r="FGM57" s="512"/>
      <c r="FGN57" s="512"/>
      <c r="FGO57" s="512"/>
      <c r="FGP57" s="512"/>
      <c r="FGQ57" s="512"/>
      <c r="FGR57" s="512"/>
      <c r="FGS57" s="511"/>
      <c r="FGT57" s="512"/>
      <c r="FGU57" s="512"/>
      <c r="FGV57" s="512"/>
      <c r="FGW57" s="512"/>
      <c r="FGX57" s="512"/>
      <c r="FGY57" s="512"/>
      <c r="FGZ57" s="512"/>
      <c r="FHA57" s="511"/>
      <c r="FHB57" s="512"/>
      <c r="FHC57" s="512"/>
      <c r="FHD57" s="512"/>
      <c r="FHE57" s="512"/>
      <c r="FHF57" s="512"/>
      <c r="FHG57" s="512"/>
      <c r="FHH57" s="512"/>
      <c r="FHI57" s="511"/>
      <c r="FHJ57" s="512"/>
      <c r="FHK57" s="512"/>
      <c r="FHL57" s="512"/>
      <c r="FHM57" s="512"/>
      <c r="FHN57" s="512"/>
      <c r="FHO57" s="512"/>
      <c r="FHP57" s="512"/>
      <c r="FHQ57" s="511"/>
      <c r="FHR57" s="512"/>
      <c r="FHS57" s="512"/>
      <c r="FHT57" s="512"/>
      <c r="FHU57" s="512"/>
      <c r="FHV57" s="512"/>
      <c r="FHW57" s="512"/>
      <c r="FHX57" s="512"/>
      <c r="FHY57" s="511"/>
      <c r="FHZ57" s="512"/>
      <c r="FIA57" s="512"/>
      <c r="FIB57" s="512"/>
      <c r="FIC57" s="512"/>
      <c r="FID57" s="512"/>
      <c r="FIE57" s="512"/>
      <c r="FIF57" s="512"/>
      <c r="FIG57" s="511"/>
      <c r="FIH57" s="512"/>
      <c r="FII57" s="512"/>
      <c r="FIJ57" s="512"/>
      <c r="FIK57" s="512"/>
      <c r="FIL57" s="512"/>
      <c r="FIM57" s="512"/>
      <c r="FIN57" s="512"/>
      <c r="FIO57" s="511"/>
      <c r="FIP57" s="512"/>
      <c r="FIQ57" s="512"/>
      <c r="FIR57" s="512"/>
      <c r="FIS57" s="512"/>
      <c r="FIT57" s="512"/>
      <c r="FIU57" s="512"/>
      <c r="FIV57" s="512"/>
      <c r="FIW57" s="511"/>
      <c r="FIX57" s="512"/>
      <c r="FIY57" s="512"/>
      <c r="FIZ57" s="512"/>
      <c r="FJA57" s="512"/>
      <c r="FJB57" s="512"/>
      <c r="FJC57" s="512"/>
      <c r="FJD57" s="512"/>
      <c r="FJE57" s="511"/>
      <c r="FJF57" s="512"/>
      <c r="FJG57" s="512"/>
      <c r="FJH57" s="512"/>
      <c r="FJI57" s="512"/>
      <c r="FJJ57" s="512"/>
      <c r="FJK57" s="512"/>
      <c r="FJL57" s="512"/>
      <c r="FJM57" s="511"/>
      <c r="FJN57" s="512"/>
      <c r="FJO57" s="512"/>
      <c r="FJP57" s="512"/>
      <c r="FJQ57" s="512"/>
      <c r="FJR57" s="512"/>
      <c r="FJS57" s="512"/>
      <c r="FJT57" s="512"/>
      <c r="FJU57" s="511"/>
      <c r="FJV57" s="512"/>
      <c r="FJW57" s="512"/>
      <c r="FJX57" s="512"/>
      <c r="FJY57" s="512"/>
      <c r="FJZ57" s="512"/>
      <c r="FKA57" s="512"/>
      <c r="FKB57" s="512"/>
      <c r="FKC57" s="511"/>
      <c r="FKD57" s="512"/>
      <c r="FKE57" s="512"/>
      <c r="FKF57" s="512"/>
      <c r="FKG57" s="512"/>
      <c r="FKH57" s="512"/>
      <c r="FKI57" s="512"/>
      <c r="FKJ57" s="512"/>
      <c r="FKK57" s="511"/>
      <c r="FKL57" s="512"/>
      <c r="FKM57" s="512"/>
      <c r="FKN57" s="512"/>
      <c r="FKO57" s="512"/>
      <c r="FKP57" s="512"/>
      <c r="FKQ57" s="512"/>
      <c r="FKR57" s="512"/>
      <c r="FKS57" s="511"/>
      <c r="FKT57" s="512"/>
      <c r="FKU57" s="512"/>
      <c r="FKV57" s="512"/>
      <c r="FKW57" s="512"/>
      <c r="FKX57" s="512"/>
      <c r="FKY57" s="512"/>
      <c r="FKZ57" s="512"/>
      <c r="FLA57" s="511"/>
      <c r="FLB57" s="512"/>
      <c r="FLC57" s="512"/>
      <c r="FLD57" s="512"/>
      <c r="FLE57" s="512"/>
      <c r="FLF57" s="512"/>
      <c r="FLG57" s="512"/>
      <c r="FLH57" s="512"/>
      <c r="FLI57" s="511"/>
      <c r="FLJ57" s="512"/>
      <c r="FLK57" s="512"/>
      <c r="FLL57" s="512"/>
      <c r="FLM57" s="512"/>
      <c r="FLN57" s="512"/>
      <c r="FLO57" s="512"/>
      <c r="FLP57" s="512"/>
      <c r="FLQ57" s="511"/>
      <c r="FLR57" s="512"/>
      <c r="FLS57" s="512"/>
      <c r="FLT57" s="512"/>
      <c r="FLU57" s="512"/>
      <c r="FLV57" s="512"/>
      <c r="FLW57" s="512"/>
      <c r="FLX57" s="512"/>
      <c r="FLY57" s="511"/>
      <c r="FLZ57" s="512"/>
      <c r="FMA57" s="512"/>
      <c r="FMB57" s="512"/>
      <c r="FMC57" s="512"/>
      <c r="FMD57" s="512"/>
      <c r="FME57" s="512"/>
      <c r="FMF57" s="512"/>
      <c r="FMG57" s="511"/>
      <c r="FMH57" s="512"/>
      <c r="FMI57" s="512"/>
      <c r="FMJ57" s="512"/>
      <c r="FMK57" s="512"/>
      <c r="FML57" s="512"/>
      <c r="FMM57" s="512"/>
      <c r="FMN57" s="512"/>
      <c r="FMO57" s="511"/>
      <c r="FMP57" s="512"/>
      <c r="FMQ57" s="512"/>
      <c r="FMR57" s="512"/>
      <c r="FMS57" s="512"/>
      <c r="FMT57" s="512"/>
      <c r="FMU57" s="512"/>
      <c r="FMV57" s="512"/>
      <c r="FMW57" s="511"/>
      <c r="FMX57" s="512"/>
      <c r="FMY57" s="512"/>
      <c r="FMZ57" s="512"/>
      <c r="FNA57" s="512"/>
      <c r="FNB57" s="512"/>
      <c r="FNC57" s="512"/>
      <c r="FND57" s="512"/>
      <c r="FNE57" s="511"/>
      <c r="FNF57" s="512"/>
      <c r="FNG57" s="512"/>
      <c r="FNH57" s="512"/>
      <c r="FNI57" s="512"/>
      <c r="FNJ57" s="512"/>
      <c r="FNK57" s="512"/>
      <c r="FNL57" s="512"/>
      <c r="FNM57" s="511"/>
      <c r="FNN57" s="512"/>
      <c r="FNO57" s="512"/>
      <c r="FNP57" s="512"/>
      <c r="FNQ57" s="512"/>
      <c r="FNR57" s="512"/>
      <c r="FNS57" s="512"/>
      <c r="FNT57" s="512"/>
      <c r="FNU57" s="511"/>
      <c r="FNV57" s="512"/>
      <c r="FNW57" s="512"/>
      <c r="FNX57" s="512"/>
      <c r="FNY57" s="512"/>
      <c r="FNZ57" s="512"/>
      <c r="FOA57" s="512"/>
      <c r="FOB57" s="512"/>
      <c r="FOC57" s="511"/>
      <c r="FOD57" s="512"/>
      <c r="FOE57" s="512"/>
      <c r="FOF57" s="512"/>
      <c r="FOG57" s="512"/>
      <c r="FOH57" s="512"/>
      <c r="FOI57" s="512"/>
      <c r="FOJ57" s="512"/>
      <c r="FOK57" s="511"/>
      <c r="FOL57" s="512"/>
      <c r="FOM57" s="512"/>
      <c r="FON57" s="512"/>
      <c r="FOO57" s="512"/>
      <c r="FOP57" s="512"/>
      <c r="FOQ57" s="512"/>
      <c r="FOR57" s="512"/>
      <c r="FOS57" s="511"/>
      <c r="FOT57" s="512"/>
      <c r="FOU57" s="512"/>
      <c r="FOV57" s="512"/>
      <c r="FOW57" s="512"/>
      <c r="FOX57" s="512"/>
      <c r="FOY57" s="512"/>
      <c r="FOZ57" s="512"/>
      <c r="FPA57" s="511"/>
      <c r="FPB57" s="512"/>
      <c r="FPC57" s="512"/>
      <c r="FPD57" s="512"/>
      <c r="FPE57" s="512"/>
      <c r="FPF57" s="512"/>
      <c r="FPG57" s="512"/>
      <c r="FPH57" s="512"/>
      <c r="FPI57" s="511"/>
      <c r="FPJ57" s="512"/>
      <c r="FPK57" s="512"/>
      <c r="FPL57" s="512"/>
      <c r="FPM57" s="512"/>
      <c r="FPN57" s="512"/>
      <c r="FPO57" s="512"/>
      <c r="FPP57" s="512"/>
      <c r="FPQ57" s="511"/>
      <c r="FPR57" s="512"/>
      <c r="FPS57" s="512"/>
      <c r="FPT57" s="512"/>
      <c r="FPU57" s="512"/>
      <c r="FPV57" s="512"/>
      <c r="FPW57" s="512"/>
      <c r="FPX57" s="512"/>
      <c r="FPY57" s="511"/>
      <c r="FPZ57" s="512"/>
      <c r="FQA57" s="512"/>
      <c r="FQB57" s="512"/>
      <c r="FQC57" s="512"/>
      <c r="FQD57" s="512"/>
      <c r="FQE57" s="512"/>
      <c r="FQF57" s="512"/>
      <c r="FQG57" s="511"/>
      <c r="FQH57" s="512"/>
      <c r="FQI57" s="512"/>
      <c r="FQJ57" s="512"/>
      <c r="FQK57" s="512"/>
      <c r="FQL57" s="512"/>
      <c r="FQM57" s="512"/>
      <c r="FQN57" s="512"/>
      <c r="FQO57" s="511"/>
      <c r="FQP57" s="512"/>
      <c r="FQQ57" s="512"/>
      <c r="FQR57" s="512"/>
      <c r="FQS57" s="512"/>
      <c r="FQT57" s="512"/>
      <c r="FQU57" s="512"/>
      <c r="FQV57" s="512"/>
      <c r="FQW57" s="511"/>
      <c r="FQX57" s="512"/>
      <c r="FQY57" s="512"/>
      <c r="FQZ57" s="512"/>
      <c r="FRA57" s="512"/>
      <c r="FRB57" s="512"/>
      <c r="FRC57" s="512"/>
      <c r="FRD57" s="512"/>
      <c r="FRE57" s="511"/>
      <c r="FRF57" s="512"/>
      <c r="FRG57" s="512"/>
      <c r="FRH57" s="512"/>
      <c r="FRI57" s="512"/>
      <c r="FRJ57" s="512"/>
      <c r="FRK57" s="512"/>
      <c r="FRL57" s="512"/>
      <c r="FRM57" s="511"/>
      <c r="FRN57" s="512"/>
      <c r="FRO57" s="512"/>
      <c r="FRP57" s="512"/>
      <c r="FRQ57" s="512"/>
      <c r="FRR57" s="512"/>
      <c r="FRS57" s="512"/>
      <c r="FRT57" s="512"/>
      <c r="FRU57" s="511"/>
      <c r="FRV57" s="512"/>
      <c r="FRW57" s="512"/>
      <c r="FRX57" s="512"/>
      <c r="FRY57" s="512"/>
      <c r="FRZ57" s="512"/>
      <c r="FSA57" s="512"/>
      <c r="FSB57" s="512"/>
      <c r="FSC57" s="511"/>
      <c r="FSD57" s="512"/>
      <c r="FSE57" s="512"/>
      <c r="FSF57" s="512"/>
      <c r="FSG57" s="512"/>
      <c r="FSH57" s="512"/>
      <c r="FSI57" s="512"/>
      <c r="FSJ57" s="512"/>
      <c r="FSK57" s="511"/>
      <c r="FSL57" s="512"/>
      <c r="FSM57" s="512"/>
      <c r="FSN57" s="512"/>
      <c r="FSO57" s="512"/>
      <c r="FSP57" s="512"/>
      <c r="FSQ57" s="512"/>
      <c r="FSR57" s="512"/>
      <c r="FSS57" s="511"/>
      <c r="FST57" s="512"/>
      <c r="FSU57" s="512"/>
      <c r="FSV57" s="512"/>
      <c r="FSW57" s="512"/>
      <c r="FSX57" s="512"/>
      <c r="FSY57" s="512"/>
      <c r="FSZ57" s="512"/>
      <c r="FTA57" s="511"/>
      <c r="FTB57" s="512"/>
      <c r="FTC57" s="512"/>
      <c r="FTD57" s="512"/>
      <c r="FTE57" s="512"/>
      <c r="FTF57" s="512"/>
      <c r="FTG57" s="512"/>
      <c r="FTH57" s="512"/>
      <c r="FTI57" s="511"/>
      <c r="FTJ57" s="512"/>
      <c r="FTK57" s="512"/>
      <c r="FTL57" s="512"/>
      <c r="FTM57" s="512"/>
      <c r="FTN57" s="512"/>
      <c r="FTO57" s="512"/>
      <c r="FTP57" s="512"/>
      <c r="FTQ57" s="511"/>
      <c r="FTR57" s="512"/>
      <c r="FTS57" s="512"/>
      <c r="FTT57" s="512"/>
      <c r="FTU57" s="512"/>
      <c r="FTV57" s="512"/>
      <c r="FTW57" s="512"/>
      <c r="FTX57" s="512"/>
      <c r="FTY57" s="511"/>
      <c r="FTZ57" s="512"/>
      <c r="FUA57" s="512"/>
      <c r="FUB57" s="512"/>
      <c r="FUC57" s="512"/>
      <c r="FUD57" s="512"/>
      <c r="FUE57" s="512"/>
      <c r="FUF57" s="512"/>
      <c r="FUG57" s="511"/>
      <c r="FUH57" s="512"/>
      <c r="FUI57" s="512"/>
      <c r="FUJ57" s="512"/>
      <c r="FUK57" s="512"/>
      <c r="FUL57" s="512"/>
      <c r="FUM57" s="512"/>
      <c r="FUN57" s="512"/>
      <c r="FUO57" s="511"/>
      <c r="FUP57" s="512"/>
      <c r="FUQ57" s="512"/>
      <c r="FUR57" s="512"/>
      <c r="FUS57" s="512"/>
      <c r="FUT57" s="512"/>
      <c r="FUU57" s="512"/>
      <c r="FUV57" s="512"/>
      <c r="FUW57" s="511"/>
      <c r="FUX57" s="512"/>
      <c r="FUY57" s="512"/>
      <c r="FUZ57" s="512"/>
      <c r="FVA57" s="512"/>
      <c r="FVB57" s="512"/>
      <c r="FVC57" s="512"/>
      <c r="FVD57" s="512"/>
      <c r="FVE57" s="511"/>
      <c r="FVF57" s="512"/>
      <c r="FVG57" s="512"/>
      <c r="FVH57" s="512"/>
      <c r="FVI57" s="512"/>
      <c r="FVJ57" s="512"/>
      <c r="FVK57" s="512"/>
      <c r="FVL57" s="512"/>
      <c r="FVM57" s="511"/>
      <c r="FVN57" s="512"/>
      <c r="FVO57" s="512"/>
      <c r="FVP57" s="512"/>
      <c r="FVQ57" s="512"/>
      <c r="FVR57" s="512"/>
      <c r="FVS57" s="512"/>
      <c r="FVT57" s="512"/>
      <c r="FVU57" s="511"/>
      <c r="FVV57" s="512"/>
      <c r="FVW57" s="512"/>
      <c r="FVX57" s="512"/>
      <c r="FVY57" s="512"/>
      <c r="FVZ57" s="512"/>
      <c r="FWA57" s="512"/>
      <c r="FWB57" s="512"/>
      <c r="FWC57" s="511"/>
      <c r="FWD57" s="512"/>
      <c r="FWE57" s="512"/>
      <c r="FWF57" s="512"/>
      <c r="FWG57" s="512"/>
      <c r="FWH57" s="512"/>
      <c r="FWI57" s="512"/>
      <c r="FWJ57" s="512"/>
      <c r="FWK57" s="511"/>
      <c r="FWL57" s="512"/>
      <c r="FWM57" s="512"/>
      <c r="FWN57" s="512"/>
      <c r="FWO57" s="512"/>
      <c r="FWP57" s="512"/>
      <c r="FWQ57" s="512"/>
      <c r="FWR57" s="512"/>
      <c r="FWS57" s="511"/>
      <c r="FWT57" s="512"/>
      <c r="FWU57" s="512"/>
      <c r="FWV57" s="512"/>
      <c r="FWW57" s="512"/>
      <c r="FWX57" s="512"/>
      <c r="FWY57" s="512"/>
      <c r="FWZ57" s="512"/>
      <c r="FXA57" s="511"/>
      <c r="FXB57" s="512"/>
      <c r="FXC57" s="512"/>
      <c r="FXD57" s="512"/>
      <c r="FXE57" s="512"/>
      <c r="FXF57" s="512"/>
      <c r="FXG57" s="512"/>
      <c r="FXH57" s="512"/>
      <c r="FXI57" s="511"/>
      <c r="FXJ57" s="512"/>
      <c r="FXK57" s="512"/>
      <c r="FXL57" s="512"/>
      <c r="FXM57" s="512"/>
      <c r="FXN57" s="512"/>
      <c r="FXO57" s="512"/>
      <c r="FXP57" s="512"/>
      <c r="FXQ57" s="511"/>
      <c r="FXR57" s="512"/>
      <c r="FXS57" s="512"/>
      <c r="FXT57" s="512"/>
      <c r="FXU57" s="512"/>
      <c r="FXV57" s="512"/>
      <c r="FXW57" s="512"/>
      <c r="FXX57" s="512"/>
      <c r="FXY57" s="511"/>
      <c r="FXZ57" s="512"/>
      <c r="FYA57" s="512"/>
      <c r="FYB57" s="512"/>
      <c r="FYC57" s="512"/>
      <c r="FYD57" s="512"/>
      <c r="FYE57" s="512"/>
      <c r="FYF57" s="512"/>
      <c r="FYG57" s="511"/>
      <c r="FYH57" s="512"/>
      <c r="FYI57" s="512"/>
      <c r="FYJ57" s="512"/>
      <c r="FYK57" s="512"/>
      <c r="FYL57" s="512"/>
      <c r="FYM57" s="512"/>
      <c r="FYN57" s="512"/>
      <c r="FYO57" s="511"/>
      <c r="FYP57" s="512"/>
      <c r="FYQ57" s="512"/>
      <c r="FYR57" s="512"/>
      <c r="FYS57" s="512"/>
      <c r="FYT57" s="512"/>
      <c r="FYU57" s="512"/>
      <c r="FYV57" s="512"/>
      <c r="FYW57" s="511"/>
      <c r="FYX57" s="512"/>
      <c r="FYY57" s="512"/>
      <c r="FYZ57" s="512"/>
      <c r="FZA57" s="512"/>
      <c r="FZB57" s="512"/>
      <c r="FZC57" s="512"/>
      <c r="FZD57" s="512"/>
      <c r="FZE57" s="511"/>
      <c r="FZF57" s="512"/>
      <c r="FZG57" s="512"/>
      <c r="FZH57" s="512"/>
      <c r="FZI57" s="512"/>
      <c r="FZJ57" s="512"/>
      <c r="FZK57" s="512"/>
      <c r="FZL57" s="512"/>
      <c r="FZM57" s="511"/>
      <c r="FZN57" s="512"/>
      <c r="FZO57" s="512"/>
      <c r="FZP57" s="512"/>
      <c r="FZQ57" s="512"/>
      <c r="FZR57" s="512"/>
      <c r="FZS57" s="512"/>
      <c r="FZT57" s="512"/>
      <c r="FZU57" s="511"/>
      <c r="FZV57" s="512"/>
      <c r="FZW57" s="512"/>
      <c r="FZX57" s="512"/>
      <c r="FZY57" s="512"/>
      <c r="FZZ57" s="512"/>
      <c r="GAA57" s="512"/>
      <c r="GAB57" s="512"/>
      <c r="GAC57" s="511"/>
      <c r="GAD57" s="512"/>
      <c r="GAE57" s="512"/>
      <c r="GAF57" s="512"/>
      <c r="GAG57" s="512"/>
      <c r="GAH57" s="512"/>
      <c r="GAI57" s="512"/>
      <c r="GAJ57" s="512"/>
      <c r="GAK57" s="511"/>
      <c r="GAL57" s="512"/>
      <c r="GAM57" s="512"/>
      <c r="GAN57" s="512"/>
      <c r="GAO57" s="512"/>
      <c r="GAP57" s="512"/>
      <c r="GAQ57" s="512"/>
      <c r="GAR57" s="512"/>
      <c r="GAS57" s="511"/>
      <c r="GAT57" s="512"/>
      <c r="GAU57" s="512"/>
      <c r="GAV57" s="512"/>
      <c r="GAW57" s="512"/>
      <c r="GAX57" s="512"/>
      <c r="GAY57" s="512"/>
      <c r="GAZ57" s="512"/>
      <c r="GBA57" s="511"/>
      <c r="GBB57" s="512"/>
      <c r="GBC57" s="512"/>
      <c r="GBD57" s="512"/>
      <c r="GBE57" s="512"/>
      <c r="GBF57" s="512"/>
      <c r="GBG57" s="512"/>
      <c r="GBH57" s="512"/>
      <c r="GBI57" s="511"/>
      <c r="GBJ57" s="512"/>
      <c r="GBK57" s="512"/>
      <c r="GBL57" s="512"/>
      <c r="GBM57" s="512"/>
      <c r="GBN57" s="512"/>
      <c r="GBO57" s="512"/>
      <c r="GBP57" s="512"/>
      <c r="GBQ57" s="511"/>
      <c r="GBR57" s="512"/>
      <c r="GBS57" s="512"/>
      <c r="GBT57" s="512"/>
      <c r="GBU57" s="512"/>
      <c r="GBV57" s="512"/>
      <c r="GBW57" s="512"/>
      <c r="GBX57" s="512"/>
      <c r="GBY57" s="511"/>
      <c r="GBZ57" s="512"/>
      <c r="GCA57" s="512"/>
      <c r="GCB57" s="512"/>
      <c r="GCC57" s="512"/>
      <c r="GCD57" s="512"/>
      <c r="GCE57" s="512"/>
      <c r="GCF57" s="512"/>
      <c r="GCG57" s="511"/>
      <c r="GCH57" s="512"/>
      <c r="GCI57" s="512"/>
      <c r="GCJ57" s="512"/>
      <c r="GCK57" s="512"/>
      <c r="GCL57" s="512"/>
      <c r="GCM57" s="512"/>
      <c r="GCN57" s="512"/>
      <c r="GCO57" s="511"/>
      <c r="GCP57" s="512"/>
      <c r="GCQ57" s="512"/>
      <c r="GCR57" s="512"/>
      <c r="GCS57" s="512"/>
      <c r="GCT57" s="512"/>
      <c r="GCU57" s="512"/>
      <c r="GCV57" s="512"/>
      <c r="GCW57" s="511"/>
      <c r="GCX57" s="512"/>
      <c r="GCY57" s="512"/>
      <c r="GCZ57" s="512"/>
      <c r="GDA57" s="512"/>
      <c r="GDB57" s="512"/>
      <c r="GDC57" s="512"/>
      <c r="GDD57" s="512"/>
      <c r="GDE57" s="511"/>
      <c r="GDF57" s="512"/>
      <c r="GDG57" s="512"/>
      <c r="GDH57" s="512"/>
      <c r="GDI57" s="512"/>
      <c r="GDJ57" s="512"/>
      <c r="GDK57" s="512"/>
      <c r="GDL57" s="512"/>
      <c r="GDM57" s="511"/>
      <c r="GDN57" s="512"/>
      <c r="GDO57" s="512"/>
      <c r="GDP57" s="512"/>
      <c r="GDQ57" s="512"/>
      <c r="GDR57" s="512"/>
      <c r="GDS57" s="512"/>
      <c r="GDT57" s="512"/>
      <c r="GDU57" s="511"/>
      <c r="GDV57" s="512"/>
      <c r="GDW57" s="512"/>
      <c r="GDX57" s="512"/>
      <c r="GDY57" s="512"/>
      <c r="GDZ57" s="512"/>
      <c r="GEA57" s="512"/>
      <c r="GEB57" s="512"/>
      <c r="GEC57" s="511"/>
      <c r="GED57" s="512"/>
      <c r="GEE57" s="512"/>
      <c r="GEF57" s="512"/>
      <c r="GEG57" s="512"/>
      <c r="GEH57" s="512"/>
      <c r="GEI57" s="512"/>
      <c r="GEJ57" s="512"/>
      <c r="GEK57" s="511"/>
      <c r="GEL57" s="512"/>
      <c r="GEM57" s="512"/>
      <c r="GEN57" s="512"/>
      <c r="GEO57" s="512"/>
      <c r="GEP57" s="512"/>
      <c r="GEQ57" s="512"/>
      <c r="GER57" s="512"/>
      <c r="GES57" s="511"/>
      <c r="GET57" s="512"/>
      <c r="GEU57" s="512"/>
      <c r="GEV57" s="512"/>
      <c r="GEW57" s="512"/>
      <c r="GEX57" s="512"/>
      <c r="GEY57" s="512"/>
      <c r="GEZ57" s="512"/>
      <c r="GFA57" s="511"/>
      <c r="GFB57" s="512"/>
      <c r="GFC57" s="512"/>
      <c r="GFD57" s="512"/>
      <c r="GFE57" s="512"/>
      <c r="GFF57" s="512"/>
      <c r="GFG57" s="512"/>
      <c r="GFH57" s="512"/>
      <c r="GFI57" s="511"/>
      <c r="GFJ57" s="512"/>
      <c r="GFK57" s="512"/>
      <c r="GFL57" s="512"/>
      <c r="GFM57" s="512"/>
      <c r="GFN57" s="512"/>
      <c r="GFO57" s="512"/>
      <c r="GFP57" s="512"/>
      <c r="GFQ57" s="511"/>
      <c r="GFR57" s="512"/>
      <c r="GFS57" s="512"/>
      <c r="GFT57" s="512"/>
      <c r="GFU57" s="512"/>
      <c r="GFV57" s="512"/>
      <c r="GFW57" s="512"/>
      <c r="GFX57" s="512"/>
      <c r="GFY57" s="511"/>
      <c r="GFZ57" s="512"/>
      <c r="GGA57" s="512"/>
      <c r="GGB57" s="512"/>
      <c r="GGC57" s="512"/>
      <c r="GGD57" s="512"/>
      <c r="GGE57" s="512"/>
      <c r="GGF57" s="512"/>
      <c r="GGG57" s="511"/>
      <c r="GGH57" s="512"/>
      <c r="GGI57" s="512"/>
      <c r="GGJ57" s="512"/>
      <c r="GGK57" s="512"/>
      <c r="GGL57" s="512"/>
      <c r="GGM57" s="512"/>
      <c r="GGN57" s="512"/>
      <c r="GGO57" s="511"/>
      <c r="GGP57" s="512"/>
      <c r="GGQ57" s="512"/>
      <c r="GGR57" s="512"/>
      <c r="GGS57" s="512"/>
      <c r="GGT57" s="512"/>
      <c r="GGU57" s="512"/>
      <c r="GGV57" s="512"/>
      <c r="GGW57" s="511"/>
      <c r="GGX57" s="512"/>
      <c r="GGY57" s="512"/>
      <c r="GGZ57" s="512"/>
      <c r="GHA57" s="512"/>
      <c r="GHB57" s="512"/>
      <c r="GHC57" s="512"/>
      <c r="GHD57" s="512"/>
      <c r="GHE57" s="511"/>
      <c r="GHF57" s="512"/>
      <c r="GHG57" s="512"/>
      <c r="GHH57" s="512"/>
      <c r="GHI57" s="512"/>
      <c r="GHJ57" s="512"/>
      <c r="GHK57" s="512"/>
      <c r="GHL57" s="512"/>
      <c r="GHM57" s="511"/>
      <c r="GHN57" s="512"/>
      <c r="GHO57" s="512"/>
      <c r="GHP57" s="512"/>
      <c r="GHQ57" s="512"/>
      <c r="GHR57" s="512"/>
      <c r="GHS57" s="512"/>
      <c r="GHT57" s="512"/>
      <c r="GHU57" s="511"/>
      <c r="GHV57" s="512"/>
      <c r="GHW57" s="512"/>
      <c r="GHX57" s="512"/>
      <c r="GHY57" s="512"/>
      <c r="GHZ57" s="512"/>
      <c r="GIA57" s="512"/>
      <c r="GIB57" s="512"/>
      <c r="GIC57" s="511"/>
      <c r="GID57" s="512"/>
      <c r="GIE57" s="512"/>
      <c r="GIF57" s="512"/>
      <c r="GIG57" s="512"/>
      <c r="GIH57" s="512"/>
      <c r="GII57" s="512"/>
      <c r="GIJ57" s="512"/>
      <c r="GIK57" s="511"/>
      <c r="GIL57" s="512"/>
      <c r="GIM57" s="512"/>
      <c r="GIN57" s="512"/>
      <c r="GIO57" s="512"/>
      <c r="GIP57" s="512"/>
      <c r="GIQ57" s="512"/>
      <c r="GIR57" s="512"/>
      <c r="GIS57" s="511"/>
      <c r="GIT57" s="512"/>
      <c r="GIU57" s="512"/>
      <c r="GIV57" s="512"/>
      <c r="GIW57" s="512"/>
      <c r="GIX57" s="512"/>
      <c r="GIY57" s="512"/>
      <c r="GIZ57" s="512"/>
      <c r="GJA57" s="511"/>
      <c r="GJB57" s="512"/>
      <c r="GJC57" s="512"/>
      <c r="GJD57" s="512"/>
      <c r="GJE57" s="512"/>
      <c r="GJF57" s="512"/>
      <c r="GJG57" s="512"/>
      <c r="GJH57" s="512"/>
      <c r="GJI57" s="511"/>
      <c r="GJJ57" s="512"/>
      <c r="GJK57" s="512"/>
      <c r="GJL57" s="512"/>
      <c r="GJM57" s="512"/>
      <c r="GJN57" s="512"/>
      <c r="GJO57" s="512"/>
      <c r="GJP57" s="512"/>
      <c r="GJQ57" s="511"/>
      <c r="GJR57" s="512"/>
      <c r="GJS57" s="512"/>
      <c r="GJT57" s="512"/>
      <c r="GJU57" s="512"/>
      <c r="GJV57" s="512"/>
      <c r="GJW57" s="512"/>
      <c r="GJX57" s="512"/>
      <c r="GJY57" s="511"/>
      <c r="GJZ57" s="512"/>
      <c r="GKA57" s="512"/>
      <c r="GKB57" s="512"/>
      <c r="GKC57" s="512"/>
      <c r="GKD57" s="512"/>
      <c r="GKE57" s="512"/>
      <c r="GKF57" s="512"/>
      <c r="GKG57" s="511"/>
      <c r="GKH57" s="512"/>
      <c r="GKI57" s="512"/>
      <c r="GKJ57" s="512"/>
      <c r="GKK57" s="512"/>
      <c r="GKL57" s="512"/>
      <c r="GKM57" s="512"/>
      <c r="GKN57" s="512"/>
      <c r="GKO57" s="511"/>
      <c r="GKP57" s="512"/>
      <c r="GKQ57" s="512"/>
      <c r="GKR57" s="512"/>
      <c r="GKS57" s="512"/>
      <c r="GKT57" s="512"/>
      <c r="GKU57" s="512"/>
      <c r="GKV57" s="512"/>
      <c r="GKW57" s="511"/>
      <c r="GKX57" s="512"/>
      <c r="GKY57" s="512"/>
      <c r="GKZ57" s="512"/>
      <c r="GLA57" s="512"/>
      <c r="GLB57" s="512"/>
      <c r="GLC57" s="512"/>
      <c r="GLD57" s="512"/>
      <c r="GLE57" s="511"/>
      <c r="GLF57" s="512"/>
      <c r="GLG57" s="512"/>
      <c r="GLH57" s="512"/>
      <c r="GLI57" s="512"/>
      <c r="GLJ57" s="512"/>
      <c r="GLK57" s="512"/>
      <c r="GLL57" s="512"/>
      <c r="GLM57" s="511"/>
      <c r="GLN57" s="512"/>
      <c r="GLO57" s="512"/>
      <c r="GLP57" s="512"/>
      <c r="GLQ57" s="512"/>
      <c r="GLR57" s="512"/>
      <c r="GLS57" s="512"/>
      <c r="GLT57" s="512"/>
      <c r="GLU57" s="511"/>
      <c r="GLV57" s="512"/>
      <c r="GLW57" s="512"/>
      <c r="GLX57" s="512"/>
      <c r="GLY57" s="512"/>
      <c r="GLZ57" s="512"/>
      <c r="GMA57" s="512"/>
      <c r="GMB57" s="512"/>
      <c r="GMC57" s="511"/>
      <c r="GMD57" s="512"/>
      <c r="GME57" s="512"/>
      <c r="GMF57" s="512"/>
      <c r="GMG57" s="512"/>
      <c r="GMH57" s="512"/>
      <c r="GMI57" s="512"/>
      <c r="GMJ57" s="512"/>
      <c r="GMK57" s="511"/>
      <c r="GML57" s="512"/>
      <c r="GMM57" s="512"/>
      <c r="GMN57" s="512"/>
      <c r="GMO57" s="512"/>
      <c r="GMP57" s="512"/>
      <c r="GMQ57" s="512"/>
      <c r="GMR57" s="512"/>
      <c r="GMS57" s="511"/>
      <c r="GMT57" s="512"/>
      <c r="GMU57" s="512"/>
      <c r="GMV57" s="512"/>
      <c r="GMW57" s="512"/>
      <c r="GMX57" s="512"/>
      <c r="GMY57" s="512"/>
      <c r="GMZ57" s="512"/>
      <c r="GNA57" s="511"/>
      <c r="GNB57" s="512"/>
      <c r="GNC57" s="512"/>
      <c r="GND57" s="512"/>
      <c r="GNE57" s="512"/>
      <c r="GNF57" s="512"/>
      <c r="GNG57" s="512"/>
      <c r="GNH57" s="512"/>
      <c r="GNI57" s="511"/>
      <c r="GNJ57" s="512"/>
      <c r="GNK57" s="512"/>
      <c r="GNL57" s="512"/>
      <c r="GNM57" s="512"/>
      <c r="GNN57" s="512"/>
      <c r="GNO57" s="512"/>
      <c r="GNP57" s="512"/>
      <c r="GNQ57" s="511"/>
      <c r="GNR57" s="512"/>
      <c r="GNS57" s="512"/>
      <c r="GNT57" s="512"/>
      <c r="GNU57" s="512"/>
      <c r="GNV57" s="512"/>
      <c r="GNW57" s="512"/>
      <c r="GNX57" s="512"/>
      <c r="GNY57" s="511"/>
      <c r="GNZ57" s="512"/>
      <c r="GOA57" s="512"/>
      <c r="GOB57" s="512"/>
      <c r="GOC57" s="512"/>
      <c r="GOD57" s="512"/>
      <c r="GOE57" s="512"/>
      <c r="GOF57" s="512"/>
      <c r="GOG57" s="511"/>
      <c r="GOH57" s="512"/>
      <c r="GOI57" s="512"/>
      <c r="GOJ57" s="512"/>
      <c r="GOK57" s="512"/>
      <c r="GOL57" s="512"/>
      <c r="GOM57" s="512"/>
      <c r="GON57" s="512"/>
      <c r="GOO57" s="511"/>
      <c r="GOP57" s="512"/>
      <c r="GOQ57" s="512"/>
      <c r="GOR57" s="512"/>
      <c r="GOS57" s="512"/>
      <c r="GOT57" s="512"/>
      <c r="GOU57" s="512"/>
      <c r="GOV57" s="512"/>
      <c r="GOW57" s="511"/>
      <c r="GOX57" s="512"/>
      <c r="GOY57" s="512"/>
      <c r="GOZ57" s="512"/>
      <c r="GPA57" s="512"/>
      <c r="GPB57" s="512"/>
      <c r="GPC57" s="512"/>
      <c r="GPD57" s="512"/>
      <c r="GPE57" s="511"/>
      <c r="GPF57" s="512"/>
      <c r="GPG57" s="512"/>
      <c r="GPH57" s="512"/>
      <c r="GPI57" s="512"/>
      <c r="GPJ57" s="512"/>
      <c r="GPK57" s="512"/>
      <c r="GPL57" s="512"/>
      <c r="GPM57" s="511"/>
      <c r="GPN57" s="512"/>
      <c r="GPO57" s="512"/>
      <c r="GPP57" s="512"/>
      <c r="GPQ57" s="512"/>
      <c r="GPR57" s="512"/>
      <c r="GPS57" s="512"/>
      <c r="GPT57" s="512"/>
      <c r="GPU57" s="511"/>
      <c r="GPV57" s="512"/>
      <c r="GPW57" s="512"/>
      <c r="GPX57" s="512"/>
      <c r="GPY57" s="512"/>
      <c r="GPZ57" s="512"/>
      <c r="GQA57" s="512"/>
      <c r="GQB57" s="512"/>
      <c r="GQC57" s="511"/>
      <c r="GQD57" s="512"/>
      <c r="GQE57" s="512"/>
      <c r="GQF57" s="512"/>
      <c r="GQG57" s="512"/>
      <c r="GQH57" s="512"/>
      <c r="GQI57" s="512"/>
      <c r="GQJ57" s="512"/>
      <c r="GQK57" s="511"/>
      <c r="GQL57" s="512"/>
      <c r="GQM57" s="512"/>
      <c r="GQN57" s="512"/>
      <c r="GQO57" s="512"/>
      <c r="GQP57" s="512"/>
      <c r="GQQ57" s="512"/>
      <c r="GQR57" s="512"/>
      <c r="GQS57" s="511"/>
      <c r="GQT57" s="512"/>
      <c r="GQU57" s="512"/>
      <c r="GQV57" s="512"/>
      <c r="GQW57" s="512"/>
      <c r="GQX57" s="512"/>
      <c r="GQY57" s="512"/>
      <c r="GQZ57" s="512"/>
      <c r="GRA57" s="511"/>
      <c r="GRB57" s="512"/>
      <c r="GRC57" s="512"/>
      <c r="GRD57" s="512"/>
      <c r="GRE57" s="512"/>
      <c r="GRF57" s="512"/>
      <c r="GRG57" s="512"/>
      <c r="GRH57" s="512"/>
      <c r="GRI57" s="511"/>
      <c r="GRJ57" s="512"/>
      <c r="GRK57" s="512"/>
      <c r="GRL57" s="512"/>
      <c r="GRM57" s="512"/>
      <c r="GRN57" s="512"/>
      <c r="GRO57" s="512"/>
      <c r="GRP57" s="512"/>
      <c r="GRQ57" s="511"/>
      <c r="GRR57" s="512"/>
      <c r="GRS57" s="512"/>
      <c r="GRT57" s="512"/>
      <c r="GRU57" s="512"/>
      <c r="GRV57" s="512"/>
      <c r="GRW57" s="512"/>
      <c r="GRX57" s="512"/>
      <c r="GRY57" s="511"/>
      <c r="GRZ57" s="512"/>
      <c r="GSA57" s="512"/>
      <c r="GSB57" s="512"/>
      <c r="GSC57" s="512"/>
      <c r="GSD57" s="512"/>
      <c r="GSE57" s="512"/>
      <c r="GSF57" s="512"/>
      <c r="GSG57" s="511"/>
      <c r="GSH57" s="512"/>
      <c r="GSI57" s="512"/>
      <c r="GSJ57" s="512"/>
      <c r="GSK57" s="512"/>
      <c r="GSL57" s="512"/>
      <c r="GSM57" s="512"/>
      <c r="GSN57" s="512"/>
      <c r="GSO57" s="511"/>
      <c r="GSP57" s="512"/>
      <c r="GSQ57" s="512"/>
      <c r="GSR57" s="512"/>
      <c r="GSS57" s="512"/>
      <c r="GST57" s="512"/>
      <c r="GSU57" s="512"/>
      <c r="GSV57" s="512"/>
      <c r="GSW57" s="511"/>
      <c r="GSX57" s="512"/>
      <c r="GSY57" s="512"/>
      <c r="GSZ57" s="512"/>
      <c r="GTA57" s="512"/>
      <c r="GTB57" s="512"/>
      <c r="GTC57" s="512"/>
      <c r="GTD57" s="512"/>
      <c r="GTE57" s="511"/>
      <c r="GTF57" s="512"/>
      <c r="GTG57" s="512"/>
      <c r="GTH57" s="512"/>
      <c r="GTI57" s="512"/>
      <c r="GTJ57" s="512"/>
      <c r="GTK57" s="512"/>
      <c r="GTL57" s="512"/>
      <c r="GTM57" s="511"/>
      <c r="GTN57" s="512"/>
      <c r="GTO57" s="512"/>
      <c r="GTP57" s="512"/>
      <c r="GTQ57" s="512"/>
      <c r="GTR57" s="512"/>
      <c r="GTS57" s="512"/>
      <c r="GTT57" s="512"/>
      <c r="GTU57" s="511"/>
      <c r="GTV57" s="512"/>
      <c r="GTW57" s="512"/>
      <c r="GTX57" s="512"/>
      <c r="GTY57" s="512"/>
      <c r="GTZ57" s="512"/>
      <c r="GUA57" s="512"/>
      <c r="GUB57" s="512"/>
      <c r="GUC57" s="511"/>
      <c r="GUD57" s="512"/>
      <c r="GUE57" s="512"/>
      <c r="GUF57" s="512"/>
      <c r="GUG57" s="512"/>
      <c r="GUH57" s="512"/>
      <c r="GUI57" s="512"/>
      <c r="GUJ57" s="512"/>
      <c r="GUK57" s="511"/>
      <c r="GUL57" s="512"/>
      <c r="GUM57" s="512"/>
      <c r="GUN57" s="512"/>
      <c r="GUO57" s="512"/>
      <c r="GUP57" s="512"/>
      <c r="GUQ57" s="512"/>
      <c r="GUR57" s="512"/>
      <c r="GUS57" s="511"/>
      <c r="GUT57" s="512"/>
      <c r="GUU57" s="512"/>
      <c r="GUV57" s="512"/>
      <c r="GUW57" s="512"/>
      <c r="GUX57" s="512"/>
      <c r="GUY57" s="512"/>
      <c r="GUZ57" s="512"/>
      <c r="GVA57" s="511"/>
      <c r="GVB57" s="512"/>
      <c r="GVC57" s="512"/>
      <c r="GVD57" s="512"/>
      <c r="GVE57" s="512"/>
      <c r="GVF57" s="512"/>
      <c r="GVG57" s="512"/>
      <c r="GVH57" s="512"/>
      <c r="GVI57" s="511"/>
      <c r="GVJ57" s="512"/>
      <c r="GVK57" s="512"/>
      <c r="GVL57" s="512"/>
      <c r="GVM57" s="512"/>
      <c r="GVN57" s="512"/>
      <c r="GVO57" s="512"/>
      <c r="GVP57" s="512"/>
      <c r="GVQ57" s="511"/>
      <c r="GVR57" s="512"/>
      <c r="GVS57" s="512"/>
      <c r="GVT57" s="512"/>
      <c r="GVU57" s="512"/>
      <c r="GVV57" s="512"/>
      <c r="GVW57" s="512"/>
      <c r="GVX57" s="512"/>
      <c r="GVY57" s="511"/>
      <c r="GVZ57" s="512"/>
      <c r="GWA57" s="512"/>
      <c r="GWB57" s="512"/>
      <c r="GWC57" s="512"/>
      <c r="GWD57" s="512"/>
      <c r="GWE57" s="512"/>
      <c r="GWF57" s="512"/>
      <c r="GWG57" s="511"/>
      <c r="GWH57" s="512"/>
      <c r="GWI57" s="512"/>
      <c r="GWJ57" s="512"/>
      <c r="GWK57" s="512"/>
      <c r="GWL57" s="512"/>
      <c r="GWM57" s="512"/>
      <c r="GWN57" s="512"/>
      <c r="GWO57" s="511"/>
      <c r="GWP57" s="512"/>
      <c r="GWQ57" s="512"/>
      <c r="GWR57" s="512"/>
      <c r="GWS57" s="512"/>
      <c r="GWT57" s="512"/>
      <c r="GWU57" s="512"/>
      <c r="GWV57" s="512"/>
      <c r="GWW57" s="511"/>
      <c r="GWX57" s="512"/>
      <c r="GWY57" s="512"/>
      <c r="GWZ57" s="512"/>
      <c r="GXA57" s="512"/>
      <c r="GXB57" s="512"/>
      <c r="GXC57" s="512"/>
      <c r="GXD57" s="512"/>
      <c r="GXE57" s="511"/>
      <c r="GXF57" s="512"/>
      <c r="GXG57" s="512"/>
      <c r="GXH57" s="512"/>
      <c r="GXI57" s="512"/>
      <c r="GXJ57" s="512"/>
      <c r="GXK57" s="512"/>
      <c r="GXL57" s="512"/>
      <c r="GXM57" s="511"/>
      <c r="GXN57" s="512"/>
      <c r="GXO57" s="512"/>
      <c r="GXP57" s="512"/>
      <c r="GXQ57" s="512"/>
      <c r="GXR57" s="512"/>
      <c r="GXS57" s="512"/>
      <c r="GXT57" s="512"/>
      <c r="GXU57" s="511"/>
      <c r="GXV57" s="512"/>
      <c r="GXW57" s="512"/>
      <c r="GXX57" s="512"/>
      <c r="GXY57" s="512"/>
      <c r="GXZ57" s="512"/>
      <c r="GYA57" s="512"/>
      <c r="GYB57" s="512"/>
      <c r="GYC57" s="511"/>
      <c r="GYD57" s="512"/>
      <c r="GYE57" s="512"/>
      <c r="GYF57" s="512"/>
      <c r="GYG57" s="512"/>
      <c r="GYH57" s="512"/>
      <c r="GYI57" s="512"/>
      <c r="GYJ57" s="512"/>
      <c r="GYK57" s="511"/>
      <c r="GYL57" s="512"/>
      <c r="GYM57" s="512"/>
      <c r="GYN57" s="512"/>
      <c r="GYO57" s="512"/>
      <c r="GYP57" s="512"/>
      <c r="GYQ57" s="512"/>
      <c r="GYR57" s="512"/>
      <c r="GYS57" s="511"/>
      <c r="GYT57" s="512"/>
      <c r="GYU57" s="512"/>
      <c r="GYV57" s="512"/>
      <c r="GYW57" s="512"/>
      <c r="GYX57" s="512"/>
      <c r="GYY57" s="512"/>
      <c r="GYZ57" s="512"/>
      <c r="GZA57" s="511"/>
      <c r="GZB57" s="512"/>
      <c r="GZC57" s="512"/>
      <c r="GZD57" s="512"/>
      <c r="GZE57" s="512"/>
      <c r="GZF57" s="512"/>
      <c r="GZG57" s="512"/>
      <c r="GZH57" s="512"/>
      <c r="GZI57" s="511"/>
      <c r="GZJ57" s="512"/>
      <c r="GZK57" s="512"/>
      <c r="GZL57" s="512"/>
      <c r="GZM57" s="512"/>
      <c r="GZN57" s="512"/>
      <c r="GZO57" s="512"/>
      <c r="GZP57" s="512"/>
      <c r="GZQ57" s="511"/>
      <c r="GZR57" s="512"/>
      <c r="GZS57" s="512"/>
      <c r="GZT57" s="512"/>
      <c r="GZU57" s="512"/>
      <c r="GZV57" s="512"/>
      <c r="GZW57" s="512"/>
      <c r="GZX57" s="512"/>
      <c r="GZY57" s="511"/>
      <c r="GZZ57" s="512"/>
      <c r="HAA57" s="512"/>
      <c r="HAB57" s="512"/>
      <c r="HAC57" s="512"/>
      <c r="HAD57" s="512"/>
      <c r="HAE57" s="512"/>
      <c r="HAF57" s="512"/>
      <c r="HAG57" s="511"/>
      <c r="HAH57" s="512"/>
      <c r="HAI57" s="512"/>
      <c r="HAJ57" s="512"/>
      <c r="HAK57" s="512"/>
      <c r="HAL57" s="512"/>
      <c r="HAM57" s="512"/>
      <c r="HAN57" s="512"/>
      <c r="HAO57" s="511"/>
      <c r="HAP57" s="512"/>
      <c r="HAQ57" s="512"/>
      <c r="HAR57" s="512"/>
      <c r="HAS57" s="512"/>
      <c r="HAT57" s="512"/>
      <c r="HAU57" s="512"/>
      <c r="HAV57" s="512"/>
      <c r="HAW57" s="511"/>
      <c r="HAX57" s="512"/>
      <c r="HAY57" s="512"/>
      <c r="HAZ57" s="512"/>
      <c r="HBA57" s="512"/>
      <c r="HBB57" s="512"/>
      <c r="HBC57" s="512"/>
      <c r="HBD57" s="512"/>
      <c r="HBE57" s="511"/>
      <c r="HBF57" s="512"/>
      <c r="HBG57" s="512"/>
      <c r="HBH57" s="512"/>
      <c r="HBI57" s="512"/>
      <c r="HBJ57" s="512"/>
      <c r="HBK57" s="512"/>
      <c r="HBL57" s="512"/>
      <c r="HBM57" s="511"/>
      <c r="HBN57" s="512"/>
      <c r="HBO57" s="512"/>
      <c r="HBP57" s="512"/>
      <c r="HBQ57" s="512"/>
      <c r="HBR57" s="512"/>
      <c r="HBS57" s="512"/>
      <c r="HBT57" s="512"/>
      <c r="HBU57" s="511"/>
      <c r="HBV57" s="512"/>
      <c r="HBW57" s="512"/>
      <c r="HBX57" s="512"/>
      <c r="HBY57" s="512"/>
      <c r="HBZ57" s="512"/>
      <c r="HCA57" s="512"/>
      <c r="HCB57" s="512"/>
      <c r="HCC57" s="511"/>
      <c r="HCD57" s="512"/>
      <c r="HCE57" s="512"/>
      <c r="HCF57" s="512"/>
      <c r="HCG57" s="512"/>
      <c r="HCH57" s="512"/>
      <c r="HCI57" s="512"/>
      <c r="HCJ57" s="512"/>
      <c r="HCK57" s="511"/>
      <c r="HCL57" s="512"/>
      <c r="HCM57" s="512"/>
      <c r="HCN57" s="512"/>
      <c r="HCO57" s="512"/>
      <c r="HCP57" s="512"/>
      <c r="HCQ57" s="512"/>
      <c r="HCR57" s="512"/>
      <c r="HCS57" s="511"/>
      <c r="HCT57" s="512"/>
      <c r="HCU57" s="512"/>
      <c r="HCV57" s="512"/>
      <c r="HCW57" s="512"/>
      <c r="HCX57" s="512"/>
      <c r="HCY57" s="512"/>
      <c r="HCZ57" s="512"/>
      <c r="HDA57" s="511"/>
      <c r="HDB57" s="512"/>
      <c r="HDC57" s="512"/>
      <c r="HDD57" s="512"/>
      <c r="HDE57" s="512"/>
      <c r="HDF57" s="512"/>
      <c r="HDG57" s="512"/>
      <c r="HDH57" s="512"/>
      <c r="HDI57" s="511"/>
      <c r="HDJ57" s="512"/>
      <c r="HDK57" s="512"/>
      <c r="HDL57" s="512"/>
      <c r="HDM57" s="512"/>
      <c r="HDN57" s="512"/>
      <c r="HDO57" s="512"/>
      <c r="HDP57" s="512"/>
      <c r="HDQ57" s="511"/>
      <c r="HDR57" s="512"/>
      <c r="HDS57" s="512"/>
      <c r="HDT57" s="512"/>
      <c r="HDU57" s="512"/>
      <c r="HDV57" s="512"/>
      <c r="HDW57" s="512"/>
      <c r="HDX57" s="512"/>
      <c r="HDY57" s="511"/>
      <c r="HDZ57" s="512"/>
      <c r="HEA57" s="512"/>
      <c r="HEB57" s="512"/>
      <c r="HEC57" s="512"/>
      <c r="HED57" s="512"/>
      <c r="HEE57" s="512"/>
      <c r="HEF57" s="512"/>
      <c r="HEG57" s="511"/>
      <c r="HEH57" s="512"/>
      <c r="HEI57" s="512"/>
      <c r="HEJ57" s="512"/>
      <c r="HEK57" s="512"/>
      <c r="HEL57" s="512"/>
      <c r="HEM57" s="512"/>
      <c r="HEN57" s="512"/>
      <c r="HEO57" s="511"/>
      <c r="HEP57" s="512"/>
      <c r="HEQ57" s="512"/>
      <c r="HER57" s="512"/>
      <c r="HES57" s="512"/>
      <c r="HET57" s="512"/>
      <c r="HEU57" s="512"/>
      <c r="HEV57" s="512"/>
      <c r="HEW57" s="511"/>
      <c r="HEX57" s="512"/>
      <c r="HEY57" s="512"/>
      <c r="HEZ57" s="512"/>
      <c r="HFA57" s="512"/>
      <c r="HFB57" s="512"/>
      <c r="HFC57" s="512"/>
      <c r="HFD57" s="512"/>
      <c r="HFE57" s="511"/>
      <c r="HFF57" s="512"/>
      <c r="HFG57" s="512"/>
      <c r="HFH57" s="512"/>
      <c r="HFI57" s="512"/>
      <c r="HFJ57" s="512"/>
      <c r="HFK57" s="512"/>
      <c r="HFL57" s="512"/>
      <c r="HFM57" s="511"/>
      <c r="HFN57" s="512"/>
      <c r="HFO57" s="512"/>
      <c r="HFP57" s="512"/>
      <c r="HFQ57" s="512"/>
      <c r="HFR57" s="512"/>
      <c r="HFS57" s="512"/>
      <c r="HFT57" s="512"/>
      <c r="HFU57" s="511"/>
      <c r="HFV57" s="512"/>
      <c r="HFW57" s="512"/>
      <c r="HFX57" s="512"/>
      <c r="HFY57" s="512"/>
      <c r="HFZ57" s="512"/>
      <c r="HGA57" s="512"/>
      <c r="HGB57" s="512"/>
      <c r="HGC57" s="511"/>
      <c r="HGD57" s="512"/>
      <c r="HGE57" s="512"/>
      <c r="HGF57" s="512"/>
      <c r="HGG57" s="512"/>
      <c r="HGH57" s="512"/>
      <c r="HGI57" s="512"/>
      <c r="HGJ57" s="512"/>
      <c r="HGK57" s="511"/>
      <c r="HGL57" s="512"/>
      <c r="HGM57" s="512"/>
      <c r="HGN57" s="512"/>
      <c r="HGO57" s="512"/>
      <c r="HGP57" s="512"/>
      <c r="HGQ57" s="512"/>
      <c r="HGR57" s="512"/>
      <c r="HGS57" s="511"/>
      <c r="HGT57" s="512"/>
      <c r="HGU57" s="512"/>
      <c r="HGV57" s="512"/>
      <c r="HGW57" s="512"/>
      <c r="HGX57" s="512"/>
      <c r="HGY57" s="512"/>
      <c r="HGZ57" s="512"/>
      <c r="HHA57" s="511"/>
      <c r="HHB57" s="512"/>
      <c r="HHC57" s="512"/>
      <c r="HHD57" s="512"/>
      <c r="HHE57" s="512"/>
      <c r="HHF57" s="512"/>
      <c r="HHG57" s="512"/>
      <c r="HHH57" s="512"/>
      <c r="HHI57" s="511"/>
      <c r="HHJ57" s="512"/>
      <c r="HHK57" s="512"/>
      <c r="HHL57" s="512"/>
      <c r="HHM57" s="512"/>
      <c r="HHN57" s="512"/>
      <c r="HHO57" s="512"/>
      <c r="HHP57" s="512"/>
      <c r="HHQ57" s="511"/>
      <c r="HHR57" s="512"/>
      <c r="HHS57" s="512"/>
      <c r="HHT57" s="512"/>
      <c r="HHU57" s="512"/>
      <c r="HHV57" s="512"/>
      <c r="HHW57" s="512"/>
      <c r="HHX57" s="512"/>
      <c r="HHY57" s="511"/>
      <c r="HHZ57" s="512"/>
      <c r="HIA57" s="512"/>
      <c r="HIB57" s="512"/>
      <c r="HIC57" s="512"/>
      <c r="HID57" s="512"/>
      <c r="HIE57" s="512"/>
      <c r="HIF57" s="512"/>
      <c r="HIG57" s="511"/>
      <c r="HIH57" s="512"/>
      <c r="HII57" s="512"/>
      <c r="HIJ57" s="512"/>
      <c r="HIK57" s="512"/>
      <c r="HIL57" s="512"/>
      <c r="HIM57" s="512"/>
      <c r="HIN57" s="512"/>
      <c r="HIO57" s="511"/>
      <c r="HIP57" s="512"/>
      <c r="HIQ57" s="512"/>
      <c r="HIR57" s="512"/>
      <c r="HIS57" s="512"/>
      <c r="HIT57" s="512"/>
      <c r="HIU57" s="512"/>
      <c r="HIV57" s="512"/>
      <c r="HIW57" s="511"/>
      <c r="HIX57" s="512"/>
      <c r="HIY57" s="512"/>
      <c r="HIZ57" s="512"/>
      <c r="HJA57" s="512"/>
      <c r="HJB57" s="512"/>
      <c r="HJC57" s="512"/>
      <c r="HJD57" s="512"/>
      <c r="HJE57" s="511"/>
      <c r="HJF57" s="512"/>
      <c r="HJG57" s="512"/>
      <c r="HJH57" s="512"/>
      <c r="HJI57" s="512"/>
      <c r="HJJ57" s="512"/>
      <c r="HJK57" s="512"/>
      <c r="HJL57" s="512"/>
      <c r="HJM57" s="511"/>
      <c r="HJN57" s="512"/>
      <c r="HJO57" s="512"/>
      <c r="HJP57" s="512"/>
      <c r="HJQ57" s="512"/>
      <c r="HJR57" s="512"/>
      <c r="HJS57" s="512"/>
      <c r="HJT57" s="512"/>
      <c r="HJU57" s="511"/>
      <c r="HJV57" s="512"/>
      <c r="HJW57" s="512"/>
      <c r="HJX57" s="512"/>
      <c r="HJY57" s="512"/>
      <c r="HJZ57" s="512"/>
      <c r="HKA57" s="512"/>
      <c r="HKB57" s="512"/>
      <c r="HKC57" s="511"/>
      <c r="HKD57" s="512"/>
      <c r="HKE57" s="512"/>
      <c r="HKF57" s="512"/>
      <c r="HKG57" s="512"/>
      <c r="HKH57" s="512"/>
      <c r="HKI57" s="512"/>
      <c r="HKJ57" s="512"/>
      <c r="HKK57" s="511"/>
      <c r="HKL57" s="512"/>
      <c r="HKM57" s="512"/>
      <c r="HKN57" s="512"/>
      <c r="HKO57" s="512"/>
      <c r="HKP57" s="512"/>
      <c r="HKQ57" s="512"/>
      <c r="HKR57" s="512"/>
      <c r="HKS57" s="511"/>
      <c r="HKT57" s="512"/>
      <c r="HKU57" s="512"/>
      <c r="HKV57" s="512"/>
      <c r="HKW57" s="512"/>
      <c r="HKX57" s="512"/>
      <c r="HKY57" s="512"/>
      <c r="HKZ57" s="512"/>
      <c r="HLA57" s="511"/>
      <c r="HLB57" s="512"/>
      <c r="HLC57" s="512"/>
      <c r="HLD57" s="512"/>
      <c r="HLE57" s="512"/>
      <c r="HLF57" s="512"/>
      <c r="HLG57" s="512"/>
      <c r="HLH57" s="512"/>
      <c r="HLI57" s="511"/>
      <c r="HLJ57" s="512"/>
      <c r="HLK57" s="512"/>
      <c r="HLL57" s="512"/>
      <c r="HLM57" s="512"/>
      <c r="HLN57" s="512"/>
      <c r="HLO57" s="512"/>
      <c r="HLP57" s="512"/>
      <c r="HLQ57" s="511"/>
      <c r="HLR57" s="512"/>
      <c r="HLS57" s="512"/>
      <c r="HLT57" s="512"/>
      <c r="HLU57" s="512"/>
      <c r="HLV57" s="512"/>
      <c r="HLW57" s="512"/>
      <c r="HLX57" s="512"/>
      <c r="HLY57" s="511"/>
      <c r="HLZ57" s="512"/>
      <c r="HMA57" s="512"/>
      <c r="HMB57" s="512"/>
      <c r="HMC57" s="512"/>
      <c r="HMD57" s="512"/>
      <c r="HME57" s="512"/>
      <c r="HMF57" s="512"/>
      <c r="HMG57" s="511"/>
      <c r="HMH57" s="512"/>
      <c r="HMI57" s="512"/>
      <c r="HMJ57" s="512"/>
      <c r="HMK57" s="512"/>
      <c r="HML57" s="512"/>
      <c r="HMM57" s="512"/>
      <c r="HMN57" s="512"/>
      <c r="HMO57" s="511"/>
      <c r="HMP57" s="512"/>
      <c r="HMQ57" s="512"/>
      <c r="HMR57" s="512"/>
      <c r="HMS57" s="512"/>
      <c r="HMT57" s="512"/>
      <c r="HMU57" s="512"/>
      <c r="HMV57" s="512"/>
      <c r="HMW57" s="511"/>
      <c r="HMX57" s="512"/>
      <c r="HMY57" s="512"/>
      <c r="HMZ57" s="512"/>
      <c r="HNA57" s="512"/>
      <c r="HNB57" s="512"/>
      <c r="HNC57" s="512"/>
      <c r="HND57" s="512"/>
      <c r="HNE57" s="511"/>
      <c r="HNF57" s="512"/>
      <c r="HNG57" s="512"/>
      <c r="HNH57" s="512"/>
      <c r="HNI57" s="512"/>
      <c r="HNJ57" s="512"/>
      <c r="HNK57" s="512"/>
      <c r="HNL57" s="512"/>
      <c r="HNM57" s="511"/>
      <c r="HNN57" s="512"/>
      <c r="HNO57" s="512"/>
      <c r="HNP57" s="512"/>
      <c r="HNQ57" s="512"/>
      <c r="HNR57" s="512"/>
      <c r="HNS57" s="512"/>
      <c r="HNT57" s="512"/>
      <c r="HNU57" s="511"/>
      <c r="HNV57" s="512"/>
      <c r="HNW57" s="512"/>
      <c r="HNX57" s="512"/>
      <c r="HNY57" s="512"/>
      <c r="HNZ57" s="512"/>
      <c r="HOA57" s="512"/>
      <c r="HOB57" s="512"/>
      <c r="HOC57" s="511"/>
      <c r="HOD57" s="512"/>
      <c r="HOE57" s="512"/>
      <c r="HOF57" s="512"/>
      <c r="HOG57" s="512"/>
      <c r="HOH57" s="512"/>
      <c r="HOI57" s="512"/>
      <c r="HOJ57" s="512"/>
      <c r="HOK57" s="511"/>
      <c r="HOL57" s="512"/>
      <c r="HOM57" s="512"/>
      <c r="HON57" s="512"/>
      <c r="HOO57" s="512"/>
      <c r="HOP57" s="512"/>
      <c r="HOQ57" s="512"/>
      <c r="HOR57" s="512"/>
      <c r="HOS57" s="511"/>
      <c r="HOT57" s="512"/>
      <c r="HOU57" s="512"/>
      <c r="HOV57" s="512"/>
      <c r="HOW57" s="512"/>
      <c r="HOX57" s="512"/>
      <c r="HOY57" s="512"/>
      <c r="HOZ57" s="512"/>
      <c r="HPA57" s="511"/>
      <c r="HPB57" s="512"/>
      <c r="HPC57" s="512"/>
      <c r="HPD57" s="512"/>
      <c r="HPE57" s="512"/>
      <c r="HPF57" s="512"/>
      <c r="HPG57" s="512"/>
      <c r="HPH57" s="512"/>
      <c r="HPI57" s="511"/>
      <c r="HPJ57" s="512"/>
      <c r="HPK57" s="512"/>
      <c r="HPL57" s="512"/>
      <c r="HPM57" s="512"/>
      <c r="HPN57" s="512"/>
      <c r="HPO57" s="512"/>
      <c r="HPP57" s="512"/>
      <c r="HPQ57" s="511"/>
      <c r="HPR57" s="512"/>
      <c r="HPS57" s="512"/>
      <c r="HPT57" s="512"/>
      <c r="HPU57" s="512"/>
      <c r="HPV57" s="512"/>
      <c r="HPW57" s="512"/>
      <c r="HPX57" s="512"/>
      <c r="HPY57" s="511"/>
      <c r="HPZ57" s="512"/>
      <c r="HQA57" s="512"/>
      <c r="HQB57" s="512"/>
      <c r="HQC57" s="512"/>
      <c r="HQD57" s="512"/>
      <c r="HQE57" s="512"/>
      <c r="HQF57" s="512"/>
      <c r="HQG57" s="511"/>
      <c r="HQH57" s="512"/>
      <c r="HQI57" s="512"/>
      <c r="HQJ57" s="512"/>
      <c r="HQK57" s="512"/>
      <c r="HQL57" s="512"/>
      <c r="HQM57" s="512"/>
      <c r="HQN57" s="512"/>
      <c r="HQO57" s="511"/>
      <c r="HQP57" s="512"/>
      <c r="HQQ57" s="512"/>
      <c r="HQR57" s="512"/>
      <c r="HQS57" s="512"/>
      <c r="HQT57" s="512"/>
      <c r="HQU57" s="512"/>
      <c r="HQV57" s="512"/>
      <c r="HQW57" s="511"/>
      <c r="HQX57" s="512"/>
      <c r="HQY57" s="512"/>
      <c r="HQZ57" s="512"/>
      <c r="HRA57" s="512"/>
      <c r="HRB57" s="512"/>
      <c r="HRC57" s="512"/>
      <c r="HRD57" s="512"/>
      <c r="HRE57" s="511"/>
      <c r="HRF57" s="512"/>
      <c r="HRG57" s="512"/>
      <c r="HRH57" s="512"/>
      <c r="HRI57" s="512"/>
      <c r="HRJ57" s="512"/>
      <c r="HRK57" s="512"/>
      <c r="HRL57" s="512"/>
      <c r="HRM57" s="511"/>
      <c r="HRN57" s="512"/>
      <c r="HRO57" s="512"/>
      <c r="HRP57" s="512"/>
      <c r="HRQ57" s="512"/>
      <c r="HRR57" s="512"/>
      <c r="HRS57" s="512"/>
      <c r="HRT57" s="512"/>
      <c r="HRU57" s="511"/>
      <c r="HRV57" s="512"/>
      <c r="HRW57" s="512"/>
      <c r="HRX57" s="512"/>
      <c r="HRY57" s="512"/>
      <c r="HRZ57" s="512"/>
      <c r="HSA57" s="512"/>
      <c r="HSB57" s="512"/>
      <c r="HSC57" s="511"/>
      <c r="HSD57" s="512"/>
      <c r="HSE57" s="512"/>
      <c r="HSF57" s="512"/>
      <c r="HSG57" s="512"/>
      <c r="HSH57" s="512"/>
      <c r="HSI57" s="512"/>
      <c r="HSJ57" s="512"/>
      <c r="HSK57" s="511"/>
      <c r="HSL57" s="512"/>
      <c r="HSM57" s="512"/>
      <c r="HSN57" s="512"/>
      <c r="HSO57" s="512"/>
      <c r="HSP57" s="512"/>
      <c r="HSQ57" s="512"/>
      <c r="HSR57" s="512"/>
      <c r="HSS57" s="511"/>
      <c r="HST57" s="512"/>
      <c r="HSU57" s="512"/>
      <c r="HSV57" s="512"/>
      <c r="HSW57" s="512"/>
      <c r="HSX57" s="512"/>
      <c r="HSY57" s="512"/>
      <c r="HSZ57" s="512"/>
      <c r="HTA57" s="511"/>
      <c r="HTB57" s="512"/>
      <c r="HTC57" s="512"/>
      <c r="HTD57" s="512"/>
      <c r="HTE57" s="512"/>
      <c r="HTF57" s="512"/>
      <c r="HTG57" s="512"/>
      <c r="HTH57" s="512"/>
      <c r="HTI57" s="511"/>
      <c r="HTJ57" s="512"/>
      <c r="HTK57" s="512"/>
      <c r="HTL57" s="512"/>
      <c r="HTM57" s="512"/>
      <c r="HTN57" s="512"/>
      <c r="HTO57" s="512"/>
      <c r="HTP57" s="512"/>
      <c r="HTQ57" s="511"/>
      <c r="HTR57" s="512"/>
      <c r="HTS57" s="512"/>
      <c r="HTT57" s="512"/>
      <c r="HTU57" s="512"/>
      <c r="HTV57" s="512"/>
      <c r="HTW57" s="512"/>
      <c r="HTX57" s="512"/>
      <c r="HTY57" s="511"/>
      <c r="HTZ57" s="512"/>
      <c r="HUA57" s="512"/>
      <c r="HUB57" s="512"/>
      <c r="HUC57" s="512"/>
      <c r="HUD57" s="512"/>
      <c r="HUE57" s="512"/>
      <c r="HUF57" s="512"/>
      <c r="HUG57" s="511"/>
      <c r="HUH57" s="512"/>
      <c r="HUI57" s="512"/>
      <c r="HUJ57" s="512"/>
      <c r="HUK57" s="512"/>
      <c r="HUL57" s="512"/>
      <c r="HUM57" s="512"/>
      <c r="HUN57" s="512"/>
      <c r="HUO57" s="511"/>
      <c r="HUP57" s="512"/>
      <c r="HUQ57" s="512"/>
      <c r="HUR57" s="512"/>
      <c r="HUS57" s="512"/>
      <c r="HUT57" s="512"/>
      <c r="HUU57" s="512"/>
      <c r="HUV57" s="512"/>
      <c r="HUW57" s="511"/>
      <c r="HUX57" s="512"/>
      <c r="HUY57" s="512"/>
      <c r="HUZ57" s="512"/>
      <c r="HVA57" s="512"/>
      <c r="HVB57" s="512"/>
      <c r="HVC57" s="512"/>
      <c r="HVD57" s="512"/>
      <c r="HVE57" s="511"/>
      <c r="HVF57" s="512"/>
      <c r="HVG57" s="512"/>
      <c r="HVH57" s="512"/>
      <c r="HVI57" s="512"/>
      <c r="HVJ57" s="512"/>
      <c r="HVK57" s="512"/>
      <c r="HVL57" s="512"/>
      <c r="HVM57" s="511"/>
      <c r="HVN57" s="512"/>
      <c r="HVO57" s="512"/>
      <c r="HVP57" s="512"/>
      <c r="HVQ57" s="512"/>
      <c r="HVR57" s="512"/>
      <c r="HVS57" s="512"/>
      <c r="HVT57" s="512"/>
      <c r="HVU57" s="511"/>
      <c r="HVV57" s="512"/>
      <c r="HVW57" s="512"/>
      <c r="HVX57" s="512"/>
      <c r="HVY57" s="512"/>
      <c r="HVZ57" s="512"/>
      <c r="HWA57" s="512"/>
      <c r="HWB57" s="512"/>
      <c r="HWC57" s="511"/>
      <c r="HWD57" s="512"/>
      <c r="HWE57" s="512"/>
      <c r="HWF57" s="512"/>
      <c r="HWG57" s="512"/>
      <c r="HWH57" s="512"/>
      <c r="HWI57" s="512"/>
      <c r="HWJ57" s="512"/>
      <c r="HWK57" s="511"/>
      <c r="HWL57" s="512"/>
      <c r="HWM57" s="512"/>
      <c r="HWN57" s="512"/>
      <c r="HWO57" s="512"/>
      <c r="HWP57" s="512"/>
      <c r="HWQ57" s="512"/>
      <c r="HWR57" s="512"/>
      <c r="HWS57" s="511"/>
      <c r="HWT57" s="512"/>
      <c r="HWU57" s="512"/>
      <c r="HWV57" s="512"/>
      <c r="HWW57" s="512"/>
      <c r="HWX57" s="512"/>
      <c r="HWY57" s="512"/>
      <c r="HWZ57" s="512"/>
      <c r="HXA57" s="511"/>
      <c r="HXB57" s="512"/>
      <c r="HXC57" s="512"/>
      <c r="HXD57" s="512"/>
      <c r="HXE57" s="512"/>
      <c r="HXF57" s="512"/>
      <c r="HXG57" s="512"/>
      <c r="HXH57" s="512"/>
      <c r="HXI57" s="511"/>
      <c r="HXJ57" s="512"/>
      <c r="HXK57" s="512"/>
      <c r="HXL57" s="512"/>
      <c r="HXM57" s="512"/>
      <c r="HXN57" s="512"/>
      <c r="HXO57" s="512"/>
      <c r="HXP57" s="512"/>
      <c r="HXQ57" s="511"/>
      <c r="HXR57" s="512"/>
      <c r="HXS57" s="512"/>
      <c r="HXT57" s="512"/>
      <c r="HXU57" s="512"/>
      <c r="HXV57" s="512"/>
      <c r="HXW57" s="512"/>
      <c r="HXX57" s="512"/>
      <c r="HXY57" s="511"/>
      <c r="HXZ57" s="512"/>
      <c r="HYA57" s="512"/>
      <c r="HYB57" s="512"/>
      <c r="HYC57" s="512"/>
      <c r="HYD57" s="512"/>
      <c r="HYE57" s="512"/>
      <c r="HYF57" s="512"/>
      <c r="HYG57" s="511"/>
      <c r="HYH57" s="512"/>
      <c r="HYI57" s="512"/>
      <c r="HYJ57" s="512"/>
      <c r="HYK57" s="512"/>
      <c r="HYL57" s="512"/>
      <c r="HYM57" s="512"/>
      <c r="HYN57" s="512"/>
      <c r="HYO57" s="511"/>
      <c r="HYP57" s="512"/>
      <c r="HYQ57" s="512"/>
      <c r="HYR57" s="512"/>
      <c r="HYS57" s="512"/>
      <c r="HYT57" s="512"/>
      <c r="HYU57" s="512"/>
      <c r="HYV57" s="512"/>
      <c r="HYW57" s="511"/>
      <c r="HYX57" s="512"/>
      <c r="HYY57" s="512"/>
      <c r="HYZ57" s="512"/>
      <c r="HZA57" s="512"/>
      <c r="HZB57" s="512"/>
      <c r="HZC57" s="512"/>
      <c r="HZD57" s="512"/>
      <c r="HZE57" s="511"/>
      <c r="HZF57" s="512"/>
      <c r="HZG57" s="512"/>
      <c r="HZH57" s="512"/>
      <c r="HZI57" s="512"/>
      <c r="HZJ57" s="512"/>
      <c r="HZK57" s="512"/>
      <c r="HZL57" s="512"/>
      <c r="HZM57" s="511"/>
      <c r="HZN57" s="512"/>
      <c r="HZO57" s="512"/>
      <c r="HZP57" s="512"/>
      <c r="HZQ57" s="512"/>
      <c r="HZR57" s="512"/>
      <c r="HZS57" s="512"/>
      <c r="HZT57" s="512"/>
      <c r="HZU57" s="511"/>
      <c r="HZV57" s="512"/>
      <c r="HZW57" s="512"/>
      <c r="HZX57" s="512"/>
      <c r="HZY57" s="512"/>
      <c r="HZZ57" s="512"/>
      <c r="IAA57" s="512"/>
      <c r="IAB57" s="512"/>
      <c r="IAC57" s="511"/>
      <c r="IAD57" s="512"/>
      <c r="IAE57" s="512"/>
      <c r="IAF57" s="512"/>
      <c r="IAG57" s="512"/>
      <c r="IAH57" s="512"/>
      <c r="IAI57" s="512"/>
      <c r="IAJ57" s="512"/>
      <c r="IAK57" s="511"/>
      <c r="IAL57" s="512"/>
      <c r="IAM57" s="512"/>
      <c r="IAN57" s="512"/>
      <c r="IAO57" s="512"/>
      <c r="IAP57" s="512"/>
      <c r="IAQ57" s="512"/>
      <c r="IAR57" s="512"/>
      <c r="IAS57" s="511"/>
      <c r="IAT57" s="512"/>
      <c r="IAU57" s="512"/>
      <c r="IAV57" s="512"/>
      <c r="IAW57" s="512"/>
      <c r="IAX57" s="512"/>
      <c r="IAY57" s="512"/>
      <c r="IAZ57" s="512"/>
      <c r="IBA57" s="511"/>
      <c r="IBB57" s="512"/>
      <c r="IBC57" s="512"/>
      <c r="IBD57" s="512"/>
      <c r="IBE57" s="512"/>
      <c r="IBF57" s="512"/>
      <c r="IBG57" s="512"/>
      <c r="IBH57" s="512"/>
      <c r="IBI57" s="511"/>
      <c r="IBJ57" s="512"/>
      <c r="IBK57" s="512"/>
      <c r="IBL57" s="512"/>
      <c r="IBM57" s="512"/>
      <c r="IBN57" s="512"/>
      <c r="IBO57" s="512"/>
      <c r="IBP57" s="512"/>
      <c r="IBQ57" s="511"/>
      <c r="IBR57" s="512"/>
      <c r="IBS57" s="512"/>
      <c r="IBT57" s="512"/>
      <c r="IBU57" s="512"/>
      <c r="IBV57" s="512"/>
      <c r="IBW57" s="512"/>
      <c r="IBX57" s="512"/>
      <c r="IBY57" s="511"/>
      <c r="IBZ57" s="512"/>
      <c r="ICA57" s="512"/>
      <c r="ICB57" s="512"/>
      <c r="ICC57" s="512"/>
      <c r="ICD57" s="512"/>
      <c r="ICE57" s="512"/>
      <c r="ICF57" s="512"/>
      <c r="ICG57" s="511"/>
      <c r="ICH57" s="512"/>
      <c r="ICI57" s="512"/>
      <c r="ICJ57" s="512"/>
      <c r="ICK57" s="512"/>
      <c r="ICL57" s="512"/>
      <c r="ICM57" s="512"/>
      <c r="ICN57" s="512"/>
      <c r="ICO57" s="511"/>
      <c r="ICP57" s="512"/>
      <c r="ICQ57" s="512"/>
      <c r="ICR57" s="512"/>
      <c r="ICS57" s="512"/>
      <c r="ICT57" s="512"/>
      <c r="ICU57" s="512"/>
      <c r="ICV57" s="512"/>
      <c r="ICW57" s="511"/>
      <c r="ICX57" s="512"/>
      <c r="ICY57" s="512"/>
      <c r="ICZ57" s="512"/>
      <c r="IDA57" s="512"/>
      <c r="IDB57" s="512"/>
      <c r="IDC57" s="512"/>
      <c r="IDD57" s="512"/>
      <c r="IDE57" s="511"/>
      <c r="IDF57" s="512"/>
      <c r="IDG57" s="512"/>
      <c r="IDH57" s="512"/>
      <c r="IDI57" s="512"/>
      <c r="IDJ57" s="512"/>
      <c r="IDK57" s="512"/>
      <c r="IDL57" s="512"/>
      <c r="IDM57" s="511"/>
      <c r="IDN57" s="512"/>
      <c r="IDO57" s="512"/>
      <c r="IDP57" s="512"/>
      <c r="IDQ57" s="512"/>
      <c r="IDR57" s="512"/>
      <c r="IDS57" s="512"/>
      <c r="IDT57" s="512"/>
      <c r="IDU57" s="511"/>
      <c r="IDV57" s="512"/>
      <c r="IDW57" s="512"/>
      <c r="IDX57" s="512"/>
      <c r="IDY57" s="512"/>
      <c r="IDZ57" s="512"/>
      <c r="IEA57" s="512"/>
      <c r="IEB57" s="512"/>
      <c r="IEC57" s="511"/>
      <c r="IED57" s="512"/>
      <c r="IEE57" s="512"/>
      <c r="IEF57" s="512"/>
      <c r="IEG57" s="512"/>
      <c r="IEH57" s="512"/>
      <c r="IEI57" s="512"/>
      <c r="IEJ57" s="512"/>
      <c r="IEK57" s="511"/>
      <c r="IEL57" s="512"/>
      <c r="IEM57" s="512"/>
      <c r="IEN57" s="512"/>
      <c r="IEO57" s="512"/>
      <c r="IEP57" s="512"/>
      <c r="IEQ57" s="512"/>
      <c r="IER57" s="512"/>
      <c r="IES57" s="511"/>
      <c r="IET57" s="512"/>
      <c r="IEU57" s="512"/>
      <c r="IEV57" s="512"/>
      <c r="IEW57" s="512"/>
      <c r="IEX57" s="512"/>
      <c r="IEY57" s="512"/>
      <c r="IEZ57" s="512"/>
      <c r="IFA57" s="511"/>
      <c r="IFB57" s="512"/>
      <c r="IFC57" s="512"/>
      <c r="IFD57" s="512"/>
      <c r="IFE57" s="512"/>
      <c r="IFF57" s="512"/>
      <c r="IFG57" s="512"/>
      <c r="IFH57" s="512"/>
      <c r="IFI57" s="511"/>
      <c r="IFJ57" s="512"/>
      <c r="IFK57" s="512"/>
      <c r="IFL57" s="512"/>
      <c r="IFM57" s="512"/>
      <c r="IFN57" s="512"/>
      <c r="IFO57" s="512"/>
      <c r="IFP57" s="512"/>
      <c r="IFQ57" s="511"/>
      <c r="IFR57" s="512"/>
      <c r="IFS57" s="512"/>
      <c r="IFT57" s="512"/>
      <c r="IFU57" s="512"/>
      <c r="IFV57" s="512"/>
      <c r="IFW57" s="512"/>
      <c r="IFX57" s="512"/>
      <c r="IFY57" s="511"/>
      <c r="IFZ57" s="512"/>
      <c r="IGA57" s="512"/>
      <c r="IGB57" s="512"/>
      <c r="IGC57" s="512"/>
      <c r="IGD57" s="512"/>
      <c r="IGE57" s="512"/>
      <c r="IGF57" s="512"/>
      <c r="IGG57" s="511"/>
      <c r="IGH57" s="512"/>
      <c r="IGI57" s="512"/>
      <c r="IGJ57" s="512"/>
      <c r="IGK57" s="512"/>
      <c r="IGL57" s="512"/>
      <c r="IGM57" s="512"/>
      <c r="IGN57" s="512"/>
      <c r="IGO57" s="511"/>
      <c r="IGP57" s="512"/>
      <c r="IGQ57" s="512"/>
      <c r="IGR57" s="512"/>
      <c r="IGS57" s="512"/>
      <c r="IGT57" s="512"/>
      <c r="IGU57" s="512"/>
      <c r="IGV57" s="512"/>
      <c r="IGW57" s="511"/>
      <c r="IGX57" s="512"/>
      <c r="IGY57" s="512"/>
      <c r="IGZ57" s="512"/>
      <c r="IHA57" s="512"/>
      <c r="IHB57" s="512"/>
      <c r="IHC57" s="512"/>
      <c r="IHD57" s="512"/>
      <c r="IHE57" s="511"/>
      <c r="IHF57" s="512"/>
      <c r="IHG57" s="512"/>
      <c r="IHH57" s="512"/>
      <c r="IHI57" s="512"/>
      <c r="IHJ57" s="512"/>
      <c r="IHK57" s="512"/>
      <c r="IHL57" s="512"/>
      <c r="IHM57" s="511"/>
      <c r="IHN57" s="512"/>
      <c r="IHO57" s="512"/>
      <c r="IHP57" s="512"/>
      <c r="IHQ57" s="512"/>
      <c r="IHR57" s="512"/>
      <c r="IHS57" s="512"/>
      <c r="IHT57" s="512"/>
      <c r="IHU57" s="511"/>
      <c r="IHV57" s="512"/>
      <c r="IHW57" s="512"/>
      <c r="IHX57" s="512"/>
      <c r="IHY57" s="512"/>
      <c r="IHZ57" s="512"/>
      <c r="IIA57" s="512"/>
      <c r="IIB57" s="512"/>
      <c r="IIC57" s="511"/>
      <c r="IID57" s="512"/>
      <c r="IIE57" s="512"/>
      <c r="IIF57" s="512"/>
      <c r="IIG57" s="512"/>
      <c r="IIH57" s="512"/>
      <c r="III57" s="512"/>
      <c r="IIJ57" s="512"/>
      <c r="IIK57" s="511"/>
      <c r="IIL57" s="512"/>
      <c r="IIM57" s="512"/>
      <c r="IIN57" s="512"/>
      <c r="IIO57" s="512"/>
      <c r="IIP57" s="512"/>
      <c r="IIQ57" s="512"/>
      <c r="IIR57" s="512"/>
      <c r="IIS57" s="511"/>
      <c r="IIT57" s="512"/>
      <c r="IIU57" s="512"/>
      <c r="IIV57" s="512"/>
      <c r="IIW57" s="512"/>
      <c r="IIX57" s="512"/>
      <c r="IIY57" s="512"/>
      <c r="IIZ57" s="512"/>
      <c r="IJA57" s="511"/>
      <c r="IJB57" s="512"/>
      <c r="IJC57" s="512"/>
      <c r="IJD57" s="512"/>
      <c r="IJE57" s="512"/>
      <c r="IJF57" s="512"/>
      <c r="IJG57" s="512"/>
      <c r="IJH57" s="512"/>
      <c r="IJI57" s="511"/>
      <c r="IJJ57" s="512"/>
      <c r="IJK57" s="512"/>
      <c r="IJL57" s="512"/>
      <c r="IJM57" s="512"/>
      <c r="IJN57" s="512"/>
      <c r="IJO57" s="512"/>
      <c r="IJP57" s="512"/>
      <c r="IJQ57" s="511"/>
      <c r="IJR57" s="512"/>
      <c r="IJS57" s="512"/>
      <c r="IJT57" s="512"/>
      <c r="IJU57" s="512"/>
      <c r="IJV57" s="512"/>
      <c r="IJW57" s="512"/>
      <c r="IJX57" s="512"/>
      <c r="IJY57" s="511"/>
      <c r="IJZ57" s="512"/>
      <c r="IKA57" s="512"/>
      <c r="IKB57" s="512"/>
      <c r="IKC57" s="512"/>
      <c r="IKD57" s="512"/>
      <c r="IKE57" s="512"/>
      <c r="IKF57" s="512"/>
      <c r="IKG57" s="511"/>
      <c r="IKH57" s="512"/>
      <c r="IKI57" s="512"/>
      <c r="IKJ57" s="512"/>
      <c r="IKK57" s="512"/>
      <c r="IKL57" s="512"/>
      <c r="IKM57" s="512"/>
      <c r="IKN57" s="512"/>
      <c r="IKO57" s="511"/>
      <c r="IKP57" s="512"/>
      <c r="IKQ57" s="512"/>
      <c r="IKR57" s="512"/>
      <c r="IKS57" s="512"/>
      <c r="IKT57" s="512"/>
      <c r="IKU57" s="512"/>
      <c r="IKV57" s="512"/>
      <c r="IKW57" s="511"/>
      <c r="IKX57" s="512"/>
      <c r="IKY57" s="512"/>
      <c r="IKZ57" s="512"/>
      <c r="ILA57" s="512"/>
      <c r="ILB57" s="512"/>
      <c r="ILC57" s="512"/>
      <c r="ILD57" s="512"/>
      <c r="ILE57" s="511"/>
      <c r="ILF57" s="512"/>
      <c r="ILG57" s="512"/>
      <c r="ILH57" s="512"/>
      <c r="ILI57" s="512"/>
      <c r="ILJ57" s="512"/>
      <c r="ILK57" s="512"/>
      <c r="ILL57" s="512"/>
      <c r="ILM57" s="511"/>
      <c r="ILN57" s="512"/>
      <c r="ILO57" s="512"/>
      <c r="ILP57" s="512"/>
      <c r="ILQ57" s="512"/>
      <c r="ILR57" s="512"/>
      <c r="ILS57" s="512"/>
      <c r="ILT57" s="512"/>
      <c r="ILU57" s="511"/>
      <c r="ILV57" s="512"/>
      <c r="ILW57" s="512"/>
      <c r="ILX57" s="512"/>
      <c r="ILY57" s="512"/>
      <c r="ILZ57" s="512"/>
      <c r="IMA57" s="512"/>
      <c r="IMB57" s="512"/>
      <c r="IMC57" s="511"/>
      <c r="IMD57" s="512"/>
      <c r="IME57" s="512"/>
      <c r="IMF57" s="512"/>
      <c r="IMG57" s="512"/>
      <c r="IMH57" s="512"/>
      <c r="IMI57" s="512"/>
      <c r="IMJ57" s="512"/>
      <c r="IMK57" s="511"/>
      <c r="IML57" s="512"/>
      <c r="IMM57" s="512"/>
      <c r="IMN57" s="512"/>
      <c r="IMO57" s="512"/>
      <c r="IMP57" s="512"/>
      <c r="IMQ57" s="512"/>
      <c r="IMR57" s="512"/>
      <c r="IMS57" s="511"/>
      <c r="IMT57" s="512"/>
      <c r="IMU57" s="512"/>
      <c r="IMV57" s="512"/>
      <c r="IMW57" s="512"/>
      <c r="IMX57" s="512"/>
      <c r="IMY57" s="512"/>
      <c r="IMZ57" s="512"/>
      <c r="INA57" s="511"/>
      <c r="INB57" s="512"/>
      <c r="INC57" s="512"/>
      <c r="IND57" s="512"/>
      <c r="INE57" s="512"/>
      <c r="INF57" s="512"/>
      <c r="ING57" s="512"/>
      <c r="INH57" s="512"/>
      <c r="INI57" s="511"/>
      <c r="INJ57" s="512"/>
      <c r="INK57" s="512"/>
      <c r="INL57" s="512"/>
      <c r="INM57" s="512"/>
      <c r="INN57" s="512"/>
      <c r="INO57" s="512"/>
      <c r="INP57" s="512"/>
      <c r="INQ57" s="511"/>
      <c r="INR57" s="512"/>
      <c r="INS57" s="512"/>
      <c r="INT57" s="512"/>
      <c r="INU57" s="512"/>
      <c r="INV57" s="512"/>
      <c r="INW57" s="512"/>
      <c r="INX57" s="512"/>
      <c r="INY57" s="511"/>
      <c r="INZ57" s="512"/>
      <c r="IOA57" s="512"/>
      <c r="IOB57" s="512"/>
      <c r="IOC57" s="512"/>
      <c r="IOD57" s="512"/>
      <c r="IOE57" s="512"/>
      <c r="IOF57" s="512"/>
      <c r="IOG57" s="511"/>
      <c r="IOH57" s="512"/>
      <c r="IOI57" s="512"/>
      <c r="IOJ57" s="512"/>
      <c r="IOK57" s="512"/>
      <c r="IOL57" s="512"/>
      <c r="IOM57" s="512"/>
      <c r="ION57" s="512"/>
      <c r="IOO57" s="511"/>
      <c r="IOP57" s="512"/>
      <c r="IOQ57" s="512"/>
      <c r="IOR57" s="512"/>
      <c r="IOS57" s="512"/>
      <c r="IOT57" s="512"/>
      <c r="IOU57" s="512"/>
      <c r="IOV57" s="512"/>
      <c r="IOW57" s="511"/>
      <c r="IOX57" s="512"/>
      <c r="IOY57" s="512"/>
      <c r="IOZ57" s="512"/>
      <c r="IPA57" s="512"/>
      <c r="IPB57" s="512"/>
      <c r="IPC57" s="512"/>
      <c r="IPD57" s="512"/>
      <c r="IPE57" s="511"/>
      <c r="IPF57" s="512"/>
      <c r="IPG57" s="512"/>
      <c r="IPH57" s="512"/>
      <c r="IPI57" s="512"/>
      <c r="IPJ57" s="512"/>
      <c r="IPK57" s="512"/>
      <c r="IPL57" s="512"/>
      <c r="IPM57" s="511"/>
      <c r="IPN57" s="512"/>
      <c r="IPO57" s="512"/>
      <c r="IPP57" s="512"/>
      <c r="IPQ57" s="512"/>
      <c r="IPR57" s="512"/>
      <c r="IPS57" s="512"/>
      <c r="IPT57" s="512"/>
      <c r="IPU57" s="511"/>
      <c r="IPV57" s="512"/>
      <c r="IPW57" s="512"/>
      <c r="IPX57" s="512"/>
      <c r="IPY57" s="512"/>
      <c r="IPZ57" s="512"/>
      <c r="IQA57" s="512"/>
      <c r="IQB57" s="512"/>
      <c r="IQC57" s="511"/>
      <c r="IQD57" s="512"/>
      <c r="IQE57" s="512"/>
      <c r="IQF57" s="512"/>
      <c r="IQG57" s="512"/>
      <c r="IQH57" s="512"/>
      <c r="IQI57" s="512"/>
      <c r="IQJ57" s="512"/>
      <c r="IQK57" s="511"/>
      <c r="IQL57" s="512"/>
      <c r="IQM57" s="512"/>
      <c r="IQN57" s="512"/>
      <c r="IQO57" s="512"/>
      <c r="IQP57" s="512"/>
      <c r="IQQ57" s="512"/>
      <c r="IQR57" s="512"/>
      <c r="IQS57" s="511"/>
      <c r="IQT57" s="512"/>
      <c r="IQU57" s="512"/>
      <c r="IQV57" s="512"/>
      <c r="IQW57" s="512"/>
      <c r="IQX57" s="512"/>
      <c r="IQY57" s="512"/>
      <c r="IQZ57" s="512"/>
      <c r="IRA57" s="511"/>
      <c r="IRB57" s="512"/>
      <c r="IRC57" s="512"/>
      <c r="IRD57" s="512"/>
      <c r="IRE57" s="512"/>
      <c r="IRF57" s="512"/>
      <c r="IRG57" s="512"/>
      <c r="IRH57" s="512"/>
      <c r="IRI57" s="511"/>
      <c r="IRJ57" s="512"/>
      <c r="IRK57" s="512"/>
      <c r="IRL57" s="512"/>
      <c r="IRM57" s="512"/>
      <c r="IRN57" s="512"/>
      <c r="IRO57" s="512"/>
      <c r="IRP57" s="512"/>
      <c r="IRQ57" s="511"/>
      <c r="IRR57" s="512"/>
      <c r="IRS57" s="512"/>
      <c r="IRT57" s="512"/>
      <c r="IRU57" s="512"/>
      <c r="IRV57" s="512"/>
      <c r="IRW57" s="512"/>
      <c r="IRX57" s="512"/>
      <c r="IRY57" s="511"/>
      <c r="IRZ57" s="512"/>
      <c r="ISA57" s="512"/>
      <c r="ISB57" s="512"/>
      <c r="ISC57" s="512"/>
      <c r="ISD57" s="512"/>
      <c r="ISE57" s="512"/>
      <c r="ISF57" s="512"/>
      <c r="ISG57" s="511"/>
      <c r="ISH57" s="512"/>
      <c r="ISI57" s="512"/>
      <c r="ISJ57" s="512"/>
      <c r="ISK57" s="512"/>
      <c r="ISL57" s="512"/>
      <c r="ISM57" s="512"/>
      <c r="ISN57" s="512"/>
      <c r="ISO57" s="511"/>
      <c r="ISP57" s="512"/>
      <c r="ISQ57" s="512"/>
      <c r="ISR57" s="512"/>
      <c r="ISS57" s="512"/>
      <c r="IST57" s="512"/>
      <c r="ISU57" s="512"/>
      <c r="ISV57" s="512"/>
      <c r="ISW57" s="511"/>
      <c r="ISX57" s="512"/>
      <c r="ISY57" s="512"/>
      <c r="ISZ57" s="512"/>
      <c r="ITA57" s="512"/>
      <c r="ITB57" s="512"/>
      <c r="ITC57" s="512"/>
      <c r="ITD57" s="512"/>
      <c r="ITE57" s="511"/>
      <c r="ITF57" s="512"/>
      <c r="ITG57" s="512"/>
      <c r="ITH57" s="512"/>
      <c r="ITI57" s="512"/>
      <c r="ITJ57" s="512"/>
      <c r="ITK57" s="512"/>
      <c r="ITL57" s="512"/>
      <c r="ITM57" s="511"/>
      <c r="ITN57" s="512"/>
      <c r="ITO57" s="512"/>
      <c r="ITP57" s="512"/>
      <c r="ITQ57" s="512"/>
      <c r="ITR57" s="512"/>
      <c r="ITS57" s="512"/>
      <c r="ITT57" s="512"/>
      <c r="ITU57" s="511"/>
      <c r="ITV57" s="512"/>
      <c r="ITW57" s="512"/>
      <c r="ITX57" s="512"/>
      <c r="ITY57" s="512"/>
      <c r="ITZ57" s="512"/>
      <c r="IUA57" s="512"/>
      <c r="IUB57" s="512"/>
      <c r="IUC57" s="511"/>
      <c r="IUD57" s="512"/>
      <c r="IUE57" s="512"/>
      <c r="IUF57" s="512"/>
      <c r="IUG57" s="512"/>
      <c r="IUH57" s="512"/>
      <c r="IUI57" s="512"/>
      <c r="IUJ57" s="512"/>
      <c r="IUK57" s="511"/>
      <c r="IUL57" s="512"/>
      <c r="IUM57" s="512"/>
      <c r="IUN57" s="512"/>
      <c r="IUO57" s="512"/>
      <c r="IUP57" s="512"/>
      <c r="IUQ57" s="512"/>
      <c r="IUR57" s="512"/>
      <c r="IUS57" s="511"/>
      <c r="IUT57" s="512"/>
      <c r="IUU57" s="512"/>
      <c r="IUV57" s="512"/>
      <c r="IUW57" s="512"/>
      <c r="IUX57" s="512"/>
      <c r="IUY57" s="512"/>
      <c r="IUZ57" s="512"/>
      <c r="IVA57" s="511"/>
      <c r="IVB57" s="512"/>
      <c r="IVC57" s="512"/>
      <c r="IVD57" s="512"/>
      <c r="IVE57" s="512"/>
      <c r="IVF57" s="512"/>
      <c r="IVG57" s="512"/>
      <c r="IVH57" s="512"/>
      <c r="IVI57" s="511"/>
      <c r="IVJ57" s="512"/>
      <c r="IVK57" s="512"/>
      <c r="IVL57" s="512"/>
      <c r="IVM57" s="512"/>
      <c r="IVN57" s="512"/>
      <c r="IVO57" s="512"/>
      <c r="IVP57" s="512"/>
      <c r="IVQ57" s="511"/>
      <c r="IVR57" s="512"/>
      <c r="IVS57" s="512"/>
      <c r="IVT57" s="512"/>
      <c r="IVU57" s="512"/>
      <c r="IVV57" s="512"/>
      <c r="IVW57" s="512"/>
      <c r="IVX57" s="512"/>
      <c r="IVY57" s="511"/>
      <c r="IVZ57" s="512"/>
      <c r="IWA57" s="512"/>
      <c r="IWB57" s="512"/>
      <c r="IWC57" s="512"/>
      <c r="IWD57" s="512"/>
      <c r="IWE57" s="512"/>
      <c r="IWF57" s="512"/>
      <c r="IWG57" s="511"/>
      <c r="IWH57" s="512"/>
      <c r="IWI57" s="512"/>
      <c r="IWJ57" s="512"/>
      <c r="IWK57" s="512"/>
      <c r="IWL57" s="512"/>
      <c r="IWM57" s="512"/>
      <c r="IWN57" s="512"/>
      <c r="IWO57" s="511"/>
      <c r="IWP57" s="512"/>
      <c r="IWQ57" s="512"/>
      <c r="IWR57" s="512"/>
      <c r="IWS57" s="512"/>
      <c r="IWT57" s="512"/>
      <c r="IWU57" s="512"/>
      <c r="IWV57" s="512"/>
      <c r="IWW57" s="511"/>
      <c r="IWX57" s="512"/>
      <c r="IWY57" s="512"/>
      <c r="IWZ57" s="512"/>
      <c r="IXA57" s="512"/>
      <c r="IXB57" s="512"/>
      <c r="IXC57" s="512"/>
      <c r="IXD57" s="512"/>
      <c r="IXE57" s="511"/>
      <c r="IXF57" s="512"/>
      <c r="IXG57" s="512"/>
      <c r="IXH57" s="512"/>
      <c r="IXI57" s="512"/>
      <c r="IXJ57" s="512"/>
      <c r="IXK57" s="512"/>
      <c r="IXL57" s="512"/>
      <c r="IXM57" s="511"/>
      <c r="IXN57" s="512"/>
      <c r="IXO57" s="512"/>
      <c r="IXP57" s="512"/>
      <c r="IXQ57" s="512"/>
      <c r="IXR57" s="512"/>
      <c r="IXS57" s="512"/>
      <c r="IXT57" s="512"/>
      <c r="IXU57" s="511"/>
      <c r="IXV57" s="512"/>
      <c r="IXW57" s="512"/>
      <c r="IXX57" s="512"/>
      <c r="IXY57" s="512"/>
      <c r="IXZ57" s="512"/>
      <c r="IYA57" s="512"/>
      <c r="IYB57" s="512"/>
      <c r="IYC57" s="511"/>
      <c r="IYD57" s="512"/>
      <c r="IYE57" s="512"/>
      <c r="IYF57" s="512"/>
      <c r="IYG57" s="512"/>
      <c r="IYH57" s="512"/>
      <c r="IYI57" s="512"/>
      <c r="IYJ57" s="512"/>
      <c r="IYK57" s="511"/>
      <c r="IYL57" s="512"/>
      <c r="IYM57" s="512"/>
      <c r="IYN57" s="512"/>
      <c r="IYO57" s="512"/>
      <c r="IYP57" s="512"/>
      <c r="IYQ57" s="512"/>
      <c r="IYR57" s="512"/>
      <c r="IYS57" s="511"/>
      <c r="IYT57" s="512"/>
      <c r="IYU57" s="512"/>
      <c r="IYV57" s="512"/>
      <c r="IYW57" s="512"/>
      <c r="IYX57" s="512"/>
      <c r="IYY57" s="512"/>
      <c r="IYZ57" s="512"/>
      <c r="IZA57" s="511"/>
      <c r="IZB57" s="512"/>
      <c r="IZC57" s="512"/>
      <c r="IZD57" s="512"/>
      <c r="IZE57" s="512"/>
      <c r="IZF57" s="512"/>
      <c r="IZG57" s="512"/>
      <c r="IZH57" s="512"/>
      <c r="IZI57" s="511"/>
      <c r="IZJ57" s="512"/>
      <c r="IZK57" s="512"/>
      <c r="IZL57" s="512"/>
      <c r="IZM57" s="512"/>
      <c r="IZN57" s="512"/>
      <c r="IZO57" s="512"/>
      <c r="IZP57" s="512"/>
      <c r="IZQ57" s="511"/>
      <c r="IZR57" s="512"/>
      <c r="IZS57" s="512"/>
      <c r="IZT57" s="512"/>
      <c r="IZU57" s="512"/>
      <c r="IZV57" s="512"/>
      <c r="IZW57" s="512"/>
      <c r="IZX57" s="512"/>
      <c r="IZY57" s="511"/>
      <c r="IZZ57" s="512"/>
      <c r="JAA57" s="512"/>
      <c r="JAB57" s="512"/>
      <c r="JAC57" s="512"/>
      <c r="JAD57" s="512"/>
      <c r="JAE57" s="512"/>
      <c r="JAF57" s="512"/>
      <c r="JAG57" s="511"/>
      <c r="JAH57" s="512"/>
      <c r="JAI57" s="512"/>
      <c r="JAJ57" s="512"/>
      <c r="JAK57" s="512"/>
      <c r="JAL57" s="512"/>
      <c r="JAM57" s="512"/>
      <c r="JAN57" s="512"/>
      <c r="JAO57" s="511"/>
      <c r="JAP57" s="512"/>
      <c r="JAQ57" s="512"/>
      <c r="JAR57" s="512"/>
      <c r="JAS57" s="512"/>
      <c r="JAT57" s="512"/>
      <c r="JAU57" s="512"/>
      <c r="JAV57" s="512"/>
      <c r="JAW57" s="511"/>
      <c r="JAX57" s="512"/>
      <c r="JAY57" s="512"/>
      <c r="JAZ57" s="512"/>
      <c r="JBA57" s="512"/>
      <c r="JBB57" s="512"/>
      <c r="JBC57" s="512"/>
      <c r="JBD57" s="512"/>
      <c r="JBE57" s="511"/>
      <c r="JBF57" s="512"/>
      <c r="JBG57" s="512"/>
      <c r="JBH57" s="512"/>
      <c r="JBI57" s="512"/>
      <c r="JBJ57" s="512"/>
      <c r="JBK57" s="512"/>
      <c r="JBL57" s="512"/>
      <c r="JBM57" s="511"/>
      <c r="JBN57" s="512"/>
      <c r="JBO57" s="512"/>
      <c r="JBP57" s="512"/>
      <c r="JBQ57" s="512"/>
      <c r="JBR57" s="512"/>
      <c r="JBS57" s="512"/>
      <c r="JBT57" s="512"/>
      <c r="JBU57" s="511"/>
      <c r="JBV57" s="512"/>
      <c r="JBW57" s="512"/>
      <c r="JBX57" s="512"/>
      <c r="JBY57" s="512"/>
      <c r="JBZ57" s="512"/>
      <c r="JCA57" s="512"/>
      <c r="JCB57" s="512"/>
      <c r="JCC57" s="511"/>
      <c r="JCD57" s="512"/>
      <c r="JCE57" s="512"/>
      <c r="JCF57" s="512"/>
      <c r="JCG57" s="512"/>
      <c r="JCH57" s="512"/>
      <c r="JCI57" s="512"/>
      <c r="JCJ57" s="512"/>
      <c r="JCK57" s="511"/>
      <c r="JCL57" s="512"/>
      <c r="JCM57" s="512"/>
      <c r="JCN57" s="512"/>
      <c r="JCO57" s="512"/>
      <c r="JCP57" s="512"/>
      <c r="JCQ57" s="512"/>
      <c r="JCR57" s="512"/>
      <c r="JCS57" s="511"/>
      <c r="JCT57" s="512"/>
      <c r="JCU57" s="512"/>
      <c r="JCV57" s="512"/>
      <c r="JCW57" s="512"/>
      <c r="JCX57" s="512"/>
      <c r="JCY57" s="512"/>
      <c r="JCZ57" s="512"/>
      <c r="JDA57" s="511"/>
      <c r="JDB57" s="512"/>
      <c r="JDC57" s="512"/>
      <c r="JDD57" s="512"/>
      <c r="JDE57" s="512"/>
      <c r="JDF57" s="512"/>
      <c r="JDG57" s="512"/>
      <c r="JDH57" s="512"/>
      <c r="JDI57" s="511"/>
      <c r="JDJ57" s="512"/>
      <c r="JDK57" s="512"/>
      <c r="JDL57" s="512"/>
      <c r="JDM57" s="512"/>
      <c r="JDN57" s="512"/>
      <c r="JDO57" s="512"/>
      <c r="JDP57" s="512"/>
      <c r="JDQ57" s="511"/>
      <c r="JDR57" s="512"/>
      <c r="JDS57" s="512"/>
      <c r="JDT57" s="512"/>
      <c r="JDU57" s="512"/>
      <c r="JDV57" s="512"/>
      <c r="JDW57" s="512"/>
      <c r="JDX57" s="512"/>
      <c r="JDY57" s="511"/>
      <c r="JDZ57" s="512"/>
      <c r="JEA57" s="512"/>
      <c r="JEB57" s="512"/>
      <c r="JEC57" s="512"/>
      <c r="JED57" s="512"/>
      <c r="JEE57" s="512"/>
      <c r="JEF57" s="512"/>
      <c r="JEG57" s="511"/>
      <c r="JEH57" s="512"/>
      <c r="JEI57" s="512"/>
      <c r="JEJ57" s="512"/>
      <c r="JEK57" s="512"/>
      <c r="JEL57" s="512"/>
      <c r="JEM57" s="512"/>
      <c r="JEN57" s="512"/>
      <c r="JEO57" s="511"/>
      <c r="JEP57" s="512"/>
      <c r="JEQ57" s="512"/>
      <c r="JER57" s="512"/>
      <c r="JES57" s="512"/>
      <c r="JET57" s="512"/>
      <c r="JEU57" s="512"/>
      <c r="JEV57" s="512"/>
      <c r="JEW57" s="511"/>
      <c r="JEX57" s="512"/>
      <c r="JEY57" s="512"/>
      <c r="JEZ57" s="512"/>
      <c r="JFA57" s="512"/>
      <c r="JFB57" s="512"/>
      <c r="JFC57" s="512"/>
      <c r="JFD57" s="512"/>
      <c r="JFE57" s="511"/>
      <c r="JFF57" s="512"/>
      <c r="JFG57" s="512"/>
      <c r="JFH57" s="512"/>
      <c r="JFI57" s="512"/>
      <c r="JFJ57" s="512"/>
      <c r="JFK57" s="512"/>
      <c r="JFL57" s="512"/>
      <c r="JFM57" s="511"/>
      <c r="JFN57" s="512"/>
      <c r="JFO57" s="512"/>
      <c r="JFP57" s="512"/>
      <c r="JFQ57" s="512"/>
      <c r="JFR57" s="512"/>
      <c r="JFS57" s="512"/>
      <c r="JFT57" s="512"/>
      <c r="JFU57" s="511"/>
      <c r="JFV57" s="512"/>
      <c r="JFW57" s="512"/>
      <c r="JFX57" s="512"/>
      <c r="JFY57" s="512"/>
      <c r="JFZ57" s="512"/>
      <c r="JGA57" s="512"/>
      <c r="JGB57" s="512"/>
      <c r="JGC57" s="511"/>
      <c r="JGD57" s="512"/>
      <c r="JGE57" s="512"/>
      <c r="JGF57" s="512"/>
      <c r="JGG57" s="512"/>
      <c r="JGH57" s="512"/>
      <c r="JGI57" s="512"/>
      <c r="JGJ57" s="512"/>
      <c r="JGK57" s="511"/>
      <c r="JGL57" s="512"/>
      <c r="JGM57" s="512"/>
      <c r="JGN57" s="512"/>
      <c r="JGO57" s="512"/>
      <c r="JGP57" s="512"/>
      <c r="JGQ57" s="512"/>
      <c r="JGR57" s="512"/>
      <c r="JGS57" s="511"/>
      <c r="JGT57" s="512"/>
      <c r="JGU57" s="512"/>
      <c r="JGV57" s="512"/>
      <c r="JGW57" s="512"/>
      <c r="JGX57" s="512"/>
      <c r="JGY57" s="512"/>
      <c r="JGZ57" s="512"/>
      <c r="JHA57" s="511"/>
      <c r="JHB57" s="512"/>
      <c r="JHC57" s="512"/>
      <c r="JHD57" s="512"/>
      <c r="JHE57" s="512"/>
      <c r="JHF57" s="512"/>
      <c r="JHG57" s="512"/>
      <c r="JHH57" s="512"/>
      <c r="JHI57" s="511"/>
      <c r="JHJ57" s="512"/>
      <c r="JHK57" s="512"/>
      <c r="JHL57" s="512"/>
      <c r="JHM57" s="512"/>
      <c r="JHN57" s="512"/>
      <c r="JHO57" s="512"/>
      <c r="JHP57" s="512"/>
      <c r="JHQ57" s="511"/>
      <c r="JHR57" s="512"/>
      <c r="JHS57" s="512"/>
      <c r="JHT57" s="512"/>
      <c r="JHU57" s="512"/>
      <c r="JHV57" s="512"/>
      <c r="JHW57" s="512"/>
      <c r="JHX57" s="512"/>
      <c r="JHY57" s="511"/>
      <c r="JHZ57" s="512"/>
      <c r="JIA57" s="512"/>
      <c r="JIB57" s="512"/>
      <c r="JIC57" s="512"/>
      <c r="JID57" s="512"/>
      <c r="JIE57" s="512"/>
      <c r="JIF57" s="512"/>
      <c r="JIG57" s="511"/>
      <c r="JIH57" s="512"/>
      <c r="JII57" s="512"/>
      <c r="JIJ57" s="512"/>
      <c r="JIK57" s="512"/>
      <c r="JIL57" s="512"/>
      <c r="JIM57" s="512"/>
      <c r="JIN57" s="512"/>
      <c r="JIO57" s="511"/>
      <c r="JIP57" s="512"/>
      <c r="JIQ57" s="512"/>
      <c r="JIR57" s="512"/>
      <c r="JIS57" s="512"/>
      <c r="JIT57" s="512"/>
      <c r="JIU57" s="512"/>
      <c r="JIV57" s="512"/>
      <c r="JIW57" s="511"/>
      <c r="JIX57" s="512"/>
      <c r="JIY57" s="512"/>
      <c r="JIZ57" s="512"/>
      <c r="JJA57" s="512"/>
      <c r="JJB57" s="512"/>
      <c r="JJC57" s="512"/>
      <c r="JJD57" s="512"/>
      <c r="JJE57" s="511"/>
      <c r="JJF57" s="512"/>
      <c r="JJG57" s="512"/>
      <c r="JJH57" s="512"/>
      <c r="JJI57" s="512"/>
      <c r="JJJ57" s="512"/>
      <c r="JJK57" s="512"/>
      <c r="JJL57" s="512"/>
      <c r="JJM57" s="511"/>
      <c r="JJN57" s="512"/>
      <c r="JJO57" s="512"/>
      <c r="JJP57" s="512"/>
      <c r="JJQ57" s="512"/>
      <c r="JJR57" s="512"/>
      <c r="JJS57" s="512"/>
      <c r="JJT57" s="512"/>
      <c r="JJU57" s="511"/>
      <c r="JJV57" s="512"/>
      <c r="JJW57" s="512"/>
      <c r="JJX57" s="512"/>
      <c r="JJY57" s="512"/>
      <c r="JJZ57" s="512"/>
      <c r="JKA57" s="512"/>
      <c r="JKB57" s="512"/>
      <c r="JKC57" s="511"/>
      <c r="JKD57" s="512"/>
      <c r="JKE57" s="512"/>
      <c r="JKF57" s="512"/>
      <c r="JKG57" s="512"/>
      <c r="JKH57" s="512"/>
      <c r="JKI57" s="512"/>
      <c r="JKJ57" s="512"/>
      <c r="JKK57" s="511"/>
      <c r="JKL57" s="512"/>
      <c r="JKM57" s="512"/>
      <c r="JKN57" s="512"/>
      <c r="JKO57" s="512"/>
      <c r="JKP57" s="512"/>
      <c r="JKQ57" s="512"/>
      <c r="JKR57" s="512"/>
      <c r="JKS57" s="511"/>
      <c r="JKT57" s="512"/>
      <c r="JKU57" s="512"/>
      <c r="JKV57" s="512"/>
      <c r="JKW57" s="512"/>
      <c r="JKX57" s="512"/>
      <c r="JKY57" s="512"/>
      <c r="JKZ57" s="512"/>
      <c r="JLA57" s="511"/>
      <c r="JLB57" s="512"/>
      <c r="JLC57" s="512"/>
      <c r="JLD57" s="512"/>
      <c r="JLE57" s="512"/>
      <c r="JLF57" s="512"/>
      <c r="JLG57" s="512"/>
      <c r="JLH57" s="512"/>
      <c r="JLI57" s="511"/>
      <c r="JLJ57" s="512"/>
      <c r="JLK57" s="512"/>
      <c r="JLL57" s="512"/>
      <c r="JLM57" s="512"/>
      <c r="JLN57" s="512"/>
      <c r="JLO57" s="512"/>
      <c r="JLP57" s="512"/>
      <c r="JLQ57" s="511"/>
      <c r="JLR57" s="512"/>
      <c r="JLS57" s="512"/>
      <c r="JLT57" s="512"/>
      <c r="JLU57" s="512"/>
      <c r="JLV57" s="512"/>
      <c r="JLW57" s="512"/>
      <c r="JLX57" s="512"/>
      <c r="JLY57" s="511"/>
      <c r="JLZ57" s="512"/>
      <c r="JMA57" s="512"/>
      <c r="JMB57" s="512"/>
      <c r="JMC57" s="512"/>
      <c r="JMD57" s="512"/>
      <c r="JME57" s="512"/>
      <c r="JMF57" s="512"/>
      <c r="JMG57" s="511"/>
      <c r="JMH57" s="512"/>
      <c r="JMI57" s="512"/>
      <c r="JMJ57" s="512"/>
      <c r="JMK57" s="512"/>
      <c r="JML57" s="512"/>
      <c r="JMM57" s="512"/>
      <c r="JMN57" s="512"/>
      <c r="JMO57" s="511"/>
      <c r="JMP57" s="512"/>
      <c r="JMQ57" s="512"/>
      <c r="JMR57" s="512"/>
      <c r="JMS57" s="512"/>
      <c r="JMT57" s="512"/>
      <c r="JMU57" s="512"/>
      <c r="JMV57" s="512"/>
      <c r="JMW57" s="511"/>
      <c r="JMX57" s="512"/>
      <c r="JMY57" s="512"/>
      <c r="JMZ57" s="512"/>
      <c r="JNA57" s="512"/>
      <c r="JNB57" s="512"/>
      <c r="JNC57" s="512"/>
      <c r="JND57" s="512"/>
      <c r="JNE57" s="511"/>
      <c r="JNF57" s="512"/>
      <c r="JNG57" s="512"/>
      <c r="JNH57" s="512"/>
      <c r="JNI57" s="512"/>
      <c r="JNJ57" s="512"/>
      <c r="JNK57" s="512"/>
      <c r="JNL57" s="512"/>
      <c r="JNM57" s="511"/>
      <c r="JNN57" s="512"/>
      <c r="JNO57" s="512"/>
      <c r="JNP57" s="512"/>
      <c r="JNQ57" s="512"/>
      <c r="JNR57" s="512"/>
      <c r="JNS57" s="512"/>
      <c r="JNT57" s="512"/>
      <c r="JNU57" s="511"/>
      <c r="JNV57" s="512"/>
      <c r="JNW57" s="512"/>
      <c r="JNX57" s="512"/>
      <c r="JNY57" s="512"/>
      <c r="JNZ57" s="512"/>
      <c r="JOA57" s="512"/>
      <c r="JOB57" s="512"/>
      <c r="JOC57" s="511"/>
      <c r="JOD57" s="512"/>
      <c r="JOE57" s="512"/>
      <c r="JOF57" s="512"/>
      <c r="JOG57" s="512"/>
      <c r="JOH57" s="512"/>
      <c r="JOI57" s="512"/>
      <c r="JOJ57" s="512"/>
      <c r="JOK57" s="511"/>
      <c r="JOL57" s="512"/>
      <c r="JOM57" s="512"/>
      <c r="JON57" s="512"/>
      <c r="JOO57" s="512"/>
      <c r="JOP57" s="512"/>
      <c r="JOQ57" s="512"/>
      <c r="JOR57" s="512"/>
      <c r="JOS57" s="511"/>
      <c r="JOT57" s="512"/>
      <c r="JOU57" s="512"/>
      <c r="JOV57" s="512"/>
      <c r="JOW57" s="512"/>
      <c r="JOX57" s="512"/>
      <c r="JOY57" s="512"/>
      <c r="JOZ57" s="512"/>
      <c r="JPA57" s="511"/>
      <c r="JPB57" s="512"/>
      <c r="JPC57" s="512"/>
      <c r="JPD57" s="512"/>
      <c r="JPE57" s="512"/>
      <c r="JPF57" s="512"/>
      <c r="JPG57" s="512"/>
      <c r="JPH57" s="512"/>
      <c r="JPI57" s="511"/>
      <c r="JPJ57" s="512"/>
      <c r="JPK57" s="512"/>
      <c r="JPL57" s="512"/>
      <c r="JPM57" s="512"/>
      <c r="JPN57" s="512"/>
      <c r="JPO57" s="512"/>
      <c r="JPP57" s="512"/>
      <c r="JPQ57" s="511"/>
      <c r="JPR57" s="512"/>
      <c r="JPS57" s="512"/>
      <c r="JPT57" s="512"/>
      <c r="JPU57" s="512"/>
      <c r="JPV57" s="512"/>
      <c r="JPW57" s="512"/>
      <c r="JPX57" s="512"/>
      <c r="JPY57" s="511"/>
      <c r="JPZ57" s="512"/>
      <c r="JQA57" s="512"/>
      <c r="JQB57" s="512"/>
      <c r="JQC57" s="512"/>
      <c r="JQD57" s="512"/>
      <c r="JQE57" s="512"/>
      <c r="JQF57" s="512"/>
      <c r="JQG57" s="511"/>
      <c r="JQH57" s="512"/>
      <c r="JQI57" s="512"/>
      <c r="JQJ57" s="512"/>
      <c r="JQK57" s="512"/>
      <c r="JQL57" s="512"/>
      <c r="JQM57" s="512"/>
      <c r="JQN57" s="512"/>
      <c r="JQO57" s="511"/>
      <c r="JQP57" s="512"/>
      <c r="JQQ57" s="512"/>
      <c r="JQR57" s="512"/>
      <c r="JQS57" s="512"/>
      <c r="JQT57" s="512"/>
      <c r="JQU57" s="512"/>
      <c r="JQV57" s="512"/>
      <c r="JQW57" s="511"/>
      <c r="JQX57" s="512"/>
      <c r="JQY57" s="512"/>
      <c r="JQZ57" s="512"/>
      <c r="JRA57" s="512"/>
      <c r="JRB57" s="512"/>
      <c r="JRC57" s="512"/>
      <c r="JRD57" s="512"/>
      <c r="JRE57" s="511"/>
      <c r="JRF57" s="512"/>
      <c r="JRG57" s="512"/>
      <c r="JRH57" s="512"/>
      <c r="JRI57" s="512"/>
      <c r="JRJ57" s="512"/>
      <c r="JRK57" s="512"/>
      <c r="JRL57" s="512"/>
      <c r="JRM57" s="511"/>
      <c r="JRN57" s="512"/>
      <c r="JRO57" s="512"/>
      <c r="JRP57" s="512"/>
      <c r="JRQ57" s="512"/>
      <c r="JRR57" s="512"/>
      <c r="JRS57" s="512"/>
      <c r="JRT57" s="512"/>
      <c r="JRU57" s="511"/>
      <c r="JRV57" s="512"/>
      <c r="JRW57" s="512"/>
      <c r="JRX57" s="512"/>
      <c r="JRY57" s="512"/>
      <c r="JRZ57" s="512"/>
      <c r="JSA57" s="512"/>
      <c r="JSB57" s="512"/>
      <c r="JSC57" s="511"/>
      <c r="JSD57" s="512"/>
      <c r="JSE57" s="512"/>
      <c r="JSF57" s="512"/>
      <c r="JSG57" s="512"/>
      <c r="JSH57" s="512"/>
      <c r="JSI57" s="512"/>
      <c r="JSJ57" s="512"/>
      <c r="JSK57" s="511"/>
      <c r="JSL57" s="512"/>
      <c r="JSM57" s="512"/>
      <c r="JSN57" s="512"/>
      <c r="JSO57" s="512"/>
      <c r="JSP57" s="512"/>
      <c r="JSQ57" s="512"/>
      <c r="JSR57" s="512"/>
      <c r="JSS57" s="511"/>
      <c r="JST57" s="512"/>
      <c r="JSU57" s="512"/>
      <c r="JSV57" s="512"/>
      <c r="JSW57" s="512"/>
      <c r="JSX57" s="512"/>
      <c r="JSY57" s="512"/>
      <c r="JSZ57" s="512"/>
      <c r="JTA57" s="511"/>
      <c r="JTB57" s="512"/>
      <c r="JTC57" s="512"/>
      <c r="JTD57" s="512"/>
      <c r="JTE57" s="512"/>
      <c r="JTF57" s="512"/>
      <c r="JTG57" s="512"/>
      <c r="JTH57" s="512"/>
      <c r="JTI57" s="511"/>
      <c r="JTJ57" s="512"/>
      <c r="JTK57" s="512"/>
      <c r="JTL57" s="512"/>
      <c r="JTM57" s="512"/>
      <c r="JTN57" s="512"/>
      <c r="JTO57" s="512"/>
      <c r="JTP57" s="512"/>
      <c r="JTQ57" s="511"/>
      <c r="JTR57" s="512"/>
      <c r="JTS57" s="512"/>
      <c r="JTT57" s="512"/>
      <c r="JTU57" s="512"/>
      <c r="JTV57" s="512"/>
      <c r="JTW57" s="512"/>
      <c r="JTX57" s="512"/>
      <c r="JTY57" s="511"/>
      <c r="JTZ57" s="512"/>
      <c r="JUA57" s="512"/>
      <c r="JUB57" s="512"/>
      <c r="JUC57" s="512"/>
      <c r="JUD57" s="512"/>
      <c r="JUE57" s="512"/>
      <c r="JUF57" s="512"/>
      <c r="JUG57" s="511"/>
      <c r="JUH57" s="512"/>
      <c r="JUI57" s="512"/>
      <c r="JUJ57" s="512"/>
      <c r="JUK57" s="512"/>
      <c r="JUL57" s="512"/>
      <c r="JUM57" s="512"/>
      <c r="JUN57" s="512"/>
      <c r="JUO57" s="511"/>
      <c r="JUP57" s="512"/>
      <c r="JUQ57" s="512"/>
      <c r="JUR57" s="512"/>
      <c r="JUS57" s="512"/>
      <c r="JUT57" s="512"/>
      <c r="JUU57" s="512"/>
      <c r="JUV57" s="512"/>
      <c r="JUW57" s="511"/>
      <c r="JUX57" s="512"/>
      <c r="JUY57" s="512"/>
      <c r="JUZ57" s="512"/>
      <c r="JVA57" s="512"/>
      <c r="JVB57" s="512"/>
      <c r="JVC57" s="512"/>
      <c r="JVD57" s="512"/>
      <c r="JVE57" s="511"/>
      <c r="JVF57" s="512"/>
      <c r="JVG57" s="512"/>
      <c r="JVH57" s="512"/>
      <c r="JVI57" s="512"/>
      <c r="JVJ57" s="512"/>
      <c r="JVK57" s="512"/>
      <c r="JVL57" s="512"/>
      <c r="JVM57" s="511"/>
      <c r="JVN57" s="512"/>
      <c r="JVO57" s="512"/>
      <c r="JVP57" s="512"/>
      <c r="JVQ57" s="512"/>
      <c r="JVR57" s="512"/>
      <c r="JVS57" s="512"/>
      <c r="JVT57" s="512"/>
      <c r="JVU57" s="511"/>
      <c r="JVV57" s="512"/>
      <c r="JVW57" s="512"/>
      <c r="JVX57" s="512"/>
      <c r="JVY57" s="512"/>
      <c r="JVZ57" s="512"/>
      <c r="JWA57" s="512"/>
      <c r="JWB57" s="512"/>
      <c r="JWC57" s="511"/>
      <c r="JWD57" s="512"/>
      <c r="JWE57" s="512"/>
      <c r="JWF57" s="512"/>
      <c r="JWG57" s="512"/>
      <c r="JWH57" s="512"/>
      <c r="JWI57" s="512"/>
      <c r="JWJ57" s="512"/>
      <c r="JWK57" s="511"/>
      <c r="JWL57" s="512"/>
      <c r="JWM57" s="512"/>
      <c r="JWN57" s="512"/>
      <c r="JWO57" s="512"/>
      <c r="JWP57" s="512"/>
      <c r="JWQ57" s="512"/>
      <c r="JWR57" s="512"/>
      <c r="JWS57" s="511"/>
      <c r="JWT57" s="512"/>
      <c r="JWU57" s="512"/>
      <c r="JWV57" s="512"/>
      <c r="JWW57" s="512"/>
      <c r="JWX57" s="512"/>
      <c r="JWY57" s="512"/>
      <c r="JWZ57" s="512"/>
      <c r="JXA57" s="511"/>
      <c r="JXB57" s="512"/>
      <c r="JXC57" s="512"/>
      <c r="JXD57" s="512"/>
      <c r="JXE57" s="512"/>
      <c r="JXF57" s="512"/>
      <c r="JXG57" s="512"/>
      <c r="JXH57" s="512"/>
      <c r="JXI57" s="511"/>
      <c r="JXJ57" s="512"/>
      <c r="JXK57" s="512"/>
      <c r="JXL57" s="512"/>
      <c r="JXM57" s="512"/>
      <c r="JXN57" s="512"/>
      <c r="JXO57" s="512"/>
      <c r="JXP57" s="512"/>
      <c r="JXQ57" s="511"/>
      <c r="JXR57" s="512"/>
      <c r="JXS57" s="512"/>
      <c r="JXT57" s="512"/>
      <c r="JXU57" s="512"/>
      <c r="JXV57" s="512"/>
      <c r="JXW57" s="512"/>
      <c r="JXX57" s="512"/>
      <c r="JXY57" s="511"/>
      <c r="JXZ57" s="512"/>
      <c r="JYA57" s="512"/>
      <c r="JYB57" s="512"/>
      <c r="JYC57" s="512"/>
      <c r="JYD57" s="512"/>
      <c r="JYE57" s="512"/>
      <c r="JYF57" s="512"/>
      <c r="JYG57" s="511"/>
      <c r="JYH57" s="512"/>
      <c r="JYI57" s="512"/>
      <c r="JYJ57" s="512"/>
      <c r="JYK57" s="512"/>
      <c r="JYL57" s="512"/>
      <c r="JYM57" s="512"/>
      <c r="JYN57" s="512"/>
      <c r="JYO57" s="511"/>
      <c r="JYP57" s="512"/>
      <c r="JYQ57" s="512"/>
      <c r="JYR57" s="512"/>
      <c r="JYS57" s="512"/>
      <c r="JYT57" s="512"/>
      <c r="JYU57" s="512"/>
      <c r="JYV57" s="512"/>
      <c r="JYW57" s="511"/>
      <c r="JYX57" s="512"/>
      <c r="JYY57" s="512"/>
      <c r="JYZ57" s="512"/>
      <c r="JZA57" s="512"/>
      <c r="JZB57" s="512"/>
      <c r="JZC57" s="512"/>
      <c r="JZD57" s="512"/>
      <c r="JZE57" s="511"/>
      <c r="JZF57" s="512"/>
      <c r="JZG57" s="512"/>
      <c r="JZH57" s="512"/>
      <c r="JZI57" s="512"/>
      <c r="JZJ57" s="512"/>
      <c r="JZK57" s="512"/>
      <c r="JZL57" s="512"/>
      <c r="JZM57" s="511"/>
      <c r="JZN57" s="512"/>
      <c r="JZO57" s="512"/>
      <c r="JZP57" s="512"/>
      <c r="JZQ57" s="512"/>
      <c r="JZR57" s="512"/>
      <c r="JZS57" s="512"/>
      <c r="JZT57" s="512"/>
      <c r="JZU57" s="511"/>
      <c r="JZV57" s="512"/>
      <c r="JZW57" s="512"/>
      <c r="JZX57" s="512"/>
      <c r="JZY57" s="512"/>
      <c r="JZZ57" s="512"/>
      <c r="KAA57" s="512"/>
      <c r="KAB57" s="512"/>
      <c r="KAC57" s="511"/>
      <c r="KAD57" s="512"/>
      <c r="KAE57" s="512"/>
      <c r="KAF57" s="512"/>
      <c r="KAG57" s="512"/>
      <c r="KAH57" s="512"/>
      <c r="KAI57" s="512"/>
      <c r="KAJ57" s="512"/>
      <c r="KAK57" s="511"/>
      <c r="KAL57" s="512"/>
      <c r="KAM57" s="512"/>
      <c r="KAN57" s="512"/>
      <c r="KAO57" s="512"/>
      <c r="KAP57" s="512"/>
      <c r="KAQ57" s="512"/>
      <c r="KAR57" s="512"/>
      <c r="KAS57" s="511"/>
      <c r="KAT57" s="512"/>
      <c r="KAU57" s="512"/>
      <c r="KAV57" s="512"/>
      <c r="KAW57" s="512"/>
      <c r="KAX57" s="512"/>
      <c r="KAY57" s="512"/>
      <c r="KAZ57" s="512"/>
      <c r="KBA57" s="511"/>
      <c r="KBB57" s="512"/>
      <c r="KBC57" s="512"/>
      <c r="KBD57" s="512"/>
      <c r="KBE57" s="512"/>
      <c r="KBF57" s="512"/>
      <c r="KBG57" s="512"/>
      <c r="KBH57" s="512"/>
      <c r="KBI57" s="511"/>
      <c r="KBJ57" s="512"/>
      <c r="KBK57" s="512"/>
      <c r="KBL57" s="512"/>
      <c r="KBM57" s="512"/>
      <c r="KBN57" s="512"/>
      <c r="KBO57" s="512"/>
      <c r="KBP57" s="512"/>
      <c r="KBQ57" s="511"/>
      <c r="KBR57" s="512"/>
      <c r="KBS57" s="512"/>
      <c r="KBT57" s="512"/>
      <c r="KBU57" s="512"/>
      <c r="KBV57" s="512"/>
      <c r="KBW57" s="512"/>
      <c r="KBX57" s="512"/>
      <c r="KBY57" s="511"/>
      <c r="KBZ57" s="512"/>
      <c r="KCA57" s="512"/>
      <c r="KCB57" s="512"/>
      <c r="KCC57" s="512"/>
      <c r="KCD57" s="512"/>
      <c r="KCE57" s="512"/>
      <c r="KCF57" s="512"/>
      <c r="KCG57" s="511"/>
      <c r="KCH57" s="512"/>
      <c r="KCI57" s="512"/>
      <c r="KCJ57" s="512"/>
      <c r="KCK57" s="512"/>
      <c r="KCL57" s="512"/>
      <c r="KCM57" s="512"/>
      <c r="KCN57" s="512"/>
      <c r="KCO57" s="511"/>
      <c r="KCP57" s="512"/>
      <c r="KCQ57" s="512"/>
      <c r="KCR57" s="512"/>
      <c r="KCS57" s="512"/>
      <c r="KCT57" s="512"/>
      <c r="KCU57" s="512"/>
      <c r="KCV57" s="512"/>
      <c r="KCW57" s="511"/>
      <c r="KCX57" s="512"/>
      <c r="KCY57" s="512"/>
      <c r="KCZ57" s="512"/>
      <c r="KDA57" s="512"/>
      <c r="KDB57" s="512"/>
      <c r="KDC57" s="512"/>
      <c r="KDD57" s="512"/>
      <c r="KDE57" s="511"/>
      <c r="KDF57" s="512"/>
      <c r="KDG57" s="512"/>
      <c r="KDH57" s="512"/>
      <c r="KDI57" s="512"/>
      <c r="KDJ57" s="512"/>
      <c r="KDK57" s="512"/>
      <c r="KDL57" s="512"/>
      <c r="KDM57" s="511"/>
      <c r="KDN57" s="512"/>
      <c r="KDO57" s="512"/>
      <c r="KDP57" s="512"/>
      <c r="KDQ57" s="512"/>
      <c r="KDR57" s="512"/>
      <c r="KDS57" s="512"/>
      <c r="KDT57" s="512"/>
      <c r="KDU57" s="511"/>
      <c r="KDV57" s="512"/>
      <c r="KDW57" s="512"/>
      <c r="KDX57" s="512"/>
      <c r="KDY57" s="512"/>
      <c r="KDZ57" s="512"/>
      <c r="KEA57" s="512"/>
      <c r="KEB57" s="512"/>
      <c r="KEC57" s="511"/>
      <c r="KED57" s="512"/>
      <c r="KEE57" s="512"/>
      <c r="KEF57" s="512"/>
      <c r="KEG57" s="512"/>
      <c r="KEH57" s="512"/>
      <c r="KEI57" s="512"/>
      <c r="KEJ57" s="512"/>
      <c r="KEK57" s="511"/>
      <c r="KEL57" s="512"/>
      <c r="KEM57" s="512"/>
      <c r="KEN57" s="512"/>
      <c r="KEO57" s="512"/>
      <c r="KEP57" s="512"/>
      <c r="KEQ57" s="512"/>
      <c r="KER57" s="512"/>
      <c r="KES57" s="511"/>
      <c r="KET57" s="512"/>
      <c r="KEU57" s="512"/>
      <c r="KEV57" s="512"/>
      <c r="KEW57" s="512"/>
      <c r="KEX57" s="512"/>
      <c r="KEY57" s="512"/>
      <c r="KEZ57" s="512"/>
      <c r="KFA57" s="511"/>
      <c r="KFB57" s="512"/>
      <c r="KFC57" s="512"/>
      <c r="KFD57" s="512"/>
      <c r="KFE57" s="512"/>
      <c r="KFF57" s="512"/>
      <c r="KFG57" s="512"/>
      <c r="KFH57" s="512"/>
      <c r="KFI57" s="511"/>
      <c r="KFJ57" s="512"/>
      <c r="KFK57" s="512"/>
      <c r="KFL57" s="512"/>
      <c r="KFM57" s="512"/>
      <c r="KFN57" s="512"/>
      <c r="KFO57" s="512"/>
      <c r="KFP57" s="512"/>
      <c r="KFQ57" s="511"/>
      <c r="KFR57" s="512"/>
      <c r="KFS57" s="512"/>
      <c r="KFT57" s="512"/>
      <c r="KFU57" s="512"/>
      <c r="KFV57" s="512"/>
      <c r="KFW57" s="512"/>
      <c r="KFX57" s="512"/>
      <c r="KFY57" s="511"/>
      <c r="KFZ57" s="512"/>
      <c r="KGA57" s="512"/>
      <c r="KGB57" s="512"/>
      <c r="KGC57" s="512"/>
      <c r="KGD57" s="512"/>
      <c r="KGE57" s="512"/>
      <c r="KGF57" s="512"/>
      <c r="KGG57" s="511"/>
      <c r="KGH57" s="512"/>
      <c r="KGI57" s="512"/>
      <c r="KGJ57" s="512"/>
      <c r="KGK57" s="512"/>
      <c r="KGL57" s="512"/>
      <c r="KGM57" s="512"/>
      <c r="KGN57" s="512"/>
      <c r="KGO57" s="511"/>
      <c r="KGP57" s="512"/>
      <c r="KGQ57" s="512"/>
      <c r="KGR57" s="512"/>
      <c r="KGS57" s="512"/>
      <c r="KGT57" s="512"/>
      <c r="KGU57" s="512"/>
      <c r="KGV57" s="512"/>
      <c r="KGW57" s="511"/>
      <c r="KGX57" s="512"/>
      <c r="KGY57" s="512"/>
      <c r="KGZ57" s="512"/>
      <c r="KHA57" s="512"/>
      <c r="KHB57" s="512"/>
      <c r="KHC57" s="512"/>
      <c r="KHD57" s="512"/>
      <c r="KHE57" s="511"/>
      <c r="KHF57" s="512"/>
      <c r="KHG57" s="512"/>
      <c r="KHH57" s="512"/>
      <c r="KHI57" s="512"/>
      <c r="KHJ57" s="512"/>
      <c r="KHK57" s="512"/>
      <c r="KHL57" s="512"/>
      <c r="KHM57" s="511"/>
      <c r="KHN57" s="512"/>
      <c r="KHO57" s="512"/>
      <c r="KHP57" s="512"/>
      <c r="KHQ57" s="512"/>
      <c r="KHR57" s="512"/>
      <c r="KHS57" s="512"/>
      <c r="KHT57" s="512"/>
      <c r="KHU57" s="511"/>
      <c r="KHV57" s="512"/>
      <c r="KHW57" s="512"/>
      <c r="KHX57" s="512"/>
      <c r="KHY57" s="512"/>
      <c r="KHZ57" s="512"/>
      <c r="KIA57" s="512"/>
      <c r="KIB57" s="512"/>
      <c r="KIC57" s="511"/>
      <c r="KID57" s="512"/>
      <c r="KIE57" s="512"/>
      <c r="KIF57" s="512"/>
      <c r="KIG57" s="512"/>
      <c r="KIH57" s="512"/>
      <c r="KII57" s="512"/>
      <c r="KIJ57" s="512"/>
      <c r="KIK57" s="511"/>
      <c r="KIL57" s="512"/>
      <c r="KIM57" s="512"/>
      <c r="KIN57" s="512"/>
      <c r="KIO57" s="512"/>
      <c r="KIP57" s="512"/>
      <c r="KIQ57" s="512"/>
      <c r="KIR57" s="512"/>
      <c r="KIS57" s="511"/>
      <c r="KIT57" s="512"/>
      <c r="KIU57" s="512"/>
      <c r="KIV57" s="512"/>
      <c r="KIW57" s="512"/>
      <c r="KIX57" s="512"/>
      <c r="KIY57" s="512"/>
      <c r="KIZ57" s="512"/>
      <c r="KJA57" s="511"/>
      <c r="KJB57" s="512"/>
      <c r="KJC57" s="512"/>
      <c r="KJD57" s="512"/>
      <c r="KJE57" s="512"/>
      <c r="KJF57" s="512"/>
      <c r="KJG57" s="512"/>
      <c r="KJH57" s="512"/>
      <c r="KJI57" s="511"/>
      <c r="KJJ57" s="512"/>
      <c r="KJK57" s="512"/>
      <c r="KJL57" s="512"/>
      <c r="KJM57" s="512"/>
      <c r="KJN57" s="512"/>
      <c r="KJO57" s="512"/>
      <c r="KJP57" s="512"/>
      <c r="KJQ57" s="511"/>
      <c r="KJR57" s="512"/>
      <c r="KJS57" s="512"/>
      <c r="KJT57" s="512"/>
      <c r="KJU57" s="512"/>
      <c r="KJV57" s="512"/>
      <c r="KJW57" s="512"/>
      <c r="KJX57" s="512"/>
      <c r="KJY57" s="511"/>
      <c r="KJZ57" s="512"/>
      <c r="KKA57" s="512"/>
      <c r="KKB57" s="512"/>
      <c r="KKC57" s="512"/>
      <c r="KKD57" s="512"/>
      <c r="KKE57" s="512"/>
      <c r="KKF57" s="512"/>
      <c r="KKG57" s="511"/>
      <c r="KKH57" s="512"/>
      <c r="KKI57" s="512"/>
      <c r="KKJ57" s="512"/>
      <c r="KKK57" s="512"/>
      <c r="KKL57" s="512"/>
      <c r="KKM57" s="512"/>
      <c r="KKN57" s="512"/>
      <c r="KKO57" s="511"/>
      <c r="KKP57" s="512"/>
      <c r="KKQ57" s="512"/>
      <c r="KKR57" s="512"/>
      <c r="KKS57" s="512"/>
      <c r="KKT57" s="512"/>
      <c r="KKU57" s="512"/>
      <c r="KKV57" s="512"/>
      <c r="KKW57" s="511"/>
      <c r="KKX57" s="512"/>
      <c r="KKY57" s="512"/>
      <c r="KKZ57" s="512"/>
      <c r="KLA57" s="512"/>
      <c r="KLB57" s="512"/>
      <c r="KLC57" s="512"/>
      <c r="KLD57" s="512"/>
      <c r="KLE57" s="511"/>
      <c r="KLF57" s="512"/>
      <c r="KLG57" s="512"/>
      <c r="KLH57" s="512"/>
      <c r="KLI57" s="512"/>
      <c r="KLJ57" s="512"/>
      <c r="KLK57" s="512"/>
      <c r="KLL57" s="512"/>
      <c r="KLM57" s="511"/>
      <c r="KLN57" s="512"/>
      <c r="KLO57" s="512"/>
      <c r="KLP57" s="512"/>
      <c r="KLQ57" s="512"/>
      <c r="KLR57" s="512"/>
      <c r="KLS57" s="512"/>
      <c r="KLT57" s="512"/>
      <c r="KLU57" s="511"/>
      <c r="KLV57" s="512"/>
      <c r="KLW57" s="512"/>
      <c r="KLX57" s="512"/>
      <c r="KLY57" s="512"/>
      <c r="KLZ57" s="512"/>
      <c r="KMA57" s="512"/>
      <c r="KMB57" s="512"/>
      <c r="KMC57" s="511"/>
      <c r="KMD57" s="512"/>
      <c r="KME57" s="512"/>
      <c r="KMF57" s="512"/>
      <c r="KMG57" s="512"/>
      <c r="KMH57" s="512"/>
      <c r="KMI57" s="512"/>
      <c r="KMJ57" s="512"/>
      <c r="KMK57" s="511"/>
      <c r="KML57" s="512"/>
      <c r="KMM57" s="512"/>
      <c r="KMN57" s="512"/>
      <c r="KMO57" s="512"/>
      <c r="KMP57" s="512"/>
      <c r="KMQ57" s="512"/>
      <c r="KMR57" s="512"/>
      <c r="KMS57" s="511"/>
      <c r="KMT57" s="512"/>
      <c r="KMU57" s="512"/>
      <c r="KMV57" s="512"/>
      <c r="KMW57" s="512"/>
      <c r="KMX57" s="512"/>
      <c r="KMY57" s="512"/>
      <c r="KMZ57" s="512"/>
      <c r="KNA57" s="511"/>
      <c r="KNB57" s="512"/>
      <c r="KNC57" s="512"/>
      <c r="KND57" s="512"/>
      <c r="KNE57" s="512"/>
      <c r="KNF57" s="512"/>
      <c r="KNG57" s="512"/>
      <c r="KNH57" s="512"/>
      <c r="KNI57" s="511"/>
      <c r="KNJ57" s="512"/>
      <c r="KNK57" s="512"/>
      <c r="KNL57" s="512"/>
      <c r="KNM57" s="512"/>
      <c r="KNN57" s="512"/>
      <c r="KNO57" s="512"/>
      <c r="KNP57" s="512"/>
      <c r="KNQ57" s="511"/>
      <c r="KNR57" s="512"/>
      <c r="KNS57" s="512"/>
      <c r="KNT57" s="512"/>
      <c r="KNU57" s="512"/>
      <c r="KNV57" s="512"/>
      <c r="KNW57" s="512"/>
      <c r="KNX57" s="512"/>
      <c r="KNY57" s="511"/>
      <c r="KNZ57" s="512"/>
      <c r="KOA57" s="512"/>
      <c r="KOB57" s="512"/>
      <c r="KOC57" s="512"/>
      <c r="KOD57" s="512"/>
      <c r="KOE57" s="512"/>
      <c r="KOF57" s="512"/>
      <c r="KOG57" s="511"/>
      <c r="KOH57" s="512"/>
      <c r="KOI57" s="512"/>
      <c r="KOJ57" s="512"/>
      <c r="KOK57" s="512"/>
      <c r="KOL57" s="512"/>
      <c r="KOM57" s="512"/>
      <c r="KON57" s="512"/>
      <c r="KOO57" s="511"/>
      <c r="KOP57" s="512"/>
      <c r="KOQ57" s="512"/>
      <c r="KOR57" s="512"/>
      <c r="KOS57" s="512"/>
      <c r="KOT57" s="512"/>
      <c r="KOU57" s="512"/>
      <c r="KOV57" s="512"/>
      <c r="KOW57" s="511"/>
      <c r="KOX57" s="512"/>
      <c r="KOY57" s="512"/>
      <c r="KOZ57" s="512"/>
      <c r="KPA57" s="512"/>
      <c r="KPB57" s="512"/>
      <c r="KPC57" s="512"/>
      <c r="KPD57" s="512"/>
      <c r="KPE57" s="511"/>
      <c r="KPF57" s="512"/>
      <c r="KPG57" s="512"/>
      <c r="KPH57" s="512"/>
      <c r="KPI57" s="512"/>
      <c r="KPJ57" s="512"/>
      <c r="KPK57" s="512"/>
      <c r="KPL57" s="512"/>
      <c r="KPM57" s="511"/>
      <c r="KPN57" s="512"/>
      <c r="KPO57" s="512"/>
      <c r="KPP57" s="512"/>
      <c r="KPQ57" s="512"/>
      <c r="KPR57" s="512"/>
      <c r="KPS57" s="512"/>
      <c r="KPT57" s="512"/>
      <c r="KPU57" s="511"/>
      <c r="KPV57" s="512"/>
      <c r="KPW57" s="512"/>
      <c r="KPX57" s="512"/>
      <c r="KPY57" s="512"/>
      <c r="KPZ57" s="512"/>
      <c r="KQA57" s="512"/>
      <c r="KQB57" s="512"/>
      <c r="KQC57" s="511"/>
      <c r="KQD57" s="512"/>
      <c r="KQE57" s="512"/>
      <c r="KQF57" s="512"/>
      <c r="KQG57" s="512"/>
      <c r="KQH57" s="512"/>
      <c r="KQI57" s="512"/>
      <c r="KQJ57" s="512"/>
      <c r="KQK57" s="511"/>
      <c r="KQL57" s="512"/>
      <c r="KQM57" s="512"/>
      <c r="KQN57" s="512"/>
      <c r="KQO57" s="512"/>
      <c r="KQP57" s="512"/>
      <c r="KQQ57" s="512"/>
      <c r="KQR57" s="512"/>
      <c r="KQS57" s="511"/>
      <c r="KQT57" s="512"/>
      <c r="KQU57" s="512"/>
      <c r="KQV57" s="512"/>
      <c r="KQW57" s="512"/>
      <c r="KQX57" s="512"/>
      <c r="KQY57" s="512"/>
      <c r="KQZ57" s="512"/>
      <c r="KRA57" s="511"/>
      <c r="KRB57" s="512"/>
      <c r="KRC57" s="512"/>
      <c r="KRD57" s="512"/>
      <c r="KRE57" s="512"/>
      <c r="KRF57" s="512"/>
      <c r="KRG57" s="512"/>
      <c r="KRH57" s="512"/>
      <c r="KRI57" s="511"/>
      <c r="KRJ57" s="512"/>
      <c r="KRK57" s="512"/>
      <c r="KRL57" s="512"/>
      <c r="KRM57" s="512"/>
      <c r="KRN57" s="512"/>
      <c r="KRO57" s="512"/>
      <c r="KRP57" s="512"/>
      <c r="KRQ57" s="511"/>
      <c r="KRR57" s="512"/>
      <c r="KRS57" s="512"/>
      <c r="KRT57" s="512"/>
      <c r="KRU57" s="512"/>
      <c r="KRV57" s="512"/>
      <c r="KRW57" s="512"/>
      <c r="KRX57" s="512"/>
      <c r="KRY57" s="511"/>
      <c r="KRZ57" s="512"/>
      <c r="KSA57" s="512"/>
      <c r="KSB57" s="512"/>
      <c r="KSC57" s="512"/>
      <c r="KSD57" s="512"/>
      <c r="KSE57" s="512"/>
      <c r="KSF57" s="512"/>
      <c r="KSG57" s="511"/>
      <c r="KSH57" s="512"/>
      <c r="KSI57" s="512"/>
      <c r="KSJ57" s="512"/>
      <c r="KSK57" s="512"/>
      <c r="KSL57" s="512"/>
      <c r="KSM57" s="512"/>
      <c r="KSN57" s="512"/>
      <c r="KSO57" s="511"/>
      <c r="KSP57" s="512"/>
      <c r="KSQ57" s="512"/>
      <c r="KSR57" s="512"/>
      <c r="KSS57" s="512"/>
      <c r="KST57" s="512"/>
      <c r="KSU57" s="512"/>
      <c r="KSV57" s="512"/>
      <c r="KSW57" s="511"/>
      <c r="KSX57" s="512"/>
      <c r="KSY57" s="512"/>
      <c r="KSZ57" s="512"/>
      <c r="KTA57" s="512"/>
      <c r="KTB57" s="512"/>
      <c r="KTC57" s="512"/>
      <c r="KTD57" s="512"/>
      <c r="KTE57" s="511"/>
      <c r="KTF57" s="512"/>
      <c r="KTG57" s="512"/>
      <c r="KTH57" s="512"/>
      <c r="KTI57" s="512"/>
      <c r="KTJ57" s="512"/>
      <c r="KTK57" s="512"/>
      <c r="KTL57" s="512"/>
      <c r="KTM57" s="511"/>
      <c r="KTN57" s="512"/>
      <c r="KTO57" s="512"/>
      <c r="KTP57" s="512"/>
      <c r="KTQ57" s="512"/>
      <c r="KTR57" s="512"/>
      <c r="KTS57" s="512"/>
      <c r="KTT57" s="512"/>
      <c r="KTU57" s="511"/>
      <c r="KTV57" s="512"/>
      <c r="KTW57" s="512"/>
      <c r="KTX57" s="512"/>
      <c r="KTY57" s="512"/>
      <c r="KTZ57" s="512"/>
      <c r="KUA57" s="512"/>
      <c r="KUB57" s="512"/>
      <c r="KUC57" s="511"/>
      <c r="KUD57" s="512"/>
      <c r="KUE57" s="512"/>
      <c r="KUF57" s="512"/>
      <c r="KUG57" s="512"/>
      <c r="KUH57" s="512"/>
      <c r="KUI57" s="512"/>
      <c r="KUJ57" s="512"/>
      <c r="KUK57" s="511"/>
      <c r="KUL57" s="512"/>
      <c r="KUM57" s="512"/>
      <c r="KUN57" s="512"/>
      <c r="KUO57" s="512"/>
      <c r="KUP57" s="512"/>
      <c r="KUQ57" s="512"/>
      <c r="KUR57" s="512"/>
      <c r="KUS57" s="511"/>
      <c r="KUT57" s="512"/>
      <c r="KUU57" s="512"/>
      <c r="KUV57" s="512"/>
      <c r="KUW57" s="512"/>
      <c r="KUX57" s="512"/>
      <c r="KUY57" s="512"/>
      <c r="KUZ57" s="512"/>
      <c r="KVA57" s="511"/>
      <c r="KVB57" s="512"/>
      <c r="KVC57" s="512"/>
      <c r="KVD57" s="512"/>
      <c r="KVE57" s="512"/>
      <c r="KVF57" s="512"/>
      <c r="KVG57" s="512"/>
      <c r="KVH57" s="512"/>
      <c r="KVI57" s="511"/>
      <c r="KVJ57" s="512"/>
      <c r="KVK57" s="512"/>
      <c r="KVL57" s="512"/>
      <c r="KVM57" s="512"/>
      <c r="KVN57" s="512"/>
      <c r="KVO57" s="512"/>
      <c r="KVP57" s="512"/>
      <c r="KVQ57" s="511"/>
      <c r="KVR57" s="512"/>
      <c r="KVS57" s="512"/>
      <c r="KVT57" s="512"/>
      <c r="KVU57" s="512"/>
      <c r="KVV57" s="512"/>
      <c r="KVW57" s="512"/>
      <c r="KVX57" s="512"/>
      <c r="KVY57" s="511"/>
      <c r="KVZ57" s="512"/>
      <c r="KWA57" s="512"/>
      <c r="KWB57" s="512"/>
      <c r="KWC57" s="512"/>
      <c r="KWD57" s="512"/>
      <c r="KWE57" s="512"/>
      <c r="KWF57" s="512"/>
      <c r="KWG57" s="511"/>
      <c r="KWH57" s="512"/>
      <c r="KWI57" s="512"/>
      <c r="KWJ57" s="512"/>
      <c r="KWK57" s="512"/>
      <c r="KWL57" s="512"/>
      <c r="KWM57" s="512"/>
      <c r="KWN57" s="512"/>
      <c r="KWO57" s="511"/>
      <c r="KWP57" s="512"/>
      <c r="KWQ57" s="512"/>
      <c r="KWR57" s="512"/>
      <c r="KWS57" s="512"/>
      <c r="KWT57" s="512"/>
      <c r="KWU57" s="512"/>
      <c r="KWV57" s="512"/>
      <c r="KWW57" s="511"/>
      <c r="KWX57" s="512"/>
      <c r="KWY57" s="512"/>
      <c r="KWZ57" s="512"/>
      <c r="KXA57" s="512"/>
      <c r="KXB57" s="512"/>
      <c r="KXC57" s="512"/>
      <c r="KXD57" s="512"/>
      <c r="KXE57" s="511"/>
      <c r="KXF57" s="512"/>
      <c r="KXG57" s="512"/>
      <c r="KXH57" s="512"/>
      <c r="KXI57" s="512"/>
      <c r="KXJ57" s="512"/>
      <c r="KXK57" s="512"/>
      <c r="KXL57" s="512"/>
      <c r="KXM57" s="511"/>
      <c r="KXN57" s="512"/>
      <c r="KXO57" s="512"/>
      <c r="KXP57" s="512"/>
      <c r="KXQ57" s="512"/>
      <c r="KXR57" s="512"/>
      <c r="KXS57" s="512"/>
      <c r="KXT57" s="512"/>
      <c r="KXU57" s="511"/>
      <c r="KXV57" s="512"/>
      <c r="KXW57" s="512"/>
      <c r="KXX57" s="512"/>
      <c r="KXY57" s="512"/>
      <c r="KXZ57" s="512"/>
      <c r="KYA57" s="512"/>
      <c r="KYB57" s="512"/>
      <c r="KYC57" s="511"/>
      <c r="KYD57" s="512"/>
      <c r="KYE57" s="512"/>
      <c r="KYF57" s="512"/>
      <c r="KYG57" s="512"/>
      <c r="KYH57" s="512"/>
      <c r="KYI57" s="512"/>
      <c r="KYJ57" s="512"/>
      <c r="KYK57" s="511"/>
      <c r="KYL57" s="512"/>
      <c r="KYM57" s="512"/>
      <c r="KYN57" s="512"/>
      <c r="KYO57" s="512"/>
      <c r="KYP57" s="512"/>
      <c r="KYQ57" s="512"/>
      <c r="KYR57" s="512"/>
      <c r="KYS57" s="511"/>
      <c r="KYT57" s="512"/>
      <c r="KYU57" s="512"/>
      <c r="KYV57" s="512"/>
      <c r="KYW57" s="512"/>
      <c r="KYX57" s="512"/>
      <c r="KYY57" s="512"/>
      <c r="KYZ57" s="512"/>
      <c r="KZA57" s="511"/>
      <c r="KZB57" s="512"/>
      <c r="KZC57" s="512"/>
      <c r="KZD57" s="512"/>
      <c r="KZE57" s="512"/>
      <c r="KZF57" s="512"/>
      <c r="KZG57" s="512"/>
      <c r="KZH57" s="512"/>
      <c r="KZI57" s="511"/>
      <c r="KZJ57" s="512"/>
      <c r="KZK57" s="512"/>
      <c r="KZL57" s="512"/>
      <c r="KZM57" s="512"/>
      <c r="KZN57" s="512"/>
      <c r="KZO57" s="512"/>
      <c r="KZP57" s="512"/>
      <c r="KZQ57" s="511"/>
      <c r="KZR57" s="512"/>
      <c r="KZS57" s="512"/>
      <c r="KZT57" s="512"/>
      <c r="KZU57" s="512"/>
      <c r="KZV57" s="512"/>
      <c r="KZW57" s="512"/>
      <c r="KZX57" s="512"/>
      <c r="KZY57" s="511"/>
      <c r="KZZ57" s="512"/>
      <c r="LAA57" s="512"/>
      <c r="LAB57" s="512"/>
      <c r="LAC57" s="512"/>
      <c r="LAD57" s="512"/>
      <c r="LAE57" s="512"/>
      <c r="LAF57" s="512"/>
      <c r="LAG57" s="511"/>
      <c r="LAH57" s="512"/>
      <c r="LAI57" s="512"/>
      <c r="LAJ57" s="512"/>
      <c r="LAK57" s="512"/>
      <c r="LAL57" s="512"/>
      <c r="LAM57" s="512"/>
      <c r="LAN57" s="512"/>
      <c r="LAO57" s="511"/>
      <c r="LAP57" s="512"/>
      <c r="LAQ57" s="512"/>
      <c r="LAR57" s="512"/>
      <c r="LAS57" s="512"/>
      <c r="LAT57" s="512"/>
      <c r="LAU57" s="512"/>
      <c r="LAV57" s="512"/>
      <c r="LAW57" s="511"/>
      <c r="LAX57" s="512"/>
      <c r="LAY57" s="512"/>
      <c r="LAZ57" s="512"/>
      <c r="LBA57" s="512"/>
      <c r="LBB57" s="512"/>
      <c r="LBC57" s="512"/>
      <c r="LBD57" s="512"/>
      <c r="LBE57" s="511"/>
      <c r="LBF57" s="512"/>
      <c r="LBG57" s="512"/>
      <c r="LBH57" s="512"/>
      <c r="LBI57" s="512"/>
      <c r="LBJ57" s="512"/>
      <c r="LBK57" s="512"/>
      <c r="LBL57" s="512"/>
      <c r="LBM57" s="511"/>
      <c r="LBN57" s="512"/>
      <c r="LBO57" s="512"/>
      <c r="LBP57" s="512"/>
      <c r="LBQ57" s="512"/>
      <c r="LBR57" s="512"/>
      <c r="LBS57" s="512"/>
      <c r="LBT57" s="512"/>
      <c r="LBU57" s="511"/>
      <c r="LBV57" s="512"/>
      <c r="LBW57" s="512"/>
      <c r="LBX57" s="512"/>
      <c r="LBY57" s="512"/>
      <c r="LBZ57" s="512"/>
      <c r="LCA57" s="512"/>
      <c r="LCB57" s="512"/>
      <c r="LCC57" s="511"/>
      <c r="LCD57" s="512"/>
      <c r="LCE57" s="512"/>
      <c r="LCF57" s="512"/>
      <c r="LCG57" s="512"/>
      <c r="LCH57" s="512"/>
      <c r="LCI57" s="512"/>
      <c r="LCJ57" s="512"/>
      <c r="LCK57" s="511"/>
      <c r="LCL57" s="512"/>
      <c r="LCM57" s="512"/>
      <c r="LCN57" s="512"/>
      <c r="LCO57" s="512"/>
      <c r="LCP57" s="512"/>
      <c r="LCQ57" s="512"/>
      <c r="LCR57" s="512"/>
      <c r="LCS57" s="511"/>
      <c r="LCT57" s="512"/>
      <c r="LCU57" s="512"/>
      <c r="LCV57" s="512"/>
      <c r="LCW57" s="512"/>
      <c r="LCX57" s="512"/>
      <c r="LCY57" s="512"/>
      <c r="LCZ57" s="512"/>
      <c r="LDA57" s="511"/>
      <c r="LDB57" s="512"/>
      <c r="LDC57" s="512"/>
      <c r="LDD57" s="512"/>
      <c r="LDE57" s="512"/>
      <c r="LDF57" s="512"/>
      <c r="LDG57" s="512"/>
      <c r="LDH57" s="512"/>
      <c r="LDI57" s="511"/>
      <c r="LDJ57" s="512"/>
      <c r="LDK57" s="512"/>
      <c r="LDL57" s="512"/>
      <c r="LDM57" s="512"/>
      <c r="LDN57" s="512"/>
      <c r="LDO57" s="512"/>
      <c r="LDP57" s="512"/>
      <c r="LDQ57" s="511"/>
      <c r="LDR57" s="512"/>
      <c r="LDS57" s="512"/>
      <c r="LDT57" s="512"/>
      <c r="LDU57" s="512"/>
      <c r="LDV57" s="512"/>
      <c r="LDW57" s="512"/>
      <c r="LDX57" s="512"/>
      <c r="LDY57" s="511"/>
      <c r="LDZ57" s="512"/>
      <c r="LEA57" s="512"/>
      <c r="LEB57" s="512"/>
      <c r="LEC57" s="512"/>
      <c r="LED57" s="512"/>
      <c r="LEE57" s="512"/>
      <c r="LEF57" s="512"/>
      <c r="LEG57" s="511"/>
      <c r="LEH57" s="512"/>
      <c r="LEI57" s="512"/>
      <c r="LEJ57" s="512"/>
      <c r="LEK57" s="512"/>
      <c r="LEL57" s="512"/>
      <c r="LEM57" s="512"/>
      <c r="LEN57" s="512"/>
      <c r="LEO57" s="511"/>
      <c r="LEP57" s="512"/>
      <c r="LEQ57" s="512"/>
      <c r="LER57" s="512"/>
      <c r="LES57" s="512"/>
      <c r="LET57" s="512"/>
      <c r="LEU57" s="512"/>
      <c r="LEV57" s="512"/>
      <c r="LEW57" s="511"/>
      <c r="LEX57" s="512"/>
      <c r="LEY57" s="512"/>
      <c r="LEZ57" s="512"/>
      <c r="LFA57" s="512"/>
      <c r="LFB57" s="512"/>
      <c r="LFC57" s="512"/>
      <c r="LFD57" s="512"/>
      <c r="LFE57" s="511"/>
      <c r="LFF57" s="512"/>
      <c r="LFG57" s="512"/>
      <c r="LFH57" s="512"/>
      <c r="LFI57" s="512"/>
      <c r="LFJ57" s="512"/>
      <c r="LFK57" s="512"/>
      <c r="LFL57" s="512"/>
      <c r="LFM57" s="511"/>
      <c r="LFN57" s="512"/>
      <c r="LFO57" s="512"/>
      <c r="LFP57" s="512"/>
      <c r="LFQ57" s="512"/>
      <c r="LFR57" s="512"/>
      <c r="LFS57" s="512"/>
      <c r="LFT57" s="512"/>
      <c r="LFU57" s="511"/>
      <c r="LFV57" s="512"/>
      <c r="LFW57" s="512"/>
      <c r="LFX57" s="512"/>
      <c r="LFY57" s="512"/>
      <c r="LFZ57" s="512"/>
      <c r="LGA57" s="512"/>
      <c r="LGB57" s="512"/>
      <c r="LGC57" s="511"/>
      <c r="LGD57" s="512"/>
      <c r="LGE57" s="512"/>
      <c r="LGF57" s="512"/>
      <c r="LGG57" s="512"/>
      <c r="LGH57" s="512"/>
      <c r="LGI57" s="512"/>
      <c r="LGJ57" s="512"/>
      <c r="LGK57" s="511"/>
      <c r="LGL57" s="512"/>
      <c r="LGM57" s="512"/>
      <c r="LGN57" s="512"/>
      <c r="LGO57" s="512"/>
      <c r="LGP57" s="512"/>
      <c r="LGQ57" s="512"/>
      <c r="LGR57" s="512"/>
      <c r="LGS57" s="511"/>
      <c r="LGT57" s="512"/>
      <c r="LGU57" s="512"/>
      <c r="LGV57" s="512"/>
      <c r="LGW57" s="512"/>
      <c r="LGX57" s="512"/>
      <c r="LGY57" s="512"/>
      <c r="LGZ57" s="512"/>
      <c r="LHA57" s="511"/>
      <c r="LHB57" s="512"/>
      <c r="LHC57" s="512"/>
      <c r="LHD57" s="512"/>
      <c r="LHE57" s="512"/>
      <c r="LHF57" s="512"/>
      <c r="LHG57" s="512"/>
      <c r="LHH57" s="512"/>
      <c r="LHI57" s="511"/>
      <c r="LHJ57" s="512"/>
      <c r="LHK57" s="512"/>
      <c r="LHL57" s="512"/>
      <c r="LHM57" s="512"/>
      <c r="LHN57" s="512"/>
      <c r="LHO57" s="512"/>
      <c r="LHP57" s="512"/>
      <c r="LHQ57" s="511"/>
      <c r="LHR57" s="512"/>
      <c r="LHS57" s="512"/>
      <c r="LHT57" s="512"/>
      <c r="LHU57" s="512"/>
      <c r="LHV57" s="512"/>
      <c r="LHW57" s="512"/>
      <c r="LHX57" s="512"/>
      <c r="LHY57" s="511"/>
      <c r="LHZ57" s="512"/>
      <c r="LIA57" s="512"/>
      <c r="LIB57" s="512"/>
      <c r="LIC57" s="512"/>
      <c r="LID57" s="512"/>
      <c r="LIE57" s="512"/>
      <c r="LIF57" s="512"/>
      <c r="LIG57" s="511"/>
      <c r="LIH57" s="512"/>
      <c r="LII57" s="512"/>
      <c r="LIJ57" s="512"/>
      <c r="LIK57" s="512"/>
      <c r="LIL57" s="512"/>
      <c r="LIM57" s="512"/>
      <c r="LIN57" s="512"/>
      <c r="LIO57" s="511"/>
      <c r="LIP57" s="512"/>
      <c r="LIQ57" s="512"/>
      <c r="LIR57" s="512"/>
      <c r="LIS57" s="512"/>
      <c r="LIT57" s="512"/>
      <c r="LIU57" s="512"/>
      <c r="LIV57" s="512"/>
      <c r="LIW57" s="511"/>
      <c r="LIX57" s="512"/>
      <c r="LIY57" s="512"/>
      <c r="LIZ57" s="512"/>
      <c r="LJA57" s="512"/>
      <c r="LJB57" s="512"/>
      <c r="LJC57" s="512"/>
      <c r="LJD57" s="512"/>
      <c r="LJE57" s="511"/>
      <c r="LJF57" s="512"/>
      <c r="LJG57" s="512"/>
      <c r="LJH57" s="512"/>
      <c r="LJI57" s="512"/>
      <c r="LJJ57" s="512"/>
      <c r="LJK57" s="512"/>
      <c r="LJL57" s="512"/>
      <c r="LJM57" s="511"/>
      <c r="LJN57" s="512"/>
      <c r="LJO57" s="512"/>
      <c r="LJP57" s="512"/>
      <c r="LJQ57" s="512"/>
      <c r="LJR57" s="512"/>
      <c r="LJS57" s="512"/>
      <c r="LJT57" s="512"/>
      <c r="LJU57" s="511"/>
      <c r="LJV57" s="512"/>
      <c r="LJW57" s="512"/>
      <c r="LJX57" s="512"/>
      <c r="LJY57" s="512"/>
      <c r="LJZ57" s="512"/>
      <c r="LKA57" s="512"/>
      <c r="LKB57" s="512"/>
      <c r="LKC57" s="511"/>
      <c r="LKD57" s="512"/>
      <c r="LKE57" s="512"/>
      <c r="LKF57" s="512"/>
      <c r="LKG57" s="512"/>
      <c r="LKH57" s="512"/>
      <c r="LKI57" s="512"/>
      <c r="LKJ57" s="512"/>
      <c r="LKK57" s="511"/>
      <c r="LKL57" s="512"/>
      <c r="LKM57" s="512"/>
      <c r="LKN57" s="512"/>
      <c r="LKO57" s="512"/>
      <c r="LKP57" s="512"/>
      <c r="LKQ57" s="512"/>
      <c r="LKR57" s="512"/>
      <c r="LKS57" s="511"/>
      <c r="LKT57" s="512"/>
      <c r="LKU57" s="512"/>
      <c r="LKV57" s="512"/>
      <c r="LKW57" s="512"/>
      <c r="LKX57" s="512"/>
      <c r="LKY57" s="512"/>
      <c r="LKZ57" s="512"/>
      <c r="LLA57" s="511"/>
      <c r="LLB57" s="512"/>
      <c r="LLC57" s="512"/>
      <c r="LLD57" s="512"/>
      <c r="LLE57" s="512"/>
      <c r="LLF57" s="512"/>
      <c r="LLG57" s="512"/>
      <c r="LLH57" s="512"/>
      <c r="LLI57" s="511"/>
      <c r="LLJ57" s="512"/>
      <c r="LLK57" s="512"/>
      <c r="LLL57" s="512"/>
      <c r="LLM57" s="512"/>
      <c r="LLN57" s="512"/>
      <c r="LLO57" s="512"/>
      <c r="LLP57" s="512"/>
      <c r="LLQ57" s="511"/>
      <c r="LLR57" s="512"/>
      <c r="LLS57" s="512"/>
      <c r="LLT57" s="512"/>
      <c r="LLU57" s="512"/>
      <c r="LLV57" s="512"/>
      <c r="LLW57" s="512"/>
      <c r="LLX57" s="512"/>
      <c r="LLY57" s="511"/>
      <c r="LLZ57" s="512"/>
      <c r="LMA57" s="512"/>
      <c r="LMB57" s="512"/>
      <c r="LMC57" s="512"/>
      <c r="LMD57" s="512"/>
      <c r="LME57" s="512"/>
      <c r="LMF57" s="512"/>
      <c r="LMG57" s="511"/>
      <c r="LMH57" s="512"/>
      <c r="LMI57" s="512"/>
      <c r="LMJ57" s="512"/>
      <c r="LMK57" s="512"/>
      <c r="LML57" s="512"/>
      <c r="LMM57" s="512"/>
      <c r="LMN57" s="512"/>
      <c r="LMO57" s="511"/>
      <c r="LMP57" s="512"/>
      <c r="LMQ57" s="512"/>
      <c r="LMR57" s="512"/>
      <c r="LMS57" s="512"/>
      <c r="LMT57" s="512"/>
      <c r="LMU57" s="512"/>
      <c r="LMV57" s="512"/>
      <c r="LMW57" s="511"/>
      <c r="LMX57" s="512"/>
      <c r="LMY57" s="512"/>
      <c r="LMZ57" s="512"/>
      <c r="LNA57" s="512"/>
      <c r="LNB57" s="512"/>
      <c r="LNC57" s="512"/>
      <c r="LND57" s="512"/>
      <c r="LNE57" s="511"/>
      <c r="LNF57" s="512"/>
      <c r="LNG57" s="512"/>
      <c r="LNH57" s="512"/>
      <c r="LNI57" s="512"/>
      <c r="LNJ57" s="512"/>
      <c r="LNK57" s="512"/>
      <c r="LNL57" s="512"/>
      <c r="LNM57" s="511"/>
      <c r="LNN57" s="512"/>
      <c r="LNO57" s="512"/>
      <c r="LNP57" s="512"/>
      <c r="LNQ57" s="512"/>
      <c r="LNR57" s="512"/>
      <c r="LNS57" s="512"/>
      <c r="LNT57" s="512"/>
      <c r="LNU57" s="511"/>
      <c r="LNV57" s="512"/>
      <c r="LNW57" s="512"/>
      <c r="LNX57" s="512"/>
      <c r="LNY57" s="512"/>
      <c r="LNZ57" s="512"/>
      <c r="LOA57" s="512"/>
      <c r="LOB57" s="512"/>
      <c r="LOC57" s="511"/>
      <c r="LOD57" s="512"/>
      <c r="LOE57" s="512"/>
      <c r="LOF57" s="512"/>
      <c r="LOG57" s="512"/>
      <c r="LOH57" s="512"/>
      <c r="LOI57" s="512"/>
      <c r="LOJ57" s="512"/>
      <c r="LOK57" s="511"/>
      <c r="LOL57" s="512"/>
      <c r="LOM57" s="512"/>
      <c r="LON57" s="512"/>
      <c r="LOO57" s="512"/>
      <c r="LOP57" s="512"/>
      <c r="LOQ57" s="512"/>
      <c r="LOR57" s="512"/>
      <c r="LOS57" s="511"/>
      <c r="LOT57" s="512"/>
      <c r="LOU57" s="512"/>
      <c r="LOV57" s="512"/>
      <c r="LOW57" s="512"/>
      <c r="LOX57" s="512"/>
      <c r="LOY57" s="512"/>
      <c r="LOZ57" s="512"/>
      <c r="LPA57" s="511"/>
      <c r="LPB57" s="512"/>
      <c r="LPC57" s="512"/>
      <c r="LPD57" s="512"/>
      <c r="LPE57" s="512"/>
      <c r="LPF57" s="512"/>
      <c r="LPG57" s="512"/>
      <c r="LPH57" s="512"/>
      <c r="LPI57" s="511"/>
      <c r="LPJ57" s="512"/>
      <c r="LPK57" s="512"/>
      <c r="LPL57" s="512"/>
      <c r="LPM57" s="512"/>
      <c r="LPN57" s="512"/>
      <c r="LPO57" s="512"/>
      <c r="LPP57" s="512"/>
      <c r="LPQ57" s="511"/>
      <c r="LPR57" s="512"/>
      <c r="LPS57" s="512"/>
      <c r="LPT57" s="512"/>
      <c r="LPU57" s="512"/>
      <c r="LPV57" s="512"/>
      <c r="LPW57" s="512"/>
      <c r="LPX57" s="512"/>
      <c r="LPY57" s="511"/>
      <c r="LPZ57" s="512"/>
      <c r="LQA57" s="512"/>
      <c r="LQB57" s="512"/>
      <c r="LQC57" s="512"/>
      <c r="LQD57" s="512"/>
      <c r="LQE57" s="512"/>
      <c r="LQF57" s="512"/>
      <c r="LQG57" s="511"/>
      <c r="LQH57" s="512"/>
      <c r="LQI57" s="512"/>
      <c r="LQJ57" s="512"/>
      <c r="LQK57" s="512"/>
      <c r="LQL57" s="512"/>
      <c r="LQM57" s="512"/>
      <c r="LQN57" s="512"/>
      <c r="LQO57" s="511"/>
      <c r="LQP57" s="512"/>
      <c r="LQQ57" s="512"/>
      <c r="LQR57" s="512"/>
      <c r="LQS57" s="512"/>
      <c r="LQT57" s="512"/>
      <c r="LQU57" s="512"/>
      <c r="LQV57" s="512"/>
      <c r="LQW57" s="511"/>
      <c r="LQX57" s="512"/>
      <c r="LQY57" s="512"/>
      <c r="LQZ57" s="512"/>
      <c r="LRA57" s="512"/>
      <c r="LRB57" s="512"/>
      <c r="LRC57" s="512"/>
      <c r="LRD57" s="512"/>
      <c r="LRE57" s="511"/>
      <c r="LRF57" s="512"/>
      <c r="LRG57" s="512"/>
      <c r="LRH57" s="512"/>
      <c r="LRI57" s="512"/>
      <c r="LRJ57" s="512"/>
      <c r="LRK57" s="512"/>
      <c r="LRL57" s="512"/>
      <c r="LRM57" s="511"/>
      <c r="LRN57" s="512"/>
      <c r="LRO57" s="512"/>
      <c r="LRP57" s="512"/>
      <c r="LRQ57" s="512"/>
      <c r="LRR57" s="512"/>
      <c r="LRS57" s="512"/>
      <c r="LRT57" s="512"/>
      <c r="LRU57" s="511"/>
      <c r="LRV57" s="512"/>
      <c r="LRW57" s="512"/>
      <c r="LRX57" s="512"/>
      <c r="LRY57" s="512"/>
      <c r="LRZ57" s="512"/>
      <c r="LSA57" s="512"/>
      <c r="LSB57" s="512"/>
      <c r="LSC57" s="511"/>
      <c r="LSD57" s="512"/>
      <c r="LSE57" s="512"/>
      <c r="LSF57" s="512"/>
      <c r="LSG57" s="512"/>
      <c r="LSH57" s="512"/>
      <c r="LSI57" s="512"/>
      <c r="LSJ57" s="512"/>
      <c r="LSK57" s="511"/>
      <c r="LSL57" s="512"/>
      <c r="LSM57" s="512"/>
      <c r="LSN57" s="512"/>
      <c r="LSO57" s="512"/>
      <c r="LSP57" s="512"/>
      <c r="LSQ57" s="512"/>
      <c r="LSR57" s="512"/>
      <c r="LSS57" s="511"/>
      <c r="LST57" s="512"/>
      <c r="LSU57" s="512"/>
      <c r="LSV57" s="512"/>
      <c r="LSW57" s="512"/>
      <c r="LSX57" s="512"/>
      <c r="LSY57" s="512"/>
      <c r="LSZ57" s="512"/>
      <c r="LTA57" s="511"/>
      <c r="LTB57" s="512"/>
      <c r="LTC57" s="512"/>
      <c r="LTD57" s="512"/>
      <c r="LTE57" s="512"/>
      <c r="LTF57" s="512"/>
      <c r="LTG57" s="512"/>
      <c r="LTH57" s="512"/>
      <c r="LTI57" s="511"/>
      <c r="LTJ57" s="512"/>
      <c r="LTK57" s="512"/>
      <c r="LTL57" s="512"/>
      <c r="LTM57" s="512"/>
      <c r="LTN57" s="512"/>
      <c r="LTO57" s="512"/>
      <c r="LTP57" s="512"/>
      <c r="LTQ57" s="511"/>
      <c r="LTR57" s="512"/>
      <c r="LTS57" s="512"/>
      <c r="LTT57" s="512"/>
      <c r="LTU57" s="512"/>
      <c r="LTV57" s="512"/>
      <c r="LTW57" s="512"/>
      <c r="LTX57" s="512"/>
      <c r="LTY57" s="511"/>
      <c r="LTZ57" s="512"/>
      <c r="LUA57" s="512"/>
      <c r="LUB57" s="512"/>
      <c r="LUC57" s="512"/>
      <c r="LUD57" s="512"/>
      <c r="LUE57" s="512"/>
      <c r="LUF57" s="512"/>
      <c r="LUG57" s="511"/>
      <c r="LUH57" s="512"/>
      <c r="LUI57" s="512"/>
      <c r="LUJ57" s="512"/>
      <c r="LUK57" s="512"/>
      <c r="LUL57" s="512"/>
      <c r="LUM57" s="512"/>
      <c r="LUN57" s="512"/>
      <c r="LUO57" s="511"/>
      <c r="LUP57" s="512"/>
      <c r="LUQ57" s="512"/>
      <c r="LUR57" s="512"/>
      <c r="LUS57" s="512"/>
      <c r="LUT57" s="512"/>
      <c r="LUU57" s="512"/>
      <c r="LUV57" s="512"/>
      <c r="LUW57" s="511"/>
      <c r="LUX57" s="512"/>
      <c r="LUY57" s="512"/>
      <c r="LUZ57" s="512"/>
      <c r="LVA57" s="512"/>
      <c r="LVB57" s="512"/>
      <c r="LVC57" s="512"/>
      <c r="LVD57" s="512"/>
      <c r="LVE57" s="511"/>
      <c r="LVF57" s="512"/>
      <c r="LVG57" s="512"/>
      <c r="LVH57" s="512"/>
      <c r="LVI57" s="512"/>
      <c r="LVJ57" s="512"/>
      <c r="LVK57" s="512"/>
      <c r="LVL57" s="512"/>
      <c r="LVM57" s="511"/>
      <c r="LVN57" s="512"/>
      <c r="LVO57" s="512"/>
      <c r="LVP57" s="512"/>
      <c r="LVQ57" s="512"/>
      <c r="LVR57" s="512"/>
      <c r="LVS57" s="512"/>
      <c r="LVT57" s="512"/>
      <c r="LVU57" s="511"/>
      <c r="LVV57" s="512"/>
      <c r="LVW57" s="512"/>
      <c r="LVX57" s="512"/>
      <c r="LVY57" s="512"/>
      <c r="LVZ57" s="512"/>
      <c r="LWA57" s="512"/>
      <c r="LWB57" s="512"/>
      <c r="LWC57" s="511"/>
      <c r="LWD57" s="512"/>
      <c r="LWE57" s="512"/>
      <c r="LWF57" s="512"/>
      <c r="LWG57" s="512"/>
      <c r="LWH57" s="512"/>
      <c r="LWI57" s="512"/>
      <c r="LWJ57" s="512"/>
      <c r="LWK57" s="511"/>
      <c r="LWL57" s="512"/>
      <c r="LWM57" s="512"/>
      <c r="LWN57" s="512"/>
      <c r="LWO57" s="512"/>
      <c r="LWP57" s="512"/>
      <c r="LWQ57" s="512"/>
      <c r="LWR57" s="512"/>
      <c r="LWS57" s="511"/>
      <c r="LWT57" s="512"/>
      <c r="LWU57" s="512"/>
      <c r="LWV57" s="512"/>
      <c r="LWW57" s="512"/>
      <c r="LWX57" s="512"/>
      <c r="LWY57" s="512"/>
      <c r="LWZ57" s="512"/>
      <c r="LXA57" s="511"/>
      <c r="LXB57" s="512"/>
      <c r="LXC57" s="512"/>
      <c r="LXD57" s="512"/>
      <c r="LXE57" s="512"/>
      <c r="LXF57" s="512"/>
      <c r="LXG57" s="512"/>
      <c r="LXH57" s="512"/>
      <c r="LXI57" s="511"/>
      <c r="LXJ57" s="512"/>
      <c r="LXK57" s="512"/>
      <c r="LXL57" s="512"/>
      <c r="LXM57" s="512"/>
      <c r="LXN57" s="512"/>
      <c r="LXO57" s="512"/>
      <c r="LXP57" s="512"/>
      <c r="LXQ57" s="511"/>
      <c r="LXR57" s="512"/>
      <c r="LXS57" s="512"/>
      <c r="LXT57" s="512"/>
      <c r="LXU57" s="512"/>
      <c r="LXV57" s="512"/>
      <c r="LXW57" s="512"/>
      <c r="LXX57" s="512"/>
      <c r="LXY57" s="511"/>
      <c r="LXZ57" s="512"/>
      <c r="LYA57" s="512"/>
      <c r="LYB57" s="512"/>
      <c r="LYC57" s="512"/>
      <c r="LYD57" s="512"/>
      <c r="LYE57" s="512"/>
      <c r="LYF57" s="512"/>
      <c r="LYG57" s="511"/>
      <c r="LYH57" s="512"/>
      <c r="LYI57" s="512"/>
      <c r="LYJ57" s="512"/>
      <c r="LYK57" s="512"/>
      <c r="LYL57" s="512"/>
      <c r="LYM57" s="512"/>
      <c r="LYN57" s="512"/>
      <c r="LYO57" s="511"/>
      <c r="LYP57" s="512"/>
      <c r="LYQ57" s="512"/>
      <c r="LYR57" s="512"/>
      <c r="LYS57" s="512"/>
      <c r="LYT57" s="512"/>
      <c r="LYU57" s="512"/>
      <c r="LYV57" s="512"/>
      <c r="LYW57" s="511"/>
      <c r="LYX57" s="512"/>
      <c r="LYY57" s="512"/>
      <c r="LYZ57" s="512"/>
      <c r="LZA57" s="512"/>
      <c r="LZB57" s="512"/>
      <c r="LZC57" s="512"/>
      <c r="LZD57" s="512"/>
      <c r="LZE57" s="511"/>
      <c r="LZF57" s="512"/>
      <c r="LZG57" s="512"/>
      <c r="LZH57" s="512"/>
      <c r="LZI57" s="512"/>
      <c r="LZJ57" s="512"/>
      <c r="LZK57" s="512"/>
      <c r="LZL57" s="512"/>
      <c r="LZM57" s="511"/>
      <c r="LZN57" s="512"/>
      <c r="LZO57" s="512"/>
      <c r="LZP57" s="512"/>
      <c r="LZQ57" s="512"/>
      <c r="LZR57" s="512"/>
      <c r="LZS57" s="512"/>
      <c r="LZT57" s="512"/>
      <c r="LZU57" s="511"/>
      <c r="LZV57" s="512"/>
      <c r="LZW57" s="512"/>
      <c r="LZX57" s="512"/>
      <c r="LZY57" s="512"/>
      <c r="LZZ57" s="512"/>
      <c r="MAA57" s="512"/>
      <c r="MAB57" s="512"/>
      <c r="MAC57" s="511"/>
      <c r="MAD57" s="512"/>
      <c r="MAE57" s="512"/>
      <c r="MAF57" s="512"/>
      <c r="MAG57" s="512"/>
      <c r="MAH57" s="512"/>
      <c r="MAI57" s="512"/>
      <c r="MAJ57" s="512"/>
      <c r="MAK57" s="511"/>
      <c r="MAL57" s="512"/>
      <c r="MAM57" s="512"/>
      <c r="MAN57" s="512"/>
      <c r="MAO57" s="512"/>
      <c r="MAP57" s="512"/>
      <c r="MAQ57" s="512"/>
      <c r="MAR57" s="512"/>
      <c r="MAS57" s="511"/>
      <c r="MAT57" s="512"/>
      <c r="MAU57" s="512"/>
      <c r="MAV57" s="512"/>
      <c r="MAW57" s="512"/>
      <c r="MAX57" s="512"/>
      <c r="MAY57" s="512"/>
      <c r="MAZ57" s="512"/>
      <c r="MBA57" s="511"/>
      <c r="MBB57" s="512"/>
      <c r="MBC57" s="512"/>
      <c r="MBD57" s="512"/>
      <c r="MBE57" s="512"/>
      <c r="MBF57" s="512"/>
      <c r="MBG57" s="512"/>
      <c r="MBH57" s="512"/>
      <c r="MBI57" s="511"/>
      <c r="MBJ57" s="512"/>
      <c r="MBK57" s="512"/>
      <c r="MBL57" s="512"/>
      <c r="MBM57" s="512"/>
      <c r="MBN57" s="512"/>
      <c r="MBO57" s="512"/>
      <c r="MBP57" s="512"/>
      <c r="MBQ57" s="511"/>
      <c r="MBR57" s="512"/>
      <c r="MBS57" s="512"/>
      <c r="MBT57" s="512"/>
      <c r="MBU57" s="512"/>
      <c r="MBV57" s="512"/>
      <c r="MBW57" s="512"/>
      <c r="MBX57" s="512"/>
      <c r="MBY57" s="511"/>
      <c r="MBZ57" s="512"/>
      <c r="MCA57" s="512"/>
      <c r="MCB57" s="512"/>
      <c r="MCC57" s="512"/>
      <c r="MCD57" s="512"/>
      <c r="MCE57" s="512"/>
      <c r="MCF57" s="512"/>
      <c r="MCG57" s="511"/>
      <c r="MCH57" s="512"/>
      <c r="MCI57" s="512"/>
      <c r="MCJ57" s="512"/>
      <c r="MCK57" s="512"/>
      <c r="MCL57" s="512"/>
      <c r="MCM57" s="512"/>
      <c r="MCN57" s="512"/>
      <c r="MCO57" s="511"/>
      <c r="MCP57" s="512"/>
      <c r="MCQ57" s="512"/>
      <c r="MCR57" s="512"/>
      <c r="MCS57" s="512"/>
      <c r="MCT57" s="512"/>
      <c r="MCU57" s="512"/>
      <c r="MCV57" s="512"/>
      <c r="MCW57" s="511"/>
      <c r="MCX57" s="512"/>
      <c r="MCY57" s="512"/>
      <c r="MCZ57" s="512"/>
      <c r="MDA57" s="512"/>
      <c r="MDB57" s="512"/>
      <c r="MDC57" s="512"/>
      <c r="MDD57" s="512"/>
      <c r="MDE57" s="511"/>
      <c r="MDF57" s="512"/>
      <c r="MDG57" s="512"/>
      <c r="MDH57" s="512"/>
      <c r="MDI57" s="512"/>
      <c r="MDJ57" s="512"/>
      <c r="MDK57" s="512"/>
      <c r="MDL57" s="512"/>
      <c r="MDM57" s="511"/>
      <c r="MDN57" s="512"/>
      <c r="MDO57" s="512"/>
      <c r="MDP57" s="512"/>
      <c r="MDQ57" s="512"/>
      <c r="MDR57" s="512"/>
      <c r="MDS57" s="512"/>
      <c r="MDT57" s="512"/>
      <c r="MDU57" s="511"/>
      <c r="MDV57" s="512"/>
      <c r="MDW57" s="512"/>
      <c r="MDX57" s="512"/>
      <c r="MDY57" s="512"/>
      <c r="MDZ57" s="512"/>
      <c r="MEA57" s="512"/>
      <c r="MEB57" s="512"/>
      <c r="MEC57" s="511"/>
      <c r="MED57" s="512"/>
      <c r="MEE57" s="512"/>
      <c r="MEF57" s="512"/>
      <c r="MEG57" s="512"/>
      <c r="MEH57" s="512"/>
      <c r="MEI57" s="512"/>
      <c r="MEJ57" s="512"/>
      <c r="MEK57" s="511"/>
      <c r="MEL57" s="512"/>
      <c r="MEM57" s="512"/>
      <c r="MEN57" s="512"/>
      <c r="MEO57" s="512"/>
      <c r="MEP57" s="512"/>
      <c r="MEQ57" s="512"/>
      <c r="MER57" s="512"/>
      <c r="MES57" s="511"/>
      <c r="MET57" s="512"/>
      <c r="MEU57" s="512"/>
      <c r="MEV57" s="512"/>
      <c r="MEW57" s="512"/>
      <c r="MEX57" s="512"/>
      <c r="MEY57" s="512"/>
      <c r="MEZ57" s="512"/>
      <c r="MFA57" s="511"/>
      <c r="MFB57" s="512"/>
      <c r="MFC57" s="512"/>
      <c r="MFD57" s="512"/>
      <c r="MFE57" s="512"/>
      <c r="MFF57" s="512"/>
      <c r="MFG57" s="512"/>
      <c r="MFH57" s="512"/>
      <c r="MFI57" s="511"/>
      <c r="MFJ57" s="512"/>
      <c r="MFK57" s="512"/>
      <c r="MFL57" s="512"/>
      <c r="MFM57" s="512"/>
      <c r="MFN57" s="512"/>
      <c r="MFO57" s="512"/>
      <c r="MFP57" s="512"/>
      <c r="MFQ57" s="511"/>
      <c r="MFR57" s="512"/>
      <c r="MFS57" s="512"/>
      <c r="MFT57" s="512"/>
      <c r="MFU57" s="512"/>
      <c r="MFV57" s="512"/>
      <c r="MFW57" s="512"/>
      <c r="MFX57" s="512"/>
      <c r="MFY57" s="511"/>
      <c r="MFZ57" s="512"/>
      <c r="MGA57" s="512"/>
      <c r="MGB57" s="512"/>
      <c r="MGC57" s="512"/>
      <c r="MGD57" s="512"/>
      <c r="MGE57" s="512"/>
      <c r="MGF57" s="512"/>
      <c r="MGG57" s="511"/>
      <c r="MGH57" s="512"/>
      <c r="MGI57" s="512"/>
      <c r="MGJ57" s="512"/>
      <c r="MGK57" s="512"/>
      <c r="MGL57" s="512"/>
      <c r="MGM57" s="512"/>
      <c r="MGN57" s="512"/>
      <c r="MGO57" s="511"/>
      <c r="MGP57" s="512"/>
      <c r="MGQ57" s="512"/>
      <c r="MGR57" s="512"/>
      <c r="MGS57" s="512"/>
      <c r="MGT57" s="512"/>
      <c r="MGU57" s="512"/>
      <c r="MGV57" s="512"/>
      <c r="MGW57" s="511"/>
      <c r="MGX57" s="512"/>
      <c r="MGY57" s="512"/>
      <c r="MGZ57" s="512"/>
      <c r="MHA57" s="512"/>
      <c r="MHB57" s="512"/>
      <c r="MHC57" s="512"/>
      <c r="MHD57" s="512"/>
      <c r="MHE57" s="511"/>
      <c r="MHF57" s="512"/>
      <c r="MHG57" s="512"/>
      <c r="MHH57" s="512"/>
      <c r="MHI57" s="512"/>
      <c r="MHJ57" s="512"/>
      <c r="MHK57" s="512"/>
      <c r="MHL57" s="512"/>
      <c r="MHM57" s="511"/>
      <c r="MHN57" s="512"/>
      <c r="MHO57" s="512"/>
      <c r="MHP57" s="512"/>
      <c r="MHQ57" s="512"/>
      <c r="MHR57" s="512"/>
      <c r="MHS57" s="512"/>
      <c r="MHT57" s="512"/>
      <c r="MHU57" s="511"/>
      <c r="MHV57" s="512"/>
      <c r="MHW57" s="512"/>
      <c r="MHX57" s="512"/>
      <c r="MHY57" s="512"/>
      <c r="MHZ57" s="512"/>
      <c r="MIA57" s="512"/>
      <c r="MIB57" s="512"/>
      <c r="MIC57" s="511"/>
      <c r="MID57" s="512"/>
      <c r="MIE57" s="512"/>
      <c r="MIF57" s="512"/>
      <c r="MIG57" s="512"/>
      <c r="MIH57" s="512"/>
      <c r="MII57" s="512"/>
      <c r="MIJ57" s="512"/>
      <c r="MIK57" s="511"/>
      <c r="MIL57" s="512"/>
      <c r="MIM57" s="512"/>
      <c r="MIN57" s="512"/>
      <c r="MIO57" s="512"/>
      <c r="MIP57" s="512"/>
      <c r="MIQ57" s="512"/>
      <c r="MIR57" s="512"/>
      <c r="MIS57" s="511"/>
      <c r="MIT57" s="512"/>
      <c r="MIU57" s="512"/>
      <c r="MIV57" s="512"/>
      <c r="MIW57" s="512"/>
      <c r="MIX57" s="512"/>
      <c r="MIY57" s="512"/>
      <c r="MIZ57" s="512"/>
      <c r="MJA57" s="511"/>
      <c r="MJB57" s="512"/>
      <c r="MJC57" s="512"/>
      <c r="MJD57" s="512"/>
      <c r="MJE57" s="512"/>
      <c r="MJF57" s="512"/>
      <c r="MJG57" s="512"/>
      <c r="MJH57" s="512"/>
      <c r="MJI57" s="511"/>
      <c r="MJJ57" s="512"/>
      <c r="MJK57" s="512"/>
      <c r="MJL57" s="512"/>
      <c r="MJM57" s="512"/>
      <c r="MJN57" s="512"/>
      <c r="MJO57" s="512"/>
      <c r="MJP57" s="512"/>
      <c r="MJQ57" s="511"/>
      <c r="MJR57" s="512"/>
      <c r="MJS57" s="512"/>
      <c r="MJT57" s="512"/>
      <c r="MJU57" s="512"/>
      <c r="MJV57" s="512"/>
      <c r="MJW57" s="512"/>
      <c r="MJX57" s="512"/>
      <c r="MJY57" s="511"/>
      <c r="MJZ57" s="512"/>
      <c r="MKA57" s="512"/>
      <c r="MKB57" s="512"/>
      <c r="MKC57" s="512"/>
      <c r="MKD57" s="512"/>
      <c r="MKE57" s="512"/>
      <c r="MKF57" s="512"/>
      <c r="MKG57" s="511"/>
      <c r="MKH57" s="512"/>
      <c r="MKI57" s="512"/>
      <c r="MKJ57" s="512"/>
      <c r="MKK57" s="512"/>
      <c r="MKL57" s="512"/>
      <c r="MKM57" s="512"/>
      <c r="MKN57" s="512"/>
      <c r="MKO57" s="511"/>
      <c r="MKP57" s="512"/>
      <c r="MKQ57" s="512"/>
      <c r="MKR57" s="512"/>
      <c r="MKS57" s="512"/>
      <c r="MKT57" s="512"/>
      <c r="MKU57" s="512"/>
      <c r="MKV57" s="512"/>
      <c r="MKW57" s="511"/>
      <c r="MKX57" s="512"/>
      <c r="MKY57" s="512"/>
      <c r="MKZ57" s="512"/>
      <c r="MLA57" s="512"/>
      <c r="MLB57" s="512"/>
      <c r="MLC57" s="512"/>
      <c r="MLD57" s="512"/>
      <c r="MLE57" s="511"/>
      <c r="MLF57" s="512"/>
      <c r="MLG57" s="512"/>
      <c r="MLH57" s="512"/>
      <c r="MLI57" s="512"/>
      <c r="MLJ57" s="512"/>
      <c r="MLK57" s="512"/>
      <c r="MLL57" s="512"/>
      <c r="MLM57" s="511"/>
      <c r="MLN57" s="512"/>
      <c r="MLO57" s="512"/>
      <c r="MLP57" s="512"/>
      <c r="MLQ57" s="512"/>
      <c r="MLR57" s="512"/>
      <c r="MLS57" s="512"/>
      <c r="MLT57" s="512"/>
      <c r="MLU57" s="511"/>
      <c r="MLV57" s="512"/>
      <c r="MLW57" s="512"/>
      <c r="MLX57" s="512"/>
      <c r="MLY57" s="512"/>
      <c r="MLZ57" s="512"/>
      <c r="MMA57" s="512"/>
      <c r="MMB57" s="512"/>
      <c r="MMC57" s="511"/>
      <c r="MMD57" s="512"/>
      <c r="MME57" s="512"/>
      <c r="MMF57" s="512"/>
      <c r="MMG57" s="512"/>
      <c r="MMH57" s="512"/>
      <c r="MMI57" s="512"/>
      <c r="MMJ57" s="512"/>
      <c r="MMK57" s="511"/>
      <c r="MML57" s="512"/>
      <c r="MMM57" s="512"/>
      <c r="MMN57" s="512"/>
      <c r="MMO57" s="512"/>
      <c r="MMP57" s="512"/>
      <c r="MMQ57" s="512"/>
      <c r="MMR57" s="512"/>
      <c r="MMS57" s="511"/>
      <c r="MMT57" s="512"/>
      <c r="MMU57" s="512"/>
      <c r="MMV57" s="512"/>
      <c r="MMW57" s="512"/>
      <c r="MMX57" s="512"/>
      <c r="MMY57" s="512"/>
      <c r="MMZ57" s="512"/>
      <c r="MNA57" s="511"/>
      <c r="MNB57" s="512"/>
      <c r="MNC57" s="512"/>
      <c r="MND57" s="512"/>
      <c r="MNE57" s="512"/>
      <c r="MNF57" s="512"/>
      <c r="MNG57" s="512"/>
      <c r="MNH57" s="512"/>
      <c r="MNI57" s="511"/>
      <c r="MNJ57" s="512"/>
      <c r="MNK57" s="512"/>
      <c r="MNL57" s="512"/>
      <c r="MNM57" s="512"/>
      <c r="MNN57" s="512"/>
      <c r="MNO57" s="512"/>
      <c r="MNP57" s="512"/>
      <c r="MNQ57" s="511"/>
      <c r="MNR57" s="512"/>
      <c r="MNS57" s="512"/>
      <c r="MNT57" s="512"/>
      <c r="MNU57" s="512"/>
      <c r="MNV57" s="512"/>
      <c r="MNW57" s="512"/>
      <c r="MNX57" s="512"/>
      <c r="MNY57" s="511"/>
      <c r="MNZ57" s="512"/>
      <c r="MOA57" s="512"/>
      <c r="MOB57" s="512"/>
      <c r="MOC57" s="512"/>
      <c r="MOD57" s="512"/>
      <c r="MOE57" s="512"/>
      <c r="MOF57" s="512"/>
      <c r="MOG57" s="511"/>
      <c r="MOH57" s="512"/>
      <c r="MOI57" s="512"/>
      <c r="MOJ57" s="512"/>
      <c r="MOK57" s="512"/>
      <c r="MOL57" s="512"/>
      <c r="MOM57" s="512"/>
      <c r="MON57" s="512"/>
      <c r="MOO57" s="511"/>
      <c r="MOP57" s="512"/>
      <c r="MOQ57" s="512"/>
      <c r="MOR57" s="512"/>
      <c r="MOS57" s="512"/>
      <c r="MOT57" s="512"/>
      <c r="MOU57" s="512"/>
      <c r="MOV57" s="512"/>
      <c r="MOW57" s="511"/>
      <c r="MOX57" s="512"/>
      <c r="MOY57" s="512"/>
      <c r="MOZ57" s="512"/>
      <c r="MPA57" s="512"/>
      <c r="MPB57" s="512"/>
      <c r="MPC57" s="512"/>
      <c r="MPD57" s="512"/>
      <c r="MPE57" s="511"/>
      <c r="MPF57" s="512"/>
      <c r="MPG57" s="512"/>
      <c r="MPH57" s="512"/>
      <c r="MPI57" s="512"/>
      <c r="MPJ57" s="512"/>
      <c r="MPK57" s="512"/>
      <c r="MPL57" s="512"/>
      <c r="MPM57" s="511"/>
      <c r="MPN57" s="512"/>
      <c r="MPO57" s="512"/>
      <c r="MPP57" s="512"/>
      <c r="MPQ57" s="512"/>
      <c r="MPR57" s="512"/>
      <c r="MPS57" s="512"/>
      <c r="MPT57" s="512"/>
      <c r="MPU57" s="511"/>
      <c r="MPV57" s="512"/>
      <c r="MPW57" s="512"/>
      <c r="MPX57" s="512"/>
      <c r="MPY57" s="512"/>
      <c r="MPZ57" s="512"/>
      <c r="MQA57" s="512"/>
      <c r="MQB57" s="512"/>
      <c r="MQC57" s="511"/>
      <c r="MQD57" s="512"/>
      <c r="MQE57" s="512"/>
      <c r="MQF57" s="512"/>
      <c r="MQG57" s="512"/>
      <c r="MQH57" s="512"/>
      <c r="MQI57" s="512"/>
      <c r="MQJ57" s="512"/>
      <c r="MQK57" s="511"/>
      <c r="MQL57" s="512"/>
      <c r="MQM57" s="512"/>
      <c r="MQN57" s="512"/>
      <c r="MQO57" s="512"/>
      <c r="MQP57" s="512"/>
      <c r="MQQ57" s="512"/>
      <c r="MQR57" s="512"/>
      <c r="MQS57" s="511"/>
      <c r="MQT57" s="512"/>
      <c r="MQU57" s="512"/>
      <c r="MQV57" s="512"/>
      <c r="MQW57" s="512"/>
      <c r="MQX57" s="512"/>
      <c r="MQY57" s="512"/>
      <c r="MQZ57" s="512"/>
      <c r="MRA57" s="511"/>
      <c r="MRB57" s="512"/>
      <c r="MRC57" s="512"/>
      <c r="MRD57" s="512"/>
      <c r="MRE57" s="512"/>
      <c r="MRF57" s="512"/>
      <c r="MRG57" s="512"/>
      <c r="MRH57" s="512"/>
      <c r="MRI57" s="511"/>
      <c r="MRJ57" s="512"/>
      <c r="MRK57" s="512"/>
      <c r="MRL57" s="512"/>
      <c r="MRM57" s="512"/>
      <c r="MRN57" s="512"/>
      <c r="MRO57" s="512"/>
      <c r="MRP57" s="512"/>
      <c r="MRQ57" s="511"/>
      <c r="MRR57" s="512"/>
      <c r="MRS57" s="512"/>
      <c r="MRT57" s="512"/>
      <c r="MRU57" s="512"/>
      <c r="MRV57" s="512"/>
      <c r="MRW57" s="512"/>
      <c r="MRX57" s="512"/>
      <c r="MRY57" s="511"/>
      <c r="MRZ57" s="512"/>
      <c r="MSA57" s="512"/>
      <c r="MSB57" s="512"/>
      <c r="MSC57" s="512"/>
      <c r="MSD57" s="512"/>
      <c r="MSE57" s="512"/>
      <c r="MSF57" s="512"/>
      <c r="MSG57" s="511"/>
      <c r="MSH57" s="512"/>
      <c r="MSI57" s="512"/>
      <c r="MSJ57" s="512"/>
      <c r="MSK57" s="512"/>
      <c r="MSL57" s="512"/>
      <c r="MSM57" s="512"/>
      <c r="MSN57" s="512"/>
      <c r="MSO57" s="511"/>
      <c r="MSP57" s="512"/>
      <c r="MSQ57" s="512"/>
      <c r="MSR57" s="512"/>
      <c r="MSS57" s="512"/>
      <c r="MST57" s="512"/>
      <c r="MSU57" s="512"/>
      <c r="MSV57" s="512"/>
      <c r="MSW57" s="511"/>
      <c r="MSX57" s="512"/>
      <c r="MSY57" s="512"/>
      <c r="MSZ57" s="512"/>
      <c r="MTA57" s="512"/>
      <c r="MTB57" s="512"/>
      <c r="MTC57" s="512"/>
      <c r="MTD57" s="512"/>
      <c r="MTE57" s="511"/>
      <c r="MTF57" s="512"/>
      <c r="MTG57" s="512"/>
      <c r="MTH57" s="512"/>
      <c r="MTI57" s="512"/>
      <c r="MTJ57" s="512"/>
      <c r="MTK57" s="512"/>
      <c r="MTL57" s="512"/>
      <c r="MTM57" s="511"/>
      <c r="MTN57" s="512"/>
      <c r="MTO57" s="512"/>
      <c r="MTP57" s="512"/>
      <c r="MTQ57" s="512"/>
      <c r="MTR57" s="512"/>
      <c r="MTS57" s="512"/>
      <c r="MTT57" s="512"/>
      <c r="MTU57" s="511"/>
      <c r="MTV57" s="512"/>
      <c r="MTW57" s="512"/>
      <c r="MTX57" s="512"/>
      <c r="MTY57" s="512"/>
      <c r="MTZ57" s="512"/>
      <c r="MUA57" s="512"/>
      <c r="MUB57" s="512"/>
      <c r="MUC57" s="511"/>
      <c r="MUD57" s="512"/>
      <c r="MUE57" s="512"/>
      <c r="MUF57" s="512"/>
      <c r="MUG57" s="512"/>
      <c r="MUH57" s="512"/>
      <c r="MUI57" s="512"/>
      <c r="MUJ57" s="512"/>
      <c r="MUK57" s="511"/>
      <c r="MUL57" s="512"/>
      <c r="MUM57" s="512"/>
      <c r="MUN57" s="512"/>
      <c r="MUO57" s="512"/>
      <c r="MUP57" s="512"/>
      <c r="MUQ57" s="512"/>
      <c r="MUR57" s="512"/>
      <c r="MUS57" s="511"/>
      <c r="MUT57" s="512"/>
      <c r="MUU57" s="512"/>
      <c r="MUV57" s="512"/>
      <c r="MUW57" s="512"/>
      <c r="MUX57" s="512"/>
      <c r="MUY57" s="512"/>
      <c r="MUZ57" s="512"/>
      <c r="MVA57" s="511"/>
      <c r="MVB57" s="512"/>
      <c r="MVC57" s="512"/>
      <c r="MVD57" s="512"/>
      <c r="MVE57" s="512"/>
      <c r="MVF57" s="512"/>
      <c r="MVG57" s="512"/>
      <c r="MVH57" s="512"/>
      <c r="MVI57" s="511"/>
      <c r="MVJ57" s="512"/>
      <c r="MVK57" s="512"/>
      <c r="MVL57" s="512"/>
      <c r="MVM57" s="512"/>
      <c r="MVN57" s="512"/>
      <c r="MVO57" s="512"/>
      <c r="MVP57" s="512"/>
      <c r="MVQ57" s="511"/>
      <c r="MVR57" s="512"/>
      <c r="MVS57" s="512"/>
      <c r="MVT57" s="512"/>
      <c r="MVU57" s="512"/>
      <c r="MVV57" s="512"/>
      <c r="MVW57" s="512"/>
      <c r="MVX57" s="512"/>
      <c r="MVY57" s="511"/>
      <c r="MVZ57" s="512"/>
      <c r="MWA57" s="512"/>
      <c r="MWB57" s="512"/>
      <c r="MWC57" s="512"/>
      <c r="MWD57" s="512"/>
      <c r="MWE57" s="512"/>
      <c r="MWF57" s="512"/>
      <c r="MWG57" s="511"/>
      <c r="MWH57" s="512"/>
      <c r="MWI57" s="512"/>
      <c r="MWJ57" s="512"/>
      <c r="MWK57" s="512"/>
      <c r="MWL57" s="512"/>
      <c r="MWM57" s="512"/>
      <c r="MWN57" s="512"/>
      <c r="MWO57" s="511"/>
      <c r="MWP57" s="512"/>
      <c r="MWQ57" s="512"/>
      <c r="MWR57" s="512"/>
      <c r="MWS57" s="512"/>
      <c r="MWT57" s="512"/>
      <c r="MWU57" s="512"/>
      <c r="MWV57" s="512"/>
      <c r="MWW57" s="511"/>
      <c r="MWX57" s="512"/>
      <c r="MWY57" s="512"/>
      <c r="MWZ57" s="512"/>
      <c r="MXA57" s="512"/>
      <c r="MXB57" s="512"/>
      <c r="MXC57" s="512"/>
      <c r="MXD57" s="512"/>
      <c r="MXE57" s="511"/>
      <c r="MXF57" s="512"/>
      <c r="MXG57" s="512"/>
      <c r="MXH57" s="512"/>
      <c r="MXI57" s="512"/>
      <c r="MXJ57" s="512"/>
      <c r="MXK57" s="512"/>
      <c r="MXL57" s="512"/>
      <c r="MXM57" s="511"/>
      <c r="MXN57" s="512"/>
      <c r="MXO57" s="512"/>
      <c r="MXP57" s="512"/>
      <c r="MXQ57" s="512"/>
      <c r="MXR57" s="512"/>
      <c r="MXS57" s="512"/>
      <c r="MXT57" s="512"/>
      <c r="MXU57" s="511"/>
      <c r="MXV57" s="512"/>
      <c r="MXW57" s="512"/>
      <c r="MXX57" s="512"/>
      <c r="MXY57" s="512"/>
      <c r="MXZ57" s="512"/>
      <c r="MYA57" s="512"/>
      <c r="MYB57" s="512"/>
      <c r="MYC57" s="511"/>
      <c r="MYD57" s="512"/>
      <c r="MYE57" s="512"/>
      <c r="MYF57" s="512"/>
      <c r="MYG57" s="512"/>
      <c r="MYH57" s="512"/>
      <c r="MYI57" s="512"/>
      <c r="MYJ57" s="512"/>
      <c r="MYK57" s="511"/>
      <c r="MYL57" s="512"/>
      <c r="MYM57" s="512"/>
      <c r="MYN57" s="512"/>
      <c r="MYO57" s="512"/>
      <c r="MYP57" s="512"/>
      <c r="MYQ57" s="512"/>
      <c r="MYR57" s="512"/>
      <c r="MYS57" s="511"/>
      <c r="MYT57" s="512"/>
      <c r="MYU57" s="512"/>
      <c r="MYV57" s="512"/>
      <c r="MYW57" s="512"/>
      <c r="MYX57" s="512"/>
      <c r="MYY57" s="512"/>
      <c r="MYZ57" s="512"/>
      <c r="MZA57" s="511"/>
      <c r="MZB57" s="512"/>
      <c r="MZC57" s="512"/>
      <c r="MZD57" s="512"/>
      <c r="MZE57" s="512"/>
      <c r="MZF57" s="512"/>
      <c r="MZG57" s="512"/>
      <c r="MZH57" s="512"/>
      <c r="MZI57" s="511"/>
      <c r="MZJ57" s="512"/>
      <c r="MZK57" s="512"/>
      <c r="MZL57" s="512"/>
      <c r="MZM57" s="512"/>
      <c r="MZN57" s="512"/>
      <c r="MZO57" s="512"/>
      <c r="MZP57" s="512"/>
      <c r="MZQ57" s="511"/>
      <c r="MZR57" s="512"/>
      <c r="MZS57" s="512"/>
      <c r="MZT57" s="512"/>
      <c r="MZU57" s="512"/>
      <c r="MZV57" s="512"/>
      <c r="MZW57" s="512"/>
      <c r="MZX57" s="512"/>
      <c r="MZY57" s="511"/>
      <c r="MZZ57" s="512"/>
      <c r="NAA57" s="512"/>
      <c r="NAB57" s="512"/>
      <c r="NAC57" s="512"/>
      <c r="NAD57" s="512"/>
      <c r="NAE57" s="512"/>
      <c r="NAF57" s="512"/>
      <c r="NAG57" s="511"/>
      <c r="NAH57" s="512"/>
      <c r="NAI57" s="512"/>
      <c r="NAJ57" s="512"/>
      <c r="NAK57" s="512"/>
      <c r="NAL57" s="512"/>
      <c r="NAM57" s="512"/>
      <c r="NAN57" s="512"/>
      <c r="NAO57" s="511"/>
      <c r="NAP57" s="512"/>
      <c r="NAQ57" s="512"/>
      <c r="NAR57" s="512"/>
      <c r="NAS57" s="512"/>
      <c r="NAT57" s="512"/>
      <c r="NAU57" s="512"/>
      <c r="NAV57" s="512"/>
      <c r="NAW57" s="511"/>
      <c r="NAX57" s="512"/>
      <c r="NAY57" s="512"/>
      <c r="NAZ57" s="512"/>
      <c r="NBA57" s="512"/>
      <c r="NBB57" s="512"/>
      <c r="NBC57" s="512"/>
      <c r="NBD57" s="512"/>
      <c r="NBE57" s="511"/>
      <c r="NBF57" s="512"/>
      <c r="NBG57" s="512"/>
      <c r="NBH57" s="512"/>
      <c r="NBI57" s="512"/>
      <c r="NBJ57" s="512"/>
      <c r="NBK57" s="512"/>
      <c r="NBL57" s="512"/>
      <c r="NBM57" s="511"/>
      <c r="NBN57" s="512"/>
      <c r="NBO57" s="512"/>
      <c r="NBP57" s="512"/>
      <c r="NBQ57" s="512"/>
      <c r="NBR57" s="512"/>
      <c r="NBS57" s="512"/>
      <c r="NBT57" s="512"/>
      <c r="NBU57" s="511"/>
      <c r="NBV57" s="512"/>
      <c r="NBW57" s="512"/>
      <c r="NBX57" s="512"/>
      <c r="NBY57" s="512"/>
      <c r="NBZ57" s="512"/>
      <c r="NCA57" s="512"/>
      <c r="NCB57" s="512"/>
      <c r="NCC57" s="511"/>
      <c r="NCD57" s="512"/>
      <c r="NCE57" s="512"/>
      <c r="NCF57" s="512"/>
      <c r="NCG57" s="512"/>
      <c r="NCH57" s="512"/>
      <c r="NCI57" s="512"/>
      <c r="NCJ57" s="512"/>
      <c r="NCK57" s="511"/>
      <c r="NCL57" s="512"/>
      <c r="NCM57" s="512"/>
      <c r="NCN57" s="512"/>
      <c r="NCO57" s="512"/>
      <c r="NCP57" s="512"/>
      <c r="NCQ57" s="512"/>
      <c r="NCR57" s="512"/>
      <c r="NCS57" s="511"/>
      <c r="NCT57" s="512"/>
      <c r="NCU57" s="512"/>
      <c r="NCV57" s="512"/>
      <c r="NCW57" s="512"/>
      <c r="NCX57" s="512"/>
      <c r="NCY57" s="512"/>
      <c r="NCZ57" s="512"/>
      <c r="NDA57" s="511"/>
      <c r="NDB57" s="512"/>
      <c r="NDC57" s="512"/>
      <c r="NDD57" s="512"/>
      <c r="NDE57" s="512"/>
      <c r="NDF57" s="512"/>
      <c r="NDG57" s="512"/>
      <c r="NDH57" s="512"/>
      <c r="NDI57" s="511"/>
      <c r="NDJ57" s="512"/>
      <c r="NDK57" s="512"/>
      <c r="NDL57" s="512"/>
      <c r="NDM57" s="512"/>
      <c r="NDN57" s="512"/>
      <c r="NDO57" s="512"/>
      <c r="NDP57" s="512"/>
      <c r="NDQ57" s="511"/>
      <c r="NDR57" s="512"/>
      <c r="NDS57" s="512"/>
      <c r="NDT57" s="512"/>
      <c r="NDU57" s="512"/>
      <c r="NDV57" s="512"/>
      <c r="NDW57" s="512"/>
      <c r="NDX57" s="512"/>
      <c r="NDY57" s="511"/>
      <c r="NDZ57" s="512"/>
      <c r="NEA57" s="512"/>
      <c r="NEB57" s="512"/>
      <c r="NEC57" s="512"/>
      <c r="NED57" s="512"/>
      <c r="NEE57" s="512"/>
      <c r="NEF57" s="512"/>
      <c r="NEG57" s="511"/>
      <c r="NEH57" s="512"/>
      <c r="NEI57" s="512"/>
      <c r="NEJ57" s="512"/>
      <c r="NEK57" s="512"/>
      <c r="NEL57" s="512"/>
      <c r="NEM57" s="512"/>
      <c r="NEN57" s="512"/>
      <c r="NEO57" s="511"/>
      <c r="NEP57" s="512"/>
      <c r="NEQ57" s="512"/>
      <c r="NER57" s="512"/>
      <c r="NES57" s="512"/>
      <c r="NET57" s="512"/>
      <c r="NEU57" s="512"/>
      <c r="NEV57" s="512"/>
      <c r="NEW57" s="511"/>
      <c r="NEX57" s="512"/>
      <c r="NEY57" s="512"/>
      <c r="NEZ57" s="512"/>
      <c r="NFA57" s="512"/>
      <c r="NFB57" s="512"/>
      <c r="NFC57" s="512"/>
      <c r="NFD57" s="512"/>
      <c r="NFE57" s="511"/>
      <c r="NFF57" s="512"/>
      <c r="NFG57" s="512"/>
      <c r="NFH57" s="512"/>
      <c r="NFI57" s="512"/>
      <c r="NFJ57" s="512"/>
      <c r="NFK57" s="512"/>
      <c r="NFL57" s="512"/>
      <c r="NFM57" s="511"/>
      <c r="NFN57" s="512"/>
      <c r="NFO57" s="512"/>
      <c r="NFP57" s="512"/>
      <c r="NFQ57" s="512"/>
      <c r="NFR57" s="512"/>
      <c r="NFS57" s="512"/>
      <c r="NFT57" s="512"/>
      <c r="NFU57" s="511"/>
      <c r="NFV57" s="512"/>
      <c r="NFW57" s="512"/>
      <c r="NFX57" s="512"/>
      <c r="NFY57" s="512"/>
      <c r="NFZ57" s="512"/>
      <c r="NGA57" s="512"/>
      <c r="NGB57" s="512"/>
      <c r="NGC57" s="511"/>
      <c r="NGD57" s="512"/>
      <c r="NGE57" s="512"/>
      <c r="NGF57" s="512"/>
      <c r="NGG57" s="512"/>
      <c r="NGH57" s="512"/>
      <c r="NGI57" s="512"/>
      <c r="NGJ57" s="512"/>
      <c r="NGK57" s="511"/>
      <c r="NGL57" s="512"/>
      <c r="NGM57" s="512"/>
      <c r="NGN57" s="512"/>
      <c r="NGO57" s="512"/>
      <c r="NGP57" s="512"/>
      <c r="NGQ57" s="512"/>
      <c r="NGR57" s="512"/>
      <c r="NGS57" s="511"/>
      <c r="NGT57" s="512"/>
      <c r="NGU57" s="512"/>
      <c r="NGV57" s="512"/>
      <c r="NGW57" s="512"/>
      <c r="NGX57" s="512"/>
      <c r="NGY57" s="512"/>
      <c r="NGZ57" s="512"/>
      <c r="NHA57" s="511"/>
      <c r="NHB57" s="512"/>
      <c r="NHC57" s="512"/>
      <c r="NHD57" s="512"/>
      <c r="NHE57" s="512"/>
      <c r="NHF57" s="512"/>
      <c r="NHG57" s="512"/>
      <c r="NHH57" s="512"/>
      <c r="NHI57" s="511"/>
      <c r="NHJ57" s="512"/>
      <c r="NHK57" s="512"/>
      <c r="NHL57" s="512"/>
      <c r="NHM57" s="512"/>
      <c r="NHN57" s="512"/>
      <c r="NHO57" s="512"/>
      <c r="NHP57" s="512"/>
      <c r="NHQ57" s="511"/>
      <c r="NHR57" s="512"/>
      <c r="NHS57" s="512"/>
      <c r="NHT57" s="512"/>
      <c r="NHU57" s="512"/>
      <c r="NHV57" s="512"/>
      <c r="NHW57" s="512"/>
      <c r="NHX57" s="512"/>
      <c r="NHY57" s="511"/>
      <c r="NHZ57" s="512"/>
      <c r="NIA57" s="512"/>
      <c r="NIB57" s="512"/>
      <c r="NIC57" s="512"/>
      <c r="NID57" s="512"/>
      <c r="NIE57" s="512"/>
      <c r="NIF57" s="512"/>
      <c r="NIG57" s="511"/>
      <c r="NIH57" s="512"/>
      <c r="NII57" s="512"/>
      <c r="NIJ57" s="512"/>
      <c r="NIK57" s="512"/>
      <c r="NIL57" s="512"/>
      <c r="NIM57" s="512"/>
      <c r="NIN57" s="512"/>
      <c r="NIO57" s="511"/>
      <c r="NIP57" s="512"/>
      <c r="NIQ57" s="512"/>
      <c r="NIR57" s="512"/>
      <c r="NIS57" s="512"/>
      <c r="NIT57" s="512"/>
      <c r="NIU57" s="512"/>
      <c r="NIV57" s="512"/>
      <c r="NIW57" s="511"/>
      <c r="NIX57" s="512"/>
      <c r="NIY57" s="512"/>
      <c r="NIZ57" s="512"/>
      <c r="NJA57" s="512"/>
      <c r="NJB57" s="512"/>
      <c r="NJC57" s="512"/>
      <c r="NJD57" s="512"/>
      <c r="NJE57" s="511"/>
      <c r="NJF57" s="512"/>
      <c r="NJG57" s="512"/>
      <c r="NJH57" s="512"/>
      <c r="NJI57" s="512"/>
      <c r="NJJ57" s="512"/>
      <c r="NJK57" s="512"/>
      <c r="NJL57" s="512"/>
      <c r="NJM57" s="511"/>
      <c r="NJN57" s="512"/>
      <c r="NJO57" s="512"/>
      <c r="NJP57" s="512"/>
      <c r="NJQ57" s="512"/>
      <c r="NJR57" s="512"/>
      <c r="NJS57" s="512"/>
      <c r="NJT57" s="512"/>
      <c r="NJU57" s="511"/>
      <c r="NJV57" s="512"/>
      <c r="NJW57" s="512"/>
      <c r="NJX57" s="512"/>
      <c r="NJY57" s="512"/>
      <c r="NJZ57" s="512"/>
      <c r="NKA57" s="512"/>
      <c r="NKB57" s="512"/>
      <c r="NKC57" s="511"/>
      <c r="NKD57" s="512"/>
      <c r="NKE57" s="512"/>
      <c r="NKF57" s="512"/>
      <c r="NKG57" s="512"/>
      <c r="NKH57" s="512"/>
      <c r="NKI57" s="512"/>
      <c r="NKJ57" s="512"/>
      <c r="NKK57" s="511"/>
      <c r="NKL57" s="512"/>
      <c r="NKM57" s="512"/>
      <c r="NKN57" s="512"/>
      <c r="NKO57" s="512"/>
      <c r="NKP57" s="512"/>
      <c r="NKQ57" s="512"/>
      <c r="NKR57" s="512"/>
      <c r="NKS57" s="511"/>
      <c r="NKT57" s="512"/>
      <c r="NKU57" s="512"/>
      <c r="NKV57" s="512"/>
      <c r="NKW57" s="512"/>
      <c r="NKX57" s="512"/>
      <c r="NKY57" s="512"/>
      <c r="NKZ57" s="512"/>
      <c r="NLA57" s="511"/>
      <c r="NLB57" s="512"/>
      <c r="NLC57" s="512"/>
      <c r="NLD57" s="512"/>
      <c r="NLE57" s="512"/>
      <c r="NLF57" s="512"/>
      <c r="NLG57" s="512"/>
      <c r="NLH57" s="512"/>
      <c r="NLI57" s="511"/>
      <c r="NLJ57" s="512"/>
      <c r="NLK57" s="512"/>
      <c r="NLL57" s="512"/>
      <c r="NLM57" s="512"/>
      <c r="NLN57" s="512"/>
      <c r="NLO57" s="512"/>
      <c r="NLP57" s="512"/>
      <c r="NLQ57" s="511"/>
      <c r="NLR57" s="512"/>
      <c r="NLS57" s="512"/>
      <c r="NLT57" s="512"/>
      <c r="NLU57" s="512"/>
      <c r="NLV57" s="512"/>
      <c r="NLW57" s="512"/>
      <c r="NLX57" s="512"/>
      <c r="NLY57" s="511"/>
      <c r="NLZ57" s="512"/>
      <c r="NMA57" s="512"/>
      <c r="NMB57" s="512"/>
      <c r="NMC57" s="512"/>
      <c r="NMD57" s="512"/>
      <c r="NME57" s="512"/>
      <c r="NMF57" s="512"/>
      <c r="NMG57" s="511"/>
      <c r="NMH57" s="512"/>
      <c r="NMI57" s="512"/>
      <c r="NMJ57" s="512"/>
      <c r="NMK57" s="512"/>
      <c r="NML57" s="512"/>
      <c r="NMM57" s="512"/>
      <c r="NMN57" s="512"/>
      <c r="NMO57" s="511"/>
      <c r="NMP57" s="512"/>
      <c r="NMQ57" s="512"/>
      <c r="NMR57" s="512"/>
      <c r="NMS57" s="512"/>
      <c r="NMT57" s="512"/>
      <c r="NMU57" s="512"/>
      <c r="NMV57" s="512"/>
      <c r="NMW57" s="511"/>
      <c r="NMX57" s="512"/>
      <c r="NMY57" s="512"/>
      <c r="NMZ57" s="512"/>
      <c r="NNA57" s="512"/>
      <c r="NNB57" s="512"/>
      <c r="NNC57" s="512"/>
      <c r="NND57" s="512"/>
      <c r="NNE57" s="511"/>
      <c r="NNF57" s="512"/>
      <c r="NNG57" s="512"/>
      <c r="NNH57" s="512"/>
      <c r="NNI57" s="512"/>
      <c r="NNJ57" s="512"/>
      <c r="NNK57" s="512"/>
      <c r="NNL57" s="512"/>
      <c r="NNM57" s="511"/>
      <c r="NNN57" s="512"/>
      <c r="NNO57" s="512"/>
      <c r="NNP57" s="512"/>
      <c r="NNQ57" s="512"/>
      <c r="NNR57" s="512"/>
      <c r="NNS57" s="512"/>
      <c r="NNT57" s="512"/>
      <c r="NNU57" s="511"/>
      <c r="NNV57" s="512"/>
      <c r="NNW57" s="512"/>
      <c r="NNX57" s="512"/>
      <c r="NNY57" s="512"/>
      <c r="NNZ57" s="512"/>
      <c r="NOA57" s="512"/>
      <c r="NOB57" s="512"/>
      <c r="NOC57" s="511"/>
      <c r="NOD57" s="512"/>
      <c r="NOE57" s="512"/>
      <c r="NOF57" s="512"/>
      <c r="NOG57" s="512"/>
      <c r="NOH57" s="512"/>
      <c r="NOI57" s="512"/>
      <c r="NOJ57" s="512"/>
      <c r="NOK57" s="511"/>
      <c r="NOL57" s="512"/>
      <c r="NOM57" s="512"/>
      <c r="NON57" s="512"/>
      <c r="NOO57" s="512"/>
      <c r="NOP57" s="512"/>
      <c r="NOQ57" s="512"/>
      <c r="NOR57" s="512"/>
      <c r="NOS57" s="511"/>
      <c r="NOT57" s="512"/>
      <c r="NOU57" s="512"/>
      <c r="NOV57" s="512"/>
      <c r="NOW57" s="512"/>
      <c r="NOX57" s="512"/>
      <c r="NOY57" s="512"/>
      <c r="NOZ57" s="512"/>
      <c r="NPA57" s="511"/>
      <c r="NPB57" s="512"/>
      <c r="NPC57" s="512"/>
      <c r="NPD57" s="512"/>
      <c r="NPE57" s="512"/>
      <c r="NPF57" s="512"/>
      <c r="NPG57" s="512"/>
      <c r="NPH57" s="512"/>
      <c r="NPI57" s="511"/>
      <c r="NPJ57" s="512"/>
      <c r="NPK57" s="512"/>
      <c r="NPL57" s="512"/>
      <c r="NPM57" s="512"/>
      <c r="NPN57" s="512"/>
      <c r="NPO57" s="512"/>
      <c r="NPP57" s="512"/>
      <c r="NPQ57" s="511"/>
      <c r="NPR57" s="512"/>
      <c r="NPS57" s="512"/>
      <c r="NPT57" s="512"/>
      <c r="NPU57" s="512"/>
      <c r="NPV57" s="512"/>
      <c r="NPW57" s="512"/>
      <c r="NPX57" s="512"/>
      <c r="NPY57" s="511"/>
      <c r="NPZ57" s="512"/>
      <c r="NQA57" s="512"/>
      <c r="NQB57" s="512"/>
      <c r="NQC57" s="512"/>
      <c r="NQD57" s="512"/>
      <c r="NQE57" s="512"/>
      <c r="NQF57" s="512"/>
      <c r="NQG57" s="511"/>
      <c r="NQH57" s="512"/>
      <c r="NQI57" s="512"/>
      <c r="NQJ57" s="512"/>
      <c r="NQK57" s="512"/>
      <c r="NQL57" s="512"/>
      <c r="NQM57" s="512"/>
      <c r="NQN57" s="512"/>
      <c r="NQO57" s="511"/>
      <c r="NQP57" s="512"/>
      <c r="NQQ57" s="512"/>
      <c r="NQR57" s="512"/>
      <c r="NQS57" s="512"/>
      <c r="NQT57" s="512"/>
      <c r="NQU57" s="512"/>
      <c r="NQV57" s="512"/>
      <c r="NQW57" s="511"/>
      <c r="NQX57" s="512"/>
      <c r="NQY57" s="512"/>
      <c r="NQZ57" s="512"/>
      <c r="NRA57" s="512"/>
      <c r="NRB57" s="512"/>
      <c r="NRC57" s="512"/>
      <c r="NRD57" s="512"/>
      <c r="NRE57" s="511"/>
      <c r="NRF57" s="512"/>
      <c r="NRG57" s="512"/>
      <c r="NRH57" s="512"/>
      <c r="NRI57" s="512"/>
      <c r="NRJ57" s="512"/>
      <c r="NRK57" s="512"/>
      <c r="NRL57" s="512"/>
      <c r="NRM57" s="511"/>
      <c r="NRN57" s="512"/>
      <c r="NRO57" s="512"/>
      <c r="NRP57" s="512"/>
      <c r="NRQ57" s="512"/>
      <c r="NRR57" s="512"/>
      <c r="NRS57" s="512"/>
      <c r="NRT57" s="512"/>
      <c r="NRU57" s="511"/>
      <c r="NRV57" s="512"/>
      <c r="NRW57" s="512"/>
      <c r="NRX57" s="512"/>
      <c r="NRY57" s="512"/>
      <c r="NRZ57" s="512"/>
      <c r="NSA57" s="512"/>
      <c r="NSB57" s="512"/>
      <c r="NSC57" s="511"/>
      <c r="NSD57" s="512"/>
      <c r="NSE57" s="512"/>
      <c r="NSF57" s="512"/>
      <c r="NSG57" s="512"/>
      <c r="NSH57" s="512"/>
      <c r="NSI57" s="512"/>
      <c r="NSJ57" s="512"/>
      <c r="NSK57" s="511"/>
      <c r="NSL57" s="512"/>
      <c r="NSM57" s="512"/>
      <c r="NSN57" s="512"/>
      <c r="NSO57" s="512"/>
      <c r="NSP57" s="512"/>
      <c r="NSQ57" s="512"/>
      <c r="NSR57" s="512"/>
      <c r="NSS57" s="511"/>
      <c r="NST57" s="512"/>
      <c r="NSU57" s="512"/>
      <c r="NSV57" s="512"/>
      <c r="NSW57" s="512"/>
      <c r="NSX57" s="512"/>
      <c r="NSY57" s="512"/>
      <c r="NSZ57" s="512"/>
      <c r="NTA57" s="511"/>
      <c r="NTB57" s="512"/>
      <c r="NTC57" s="512"/>
      <c r="NTD57" s="512"/>
      <c r="NTE57" s="512"/>
      <c r="NTF57" s="512"/>
      <c r="NTG57" s="512"/>
      <c r="NTH57" s="512"/>
      <c r="NTI57" s="511"/>
      <c r="NTJ57" s="512"/>
      <c r="NTK57" s="512"/>
      <c r="NTL57" s="512"/>
      <c r="NTM57" s="512"/>
      <c r="NTN57" s="512"/>
      <c r="NTO57" s="512"/>
      <c r="NTP57" s="512"/>
      <c r="NTQ57" s="511"/>
      <c r="NTR57" s="512"/>
      <c r="NTS57" s="512"/>
      <c r="NTT57" s="512"/>
      <c r="NTU57" s="512"/>
      <c r="NTV57" s="512"/>
      <c r="NTW57" s="512"/>
      <c r="NTX57" s="512"/>
      <c r="NTY57" s="511"/>
      <c r="NTZ57" s="512"/>
      <c r="NUA57" s="512"/>
      <c r="NUB57" s="512"/>
      <c r="NUC57" s="512"/>
      <c r="NUD57" s="512"/>
      <c r="NUE57" s="512"/>
      <c r="NUF57" s="512"/>
      <c r="NUG57" s="511"/>
      <c r="NUH57" s="512"/>
      <c r="NUI57" s="512"/>
      <c r="NUJ57" s="512"/>
      <c r="NUK57" s="512"/>
      <c r="NUL57" s="512"/>
      <c r="NUM57" s="512"/>
      <c r="NUN57" s="512"/>
      <c r="NUO57" s="511"/>
      <c r="NUP57" s="512"/>
      <c r="NUQ57" s="512"/>
      <c r="NUR57" s="512"/>
      <c r="NUS57" s="512"/>
      <c r="NUT57" s="512"/>
      <c r="NUU57" s="512"/>
      <c r="NUV57" s="512"/>
      <c r="NUW57" s="511"/>
      <c r="NUX57" s="512"/>
      <c r="NUY57" s="512"/>
      <c r="NUZ57" s="512"/>
      <c r="NVA57" s="512"/>
      <c r="NVB57" s="512"/>
      <c r="NVC57" s="512"/>
      <c r="NVD57" s="512"/>
      <c r="NVE57" s="511"/>
      <c r="NVF57" s="512"/>
      <c r="NVG57" s="512"/>
      <c r="NVH57" s="512"/>
      <c r="NVI57" s="512"/>
      <c r="NVJ57" s="512"/>
      <c r="NVK57" s="512"/>
      <c r="NVL57" s="512"/>
      <c r="NVM57" s="511"/>
      <c r="NVN57" s="512"/>
      <c r="NVO57" s="512"/>
      <c r="NVP57" s="512"/>
      <c r="NVQ57" s="512"/>
      <c r="NVR57" s="512"/>
      <c r="NVS57" s="512"/>
      <c r="NVT57" s="512"/>
      <c r="NVU57" s="511"/>
      <c r="NVV57" s="512"/>
      <c r="NVW57" s="512"/>
      <c r="NVX57" s="512"/>
      <c r="NVY57" s="512"/>
      <c r="NVZ57" s="512"/>
      <c r="NWA57" s="512"/>
      <c r="NWB57" s="512"/>
      <c r="NWC57" s="511"/>
      <c r="NWD57" s="512"/>
      <c r="NWE57" s="512"/>
      <c r="NWF57" s="512"/>
      <c r="NWG57" s="512"/>
      <c r="NWH57" s="512"/>
      <c r="NWI57" s="512"/>
      <c r="NWJ57" s="512"/>
      <c r="NWK57" s="511"/>
      <c r="NWL57" s="512"/>
      <c r="NWM57" s="512"/>
      <c r="NWN57" s="512"/>
      <c r="NWO57" s="512"/>
      <c r="NWP57" s="512"/>
      <c r="NWQ57" s="512"/>
      <c r="NWR57" s="512"/>
      <c r="NWS57" s="511"/>
      <c r="NWT57" s="512"/>
      <c r="NWU57" s="512"/>
      <c r="NWV57" s="512"/>
      <c r="NWW57" s="512"/>
      <c r="NWX57" s="512"/>
      <c r="NWY57" s="512"/>
      <c r="NWZ57" s="512"/>
      <c r="NXA57" s="511"/>
      <c r="NXB57" s="512"/>
      <c r="NXC57" s="512"/>
      <c r="NXD57" s="512"/>
      <c r="NXE57" s="512"/>
      <c r="NXF57" s="512"/>
      <c r="NXG57" s="512"/>
      <c r="NXH57" s="512"/>
      <c r="NXI57" s="511"/>
      <c r="NXJ57" s="512"/>
      <c r="NXK57" s="512"/>
      <c r="NXL57" s="512"/>
      <c r="NXM57" s="512"/>
      <c r="NXN57" s="512"/>
      <c r="NXO57" s="512"/>
      <c r="NXP57" s="512"/>
      <c r="NXQ57" s="511"/>
      <c r="NXR57" s="512"/>
      <c r="NXS57" s="512"/>
      <c r="NXT57" s="512"/>
      <c r="NXU57" s="512"/>
      <c r="NXV57" s="512"/>
      <c r="NXW57" s="512"/>
      <c r="NXX57" s="512"/>
      <c r="NXY57" s="511"/>
      <c r="NXZ57" s="512"/>
      <c r="NYA57" s="512"/>
      <c r="NYB57" s="512"/>
      <c r="NYC57" s="512"/>
      <c r="NYD57" s="512"/>
      <c r="NYE57" s="512"/>
      <c r="NYF57" s="512"/>
      <c r="NYG57" s="511"/>
      <c r="NYH57" s="512"/>
      <c r="NYI57" s="512"/>
      <c r="NYJ57" s="512"/>
      <c r="NYK57" s="512"/>
      <c r="NYL57" s="512"/>
      <c r="NYM57" s="512"/>
      <c r="NYN57" s="512"/>
      <c r="NYO57" s="511"/>
      <c r="NYP57" s="512"/>
      <c r="NYQ57" s="512"/>
      <c r="NYR57" s="512"/>
      <c r="NYS57" s="512"/>
      <c r="NYT57" s="512"/>
      <c r="NYU57" s="512"/>
      <c r="NYV57" s="512"/>
      <c r="NYW57" s="511"/>
      <c r="NYX57" s="512"/>
      <c r="NYY57" s="512"/>
      <c r="NYZ57" s="512"/>
      <c r="NZA57" s="512"/>
      <c r="NZB57" s="512"/>
      <c r="NZC57" s="512"/>
      <c r="NZD57" s="512"/>
      <c r="NZE57" s="511"/>
      <c r="NZF57" s="512"/>
      <c r="NZG57" s="512"/>
      <c r="NZH57" s="512"/>
      <c r="NZI57" s="512"/>
      <c r="NZJ57" s="512"/>
      <c r="NZK57" s="512"/>
      <c r="NZL57" s="512"/>
      <c r="NZM57" s="511"/>
      <c r="NZN57" s="512"/>
      <c r="NZO57" s="512"/>
      <c r="NZP57" s="512"/>
      <c r="NZQ57" s="512"/>
      <c r="NZR57" s="512"/>
      <c r="NZS57" s="512"/>
      <c r="NZT57" s="512"/>
      <c r="NZU57" s="511"/>
      <c r="NZV57" s="512"/>
      <c r="NZW57" s="512"/>
      <c r="NZX57" s="512"/>
      <c r="NZY57" s="512"/>
      <c r="NZZ57" s="512"/>
      <c r="OAA57" s="512"/>
      <c r="OAB57" s="512"/>
      <c r="OAC57" s="511"/>
      <c r="OAD57" s="512"/>
      <c r="OAE57" s="512"/>
      <c r="OAF57" s="512"/>
      <c r="OAG57" s="512"/>
      <c r="OAH57" s="512"/>
      <c r="OAI57" s="512"/>
      <c r="OAJ57" s="512"/>
      <c r="OAK57" s="511"/>
      <c r="OAL57" s="512"/>
      <c r="OAM57" s="512"/>
      <c r="OAN57" s="512"/>
      <c r="OAO57" s="512"/>
      <c r="OAP57" s="512"/>
      <c r="OAQ57" s="512"/>
      <c r="OAR57" s="512"/>
      <c r="OAS57" s="511"/>
      <c r="OAT57" s="512"/>
      <c r="OAU57" s="512"/>
      <c r="OAV57" s="512"/>
      <c r="OAW57" s="512"/>
      <c r="OAX57" s="512"/>
      <c r="OAY57" s="512"/>
      <c r="OAZ57" s="512"/>
      <c r="OBA57" s="511"/>
      <c r="OBB57" s="512"/>
      <c r="OBC57" s="512"/>
      <c r="OBD57" s="512"/>
      <c r="OBE57" s="512"/>
      <c r="OBF57" s="512"/>
      <c r="OBG57" s="512"/>
      <c r="OBH57" s="512"/>
      <c r="OBI57" s="511"/>
      <c r="OBJ57" s="512"/>
      <c r="OBK57" s="512"/>
      <c r="OBL57" s="512"/>
      <c r="OBM57" s="512"/>
      <c r="OBN57" s="512"/>
      <c r="OBO57" s="512"/>
      <c r="OBP57" s="512"/>
      <c r="OBQ57" s="511"/>
      <c r="OBR57" s="512"/>
      <c r="OBS57" s="512"/>
      <c r="OBT57" s="512"/>
      <c r="OBU57" s="512"/>
      <c r="OBV57" s="512"/>
      <c r="OBW57" s="512"/>
      <c r="OBX57" s="512"/>
      <c r="OBY57" s="511"/>
      <c r="OBZ57" s="512"/>
      <c r="OCA57" s="512"/>
      <c r="OCB57" s="512"/>
      <c r="OCC57" s="512"/>
      <c r="OCD57" s="512"/>
      <c r="OCE57" s="512"/>
      <c r="OCF57" s="512"/>
      <c r="OCG57" s="511"/>
      <c r="OCH57" s="512"/>
      <c r="OCI57" s="512"/>
      <c r="OCJ57" s="512"/>
      <c r="OCK57" s="512"/>
      <c r="OCL57" s="512"/>
      <c r="OCM57" s="512"/>
      <c r="OCN57" s="512"/>
      <c r="OCO57" s="511"/>
      <c r="OCP57" s="512"/>
      <c r="OCQ57" s="512"/>
      <c r="OCR57" s="512"/>
      <c r="OCS57" s="512"/>
      <c r="OCT57" s="512"/>
      <c r="OCU57" s="512"/>
      <c r="OCV57" s="512"/>
      <c r="OCW57" s="511"/>
      <c r="OCX57" s="512"/>
      <c r="OCY57" s="512"/>
      <c r="OCZ57" s="512"/>
      <c r="ODA57" s="512"/>
      <c r="ODB57" s="512"/>
      <c r="ODC57" s="512"/>
      <c r="ODD57" s="512"/>
      <c r="ODE57" s="511"/>
      <c r="ODF57" s="512"/>
      <c r="ODG57" s="512"/>
      <c r="ODH57" s="512"/>
      <c r="ODI57" s="512"/>
      <c r="ODJ57" s="512"/>
      <c r="ODK57" s="512"/>
      <c r="ODL57" s="512"/>
      <c r="ODM57" s="511"/>
      <c r="ODN57" s="512"/>
      <c r="ODO57" s="512"/>
      <c r="ODP57" s="512"/>
      <c r="ODQ57" s="512"/>
      <c r="ODR57" s="512"/>
      <c r="ODS57" s="512"/>
      <c r="ODT57" s="512"/>
      <c r="ODU57" s="511"/>
      <c r="ODV57" s="512"/>
      <c r="ODW57" s="512"/>
      <c r="ODX57" s="512"/>
      <c r="ODY57" s="512"/>
      <c r="ODZ57" s="512"/>
      <c r="OEA57" s="512"/>
      <c r="OEB57" s="512"/>
      <c r="OEC57" s="511"/>
      <c r="OED57" s="512"/>
      <c r="OEE57" s="512"/>
      <c r="OEF57" s="512"/>
      <c r="OEG57" s="512"/>
      <c r="OEH57" s="512"/>
      <c r="OEI57" s="512"/>
      <c r="OEJ57" s="512"/>
      <c r="OEK57" s="511"/>
      <c r="OEL57" s="512"/>
      <c r="OEM57" s="512"/>
      <c r="OEN57" s="512"/>
      <c r="OEO57" s="512"/>
      <c r="OEP57" s="512"/>
      <c r="OEQ57" s="512"/>
      <c r="OER57" s="512"/>
      <c r="OES57" s="511"/>
      <c r="OET57" s="512"/>
      <c r="OEU57" s="512"/>
      <c r="OEV57" s="512"/>
      <c r="OEW57" s="512"/>
      <c r="OEX57" s="512"/>
      <c r="OEY57" s="512"/>
      <c r="OEZ57" s="512"/>
      <c r="OFA57" s="511"/>
      <c r="OFB57" s="512"/>
      <c r="OFC57" s="512"/>
      <c r="OFD57" s="512"/>
      <c r="OFE57" s="512"/>
      <c r="OFF57" s="512"/>
      <c r="OFG57" s="512"/>
      <c r="OFH57" s="512"/>
      <c r="OFI57" s="511"/>
      <c r="OFJ57" s="512"/>
      <c r="OFK57" s="512"/>
      <c r="OFL57" s="512"/>
      <c r="OFM57" s="512"/>
      <c r="OFN57" s="512"/>
      <c r="OFO57" s="512"/>
      <c r="OFP57" s="512"/>
      <c r="OFQ57" s="511"/>
      <c r="OFR57" s="512"/>
      <c r="OFS57" s="512"/>
      <c r="OFT57" s="512"/>
      <c r="OFU57" s="512"/>
      <c r="OFV57" s="512"/>
      <c r="OFW57" s="512"/>
      <c r="OFX57" s="512"/>
      <c r="OFY57" s="511"/>
      <c r="OFZ57" s="512"/>
      <c r="OGA57" s="512"/>
      <c r="OGB57" s="512"/>
      <c r="OGC57" s="512"/>
      <c r="OGD57" s="512"/>
      <c r="OGE57" s="512"/>
      <c r="OGF57" s="512"/>
      <c r="OGG57" s="511"/>
      <c r="OGH57" s="512"/>
      <c r="OGI57" s="512"/>
      <c r="OGJ57" s="512"/>
      <c r="OGK57" s="512"/>
      <c r="OGL57" s="512"/>
      <c r="OGM57" s="512"/>
      <c r="OGN57" s="512"/>
      <c r="OGO57" s="511"/>
      <c r="OGP57" s="512"/>
      <c r="OGQ57" s="512"/>
      <c r="OGR57" s="512"/>
      <c r="OGS57" s="512"/>
      <c r="OGT57" s="512"/>
      <c r="OGU57" s="512"/>
      <c r="OGV57" s="512"/>
      <c r="OGW57" s="511"/>
      <c r="OGX57" s="512"/>
      <c r="OGY57" s="512"/>
      <c r="OGZ57" s="512"/>
      <c r="OHA57" s="512"/>
      <c r="OHB57" s="512"/>
      <c r="OHC57" s="512"/>
      <c r="OHD57" s="512"/>
      <c r="OHE57" s="511"/>
      <c r="OHF57" s="512"/>
      <c r="OHG57" s="512"/>
      <c r="OHH57" s="512"/>
      <c r="OHI57" s="512"/>
      <c r="OHJ57" s="512"/>
      <c r="OHK57" s="512"/>
      <c r="OHL57" s="512"/>
      <c r="OHM57" s="511"/>
      <c r="OHN57" s="512"/>
      <c r="OHO57" s="512"/>
      <c r="OHP57" s="512"/>
      <c r="OHQ57" s="512"/>
      <c r="OHR57" s="512"/>
      <c r="OHS57" s="512"/>
      <c r="OHT57" s="512"/>
      <c r="OHU57" s="511"/>
      <c r="OHV57" s="512"/>
      <c r="OHW57" s="512"/>
      <c r="OHX57" s="512"/>
      <c r="OHY57" s="512"/>
      <c r="OHZ57" s="512"/>
      <c r="OIA57" s="512"/>
      <c r="OIB57" s="512"/>
      <c r="OIC57" s="511"/>
      <c r="OID57" s="512"/>
      <c r="OIE57" s="512"/>
      <c r="OIF57" s="512"/>
      <c r="OIG57" s="512"/>
      <c r="OIH57" s="512"/>
      <c r="OII57" s="512"/>
      <c r="OIJ57" s="512"/>
      <c r="OIK57" s="511"/>
      <c r="OIL57" s="512"/>
      <c r="OIM57" s="512"/>
      <c r="OIN57" s="512"/>
      <c r="OIO57" s="512"/>
      <c r="OIP57" s="512"/>
      <c r="OIQ57" s="512"/>
      <c r="OIR57" s="512"/>
      <c r="OIS57" s="511"/>
      <c r="OIT57" s="512"/>
      <c r="OIU57" s="512"/>
      <c r="OIV57" s="512"/>
      <c r="OIW57" s="512"/>
      <c r="OIX57" s="512"/>
      <c r="OIY57" s="512"/>
      <c r="OIZ57" s="512"/>
      <c r="OJA57" s="511"/>
      <c r="OJB57" s="512"/>
      <c r="OJC57" s="512"/>
      <c r="OJD57" s="512"/>
      <c r="OJE57" s="512"/>
      <c r="OJF57" s="512"/>
      <c r="OJG57" s="512"/>
      <c r="OJH57" s="512"/>
      <c r="OJI57" s="511"/>
      <c r="OJJ57" s="512"/>
      <c r="OJK57" s="512"/>
      <c r="OJL57" s="512"/>
      <c r="OJM57" s="512"/>
      <c r="OJN57" s="512"/>
      <c r="OJO57" s="512"/>
      <c r="OJP57" s="512"/>
      <c r="OJQ57" s="511"/>
      <c r="OJR57" s="512"/>
      <c r="OJS57" s="512"/>
      <c r="OJT57" s="512"/>
      <c r="OJU57" s="512"/>
      <c r="OJV57" s="512"/>
      <c r="OJW57" s="512"/>
      <c r="OJX57" s="512"/>
      <c r="OJY57" s="511"/>
      <c r="OJZ57" s="512"/>
      <c r="OKA57" s="512"/>
      <c r="OKB57" s="512"/>
      <c r="OKC57" s="512"/>
      <c r="OKD57" s="512"/>
      <c r="OKE57" s="512"/>
      <c r="OKF57" s="512"/>
      <c r="OKG57" s="511"/>
      <c r="OKH57" s="512"/>
      <c r="OKI57" s="512"/>
      <c r="OKJ57" s="512"/>
      <c r="OKK57" s="512"/>
      <c r="OKL57" s="512"/>
      <c r="OKM57" s="512"/>
      <c r="OKN57" s="512"/>
      <c r="OKO57" s="511"/>
      <c r="OKP57" s="512"/>
      <c r="OKQ57" s="512"/>
      <c r="OKR57" s="512"/>
      <c r="OKS57" s="512"/>
      <c r="OKT57" s="512"/>
      <c r="OKU57" s="512"/>
      <c r="OKV57" s="512"/>
      <c r="OKW57" s="511"/>
      <c r="OKX57" s="512"/>
      <c r="OKY57" s="512"/>
      <c r="OKZ57" s="512"/>
      <c r="OLA57" s="512"/>
      <c r="OLB57" s="512"/>
      <c r="OLC57" s="512"/>
      <c r="OLD57" s="512"/>
      <c r="OLE57" s="511"/>
      <c r="OLF57" s="512"/>
      <c r="OLG57" s="512"/>
      <c r="OLH57" s="512"/>
      <c r="OLI57" s="512"/>
      <c r="OLJ57" s="512"/>
      <c r="OLK57" s="512"/>
      <c r="OLL57" s="512"/>
      <c r="OLM57" s="511"/>
      <c r="OLN57" s="512"/>
      <c r="OLO57" s="512"/>
      <c r="OLP57" s="512"/>
      <c r="OLQ57" s="512"/>
      <c r="OLR57" s="512"/>
      <c r="OLS57" s="512"/>
      <c r="OLT57" s="512"/>
      <c r="OLU57" s="511"/>
      <c r="OLV57" s="512"/>
      <c r="OLW57" s="512"/>
      <c r="OLX57" s="512"/>
      <c r="OLY57" s="512"/>
      <c r="OLZ57" s="512"/>
      <c r="OMA57" s="512"/>
      <c r="OMB57" s="512"/>
      <c r="OMC57" s="511"/>
      <c r="OMD57" s="512"/>
      <c r="OME57" s="512"/>
      <c r="OMF57" s="512"/>
      <c r="OMG57" s="512"/>
      <c r="OMH57" s="512"/>
      <c r="OMI57" s="512"/>
      <c r="OMJ57" s="512"/>
      <c r="OMK57" s="511"/>
      <c r="OML57" s="512"/>
      <c r="OMM57" s="512"/>
      <c r="OMN57" s="512"/>
      <c r="OMO57" s="512"/>
      <c r="OMP57" s="512"/>
      <c r="OMQ57" s="512"/>
      <c r="OMR57" s="512"/>
      <c r="OMS57" s="511"/>
      <c r="OMT57" s="512"/>
      <c r="OMU57" s="512"/>
      <c r="OMV57" s="512"/>
      <c r="OMW57" s="512"/>
      <c r="OMX57" s="512"/>
      <c r="OMY57" s="512"/>
      <c r="OMZ57" s="512"/>
      <c r="ONA57" s="511"/>
      <c r="ONB57" s="512"/>
      <c r="ONC57" s="512"/>
      <c r="OND57" s="512"/>
      <c r="ONE57" s="512"/>
      <c r="ONF57" s="512"/>
      <c r="ONG57" s="512"/>
      <c r="ONH57" s="512"/>
      <c r="ONI57" s="511"/>
      <c r="ONJ57" s="512"/>
      <c r="ONK57" s="512"/>
      <c r="ONL57" s="512"/>
      <c r="ONM57" s="512"/>
      <c r="ONN57" s="512"/>
      <c r="ONO57" s="512"/>
      <c r="ONP57" s="512"/>
      <c r="ONQ57" s="511"/>
      <c r="ONR57" s="512"/>
      <c r="ONS57" s="512"/>
      <c r="ONT57" s="512"/>
      <c r="ONU57" s="512"/>
      <c r="ONV57" s="512"/>
      <c r="ONW57" s="512"/>
      <c r="ONX57" s="512"/>
      <c r="ONY57" s="511"/>
      <c r="ONZ57" s="512"/>
      <c r="OOA57" s="512"/>
      <c r="OOB57" s="512"/>
      <c r="OOC57" s="512"/>
      <c r="OOD57" s="512"/>
      <c r="OOE57" s="512"/>
      <c r="OOF57" s="512"/>
      <c r="OOG57" s="511"/>
      <c r="OOH57" s="512"/>
      <c r="OOI57" s="512"/>
      <c r="OOJ57" s="512"/>
      <c r="OOK57" s="512"/>
      <c r="OOL57" s="512"/>
      <c r="OOM57" s="512"/>
      <c r="OON57" s="512"/>
      <c r="OOO57" s="511"/>
      <c r="OOP57" s="512"/>
      <c r="OOQ57" s="512"/>
      <c r="OOR57" s="512"/>
      <c r="OOS57" s="512"/>
      <c r="OOT57" s="512"/>
      <c r="OOU57" s="512"/>
      <c r="OOV57" s="512"/>
      <c r="OOW57" s="511"/>
      <c r="OOX57" s="512"/>
      <c r="OOY57" s="512"/>
      <c r="OOZ57" s="512"/>
      <c r="OPA57" s="512"/>
      <c r="OPB57" s="512"/>
      <c r="OPC57" s="512"/>
      <c r="OPD57" s="512"/>
      <c r="OPE57" s="511"/>
      <c r="OPF57" s="512"/>
      <c r="OPG57" s="512"/>
      <c r="OPH57" s="512"/>
      <c r="OPI57" s="512"/>
      <c r="OPJ57" s="512"/>
      <c r="OPK57" s="512"/>
      <c r="OPL57" s="512"/>
      <c r="OPM57" s="511"/>
      <c r="OPN57" s="512"/>
      <c r="OPO57" s="512"/>
      <c r="OPP57" s="512"/>
      <c r="OPQ57" s="512"/>
      <c r="OPR57" s="512"/>
      <c r="OPS57" s="512"/>
      <c r="OPT57" s="512"/>
      <c r="OPU57" s="511"/>
      <c r="OPV57" s="512"/>
      <c r="OPW57" s="512"/>
      <c r="OPX57" s="512"/>
      <c r="OPY57" s="512"/>
      <c r="OPZ57" s="512"/>
      <c r="OQA57" s="512"/>
      <c r="OQB57" s="512"/>
      <c r="OQC57" s="511"/>
      <c r="OQD57" s="512"/>
      <c r="OQE57" s="512"/>
      <c r="OQF57" s="512"/>
      <c r="OQG57" s="512"/>
      <c r="OQH57" s="512"/>
      <c r="OQI57" s="512"/>
      <c r="OQJ57" s="512"/>
      <c r="OQK57" s="511"/>
      <c r="OQL57" s="512"/>
      <c r="OQM57" s="512"/>
      <c r="OQN57" s="512"/>
      <c r="OQO57" s="512"/>
      <c r="OQP57" s="512"/>
      <c r="OQQ57" s="512"/>
      <c r="OQR57" s="512"/>
      <c r="OQS57" s="511"/>
      <c r="OQT57" s="512"/>
      <c r="OQU57" s="512"/>
      <c r="OQV57" s="512"/>
      <c r="OQW57" s="512"/>
      <c r="OQX57" s="512"/>
      <c r="OQY57" s="512"/>
      <c r="OQZ57" s="512"/>
      <c r="ORA57" s="511"/>
      <c r="ORB57" s="512"/>
      <c r="ORC57" s="512"/>
      <c r="ORD57" s="512"/>
      <c r="ORE57" s="512"/>
      <c r="ORF57" s="512"/>
      <c r="ORG57" s="512"/>
      <c r="ORH57" s="512"/>
      <c r="ORI57" s="511"/>
      <c r="ORJ57" s="512"/>
      <c r="ORK57" s="512"/>
      <c r="ORL57" s="512"/>
      <c r="ORM57" s="512"/>
      <c r="ORN57" s="512"/>
      <c r="ORO57" s="512"/>
      <c r="ORP57" s="512"/>
      <c r="ORQ57" s="511"/>
      <c r="ORR57" s="512"/>
      <c r="ORS57" s="512"/>
      <c r="ORT57" s="512"/>
      <c r="ORU57" s="512"/>
      <c r="ORV57" s="512"/>
      <c r="ORW57" s="512"/>
      <c r="ORX57" s="512"/>
      <c r="ORY57" s="511"/>
      <c r="ORZ57" s="512"/>
      <c r="OSA57" s="512"/>
      <c r="OSB57" s="512"/>
      <c r="OSC57" s="512"/>
      <c r="OSD57" s="512"/>
      <c r="OSE57" s="512"/>
      <c r="OSF57" s="512"/>
      <c r="OSG57" s="511"/>
      <c r="OSH57" s="512"/>
      <c r="OSI57" s="512"/>
      <c r="OSJ57" s="512"/>
      <c r="OSK57" s="512"/>
      <c r="OSL57" s="512"/>
      <c r="OSM57" s="512"/>
      <c r="OSN57" s="512"/>
      <c r="OSO57" s="511"/>
      <c r="OSP57" s="512"/>
      <c r="OSQ57" s="512"/>
      <c r="OSR57" s="512"/>
      <c r="OSS57" s="512"/>
      <c r="OST57" s="512"/>
      <c r="OSU57" s="512"/>
      <c r="OSV57" s="512"/>
      <c r="OSW57" s="511"/>
      <c r="OSX57" s="512"/>
      <c r="OSY57" s="512"/>
      <c r="OSZ57" s="512"/>
      <c r="OTA57" s="512"/>
      <c r="OTB57" s="512"/>
      <c r="OTC57" s="512"/>
      <c r="OTD57" s="512"/>
      <c r="OTE57" s="511"/>
      <c r="OTF57" s="512"/>
      <c r="OTG57" s="512"/>
      <c r="OTH57" s="512"/>
      <c r="OTI57" s="512"/>
      <c r="OTJ57" s="512"/>
      <c r="OTK57" s="512"/>
      <c r="OTL57" s="512"/>
      <c r="OTM57" s="511"/>
      <c r="OTN57" s="512"/>
      <c r="OTO57" s="512"/>
      <c r="OTP57" s="512"/>
      <c r="OTQ57" s="512"/>
      <c r="OTR57" s="512"/>
      <c r="OTS57" s="512"/>
      <c r="OTT57" s="512"/>
      <c r="OTU57" s="511"/>
      <c r="OTV57" s="512"/>
      <c r="OTW57" s="512"/>
      <c r="OTX57" s="512"/>
      <c r="OTY57" s="512"/>
      <c r="OTZ57" s="512"/>
      <c r="OUA57" s="512"/>
      <c r="OUB57" s="512"/>
      <c r="OUC57" s="511"/>
      <c r="OUD57" s="512"/>
      <c r="OUE57" s="512"/>
      <c r="OUF57" s="512"/>
      <c r="OUG57" s="512"/>
      <c r="OUH57" s="512"/>
      <c r="OUI57" s="512"/>
      <c r="OUJ57" s="512"/>
      <c r="OUK57" s="511"/>
      <c r="OUL57" s="512"/>
      <c r="OUM57" s="512"/>
      <c r="OUN57" s="512"/>
      <c r="OUO57" s="512"/>
      <c r="OUP57" s="512"/>
      <c r="OUQ57" s="512"/>
      <c r="OUR57" s="512"/>
      <c r="OUS57" s="511"/>
      <c r="OUT57" s="512"/>
      <c r="OUU57" s="512"/>
      <c r="OUV57" s="512"/>
      <c r="OUW57" s="512"/>
      <c r="OUX57" s="512"/>
      <c r="OUY57" s="512"/>
      <c r="OUZ57" s="512"/>
      <c r="OVA57" s="511"/>
      <c r="OVB57" s="512"/>
      <c r="OVC57" s="512"/>
      <c r="OVD57" s="512"/>
      <c r="OVE57" s="512"/>
      <c r="OVF57" s="512"/>
      <c r="OVG57" s="512"/>
      <c r="OVH57" s="512"/>
      <c r="OVI57" s="511"/>
      <c r="OVJ57" s="512"/>
      <c r="OVK57" s="512"/>
      <c r="OVL57" s="512"/>
      <c r="OVM57" s="512"/>
      <c r="OVN57" s="512"/>
      <c r="OVO57" s="512"/>
      <c r="OVP57" s="512"/>
      <c r="OVQ57" s="511"/>
      <c r="OVR57" s="512"/>
      <c r="OVS57" s="512"/>
      <c r="OVT57" s="512"/>
      <c r="OVU57" s="512"/>
      <c r="OVV57" s="512"/>
      <c r="OVW57" s="512"/>
      <c r="OVX57" s="512"/>
      <c r="OVY57" s="511"/>
      <c r="OVZ57" s="512"/>
      <c r="OWA57" s="512"/>
      <c r="OWB57" s="512"/>
      <c r="OWC57" s="512"/>
      <c r="OWD57" s="512"/>
      <c r="OWE57" s="512"/>
      <c r="OWF57" s="512"/>
      <c r="OWG57" s="511"/>
      <c r="OWH57" s="512"/>
      <c r="OWI57" s="512"/>
      <c r="OWJ57" s="512"/>
      <c r="OWK57" s="512"/>
      <c r="OWL57" s="512"/>
      <c r="OWM57" s="512"/>
      <c r="OWN57" s="512"/>
      <c r="OWO57" s="511"/>
      <c r="OWP57" s="512"/>
      <c r="OWQ57" s="512"/>
      <c r="OWR57" s="512"/>
      <c r="OWS57" s="512"/>
      <c r="OWT57" s="512"/>
      <c r="OWU57" s="512"/>
      <c r="OWV57" s="512"/>
      <c r="OWW57" s="511"/>
      <c r="OWX57" s="512"/>
      <c r="OWY57" s="512"/>
      <c r="OWZ57" s="512"/>
      <c r="OXA57" s="512"/>
      <c r="OXB57" s="512"/>
      <c r="OXC57" s="512"/>
      <c r="OXD57" s="512"/>
      <c r="OXE57" s="511"/>
      <c r="OXF57" s="512"/>
      <c r="OXG57" s="512"/>
      <c r="OXH57" s="512"/>
      <c r="OXI57" s="512"/>
      <c r="OXJ57" s="512"/>
      <c r="OXK57" s="512"/>
      <c r="OXL57" s="512"/>
      <c r="OXM57" s="511"/>
      <c r="OXN57" s="512"/>
      <c r="OXO57" s="512"/>
      <c r="OXP57" s="512"/>
      <c r="OXQ57" s="512"/>
      <c r="OXR57" s="512"/>
      <c r="OXS57" s="512"/>
      <c r="OXT57" s="512"/>
      <c r="OXU57" s="511"/>
      <c r="OXV57" s="512"/>
      <c r="OXW57" s="512"/>
      <c r="OXX57" s="512"/>
      <c r="OXY57" s="512"/>
      <c r="OXZ57" s="512"/>
      <c r="OYA57" s="512"/>
      <c r="OYB57" s="512"/>
      <c r="OYC57" s="511"/>
      <c r="OYD57" s="512"/>
      <c r="OYE57" s="512"/>
      <c r="OYF57" s="512"/>
      <c r="OYG57" s="512"/>
      <c r="OYH57" s="512"/>
      <c r="OYI57" s="512"/>
      <c r="OYJ57" s="512"/>
      <c r="OYK57" s="511"/>
      <c r="OYL57" s="512"/>
      <c r="OYM57" s="512"/>
      <c r="OYN57" s="512"/>
      <c r="OYO57" s="512"/>
      <c r="OYP57" s="512"/>
      <c r="OYQ57" s="512"/>
      <c r="OYR57" s="512"/>
      <c r="OYS57" s="511"/>
      <c r="OYT57" s="512"/>
      <c r="OYU57" s="512"/>
      <c r="OYV57" s="512"/>
      <c r="OYW57" s="512"/>
      <c r="OYX57" s="512"/>
      <c r="OYY57" s="512"/>
      <c r="OYZ57" s="512"/>
      <c r="OZA57" s="511"/>
      <c r="OZB57" s="512"/>
      <c r="OZC57" s="512"/>
      <c r="OZD57" s="512"/>
      <c r="OZE57" s="512"/>
      <c r="OZF57" s="512"/>
      <c r="OZG57" s="512"/>
      <c r="OZH57" s="512"/>
      <c r="OZI57" s="511"/>
      <c r="OZJ57" s="512"/>
      <c r="OZK57" s="512"/>
      <c r="OZL57" s="512"/>
      <c r="OZM57" s="512"/>
      <c r="OZN57" s="512"/>
      <c r="OZO57" s="512"/>
      <c r="OZP57" s="512"/>
      <c r="OZQ57" s="511"/>
      <c r="OZR57" s="512"/>
      <c r="OZS57" s="512"/>
      <c r="OZT57" s="512"/>
      <c r="OZU57" s="512"/>
      <c r="OZV57" s="512"/>
      <c r="OZW57" s="512"/>
      <c r="OZX57" s="512"/>
      <c r="OZY57" s="511"/>
      <c r="OZZ57" s="512"/>
      <c r="PAA57" s="512"/>
      <c r="PAB57" s="512"/>
      <c r="PAC57" s="512"/>
      <c r="PAD57" s="512"/>
      <c r="PAE57" s="512"/>
      <c r="PAF57" s="512"/>
      <c r="PAG57" s="511"/>
      <c r="PAH57" s="512"/>
      <c r="PAI57" s="512"/>
      <c r="PAJ57" s="512"/>
      <c r="PAK57" s="512"/>
      <c r="PAL57" s="512"/>
      <c r="PAM57" s="512"/>
      <c r="PAN57" s="512"/>
      <c r="PAO57" s="511"/>
      <c r="PAP57" s="512"/>
      <c r="PAQ57" s="512"/>
      <c r="PAR57" s="512"/>
      <c r="PAS57" s="512"/>
      <c r="PAT57" s="512"/>
      <c r="PAU57" s="512"/>
      <c r="PAV57" s="512"/>
      <c r="PAW57" s="511"/>
      <c r="PAX57" s="512"/>
      <c r="PAY57" s="512"/>
      <c r="PAZ57" s="512"/>
      <c r="PBA57" s="512"/>
      <c r="PBB57" s="512"/>
      <c r="PBC57" s="512"/>
      <c r="PBD57" s="512"/>
      <c r="PBE57" s="511"/>
      <c r="PBF57" s="512"/>
      <c r="PBG57" s="512"/>
      <c r="PBH57" s="512"/>
      <c r="PBI57" s="512"/>
      <c r="PBJ57" s="512"/>
      <c r="PBK57" s="512"/>
      <c r="PBL57" s="512"/>
      <c r="PBM57" s="511"/>
      <c r="PBN57" s="512"/>
      <c r="PBO57" s="512"/>
      <c r="PBP57" s="512"/>
      <c r="PBQ57" s="512"/>
      <c r="PBR57" s="512"/>
      <c r="PBS57" s="512"/>
      <c r="PBT57" s="512"/>
      <c r="PBU57" s="511"/>
      <c r="PBV57" s="512"/>
      <c r="PBW57" s="512"/>
      <c r="PBX57" s="512"/>
      <c r="PBY57" s="512"/>
      <c r="PBZ57" s="512"/>
      <c r="PCA57" s="512"/>
      <c r="PCB57" s="512"/>
      <c r="PCC57" s="511"/>
      <c r="PCD57" s="512"/>
      <c r="PCE57" s="512"/>
      <c r="PCF57" s="512"/>
      <c r="PCG57" s="512"/>
      <c r="PCH57" s="512"/>
      <c r="PCI57" s="512"/>
      <c r="PCJ57" s="512"/>
      <c r="PCK57" s="511"/>
      <c r="PCL57" s="512"/>
      <c r="PCM57" s="512"/>
      <c r="PCN57" s="512"/>
      <c r="PCO57" s="512"/>
      <c r="PCP57" s="512"/>
      <c r="PCQ57" s="512"/>
      <c r="PCR57" s="512"/>
      <c r="PCS57" s="511"/>
      <c r="PCT57" s="512"/>
      <c r="PCU57" s="512"/>
      <c r="PCV57" s="512"/>
      <c r="PCW57" s="512"/>
      <c r="PCX57" s="512"/>
      <c r="PCY57" s="512"/>
      <c r="PCZ57" s="512"/>
      <c r="PDA57" s="511"/>
      <c r="PDB57" s="512"/>
      <c r="PDC57" s="512"/>
      <c r="PDD57" s="512"/>
      <c r="PDE57" s="512"/>
      <c r="PDF57" s="512"/>
      <c r="PDG57" s="512"/>
      <c r="PDH57" s="512"/>
      <c r="PDI57" s="511"/>
      <c r="PDJ57" s="512"/>
      <c r="PDK57" s="512"/>
      <c r="PDL57" s="512"/>
      <c r="PDM57" s="512"/>
      <c r="PDN57" s="512"/>
      <c r="PDO57" s="512"/>
      <c r="PDP57" s="512"/>
      <c r="PDQ57" s="511"/>
      <c r="PDR57" s="512"/>
      <c r="PDS57" s="512"/>
      <c r="PDT57" s="512"/>
      <c r="PDU57" s="512"/>
      <c r="PDV57" s="512"/>
      <c r="PDW57" s="512"/>
      <c r="PDX57" s="512"/>
      <c r="PDY57" s="511"/>
      <c r="PDZ57" s="512"/>
      <c r="PEA57" s="512"/>
      <c r="PEB57" s="512"/>
      <c r="PEC57" s="512"/>
      <c r="PED57" s="512"/>
      <c r="PEE57" s="512"/>
      <c r="PEF57" s="512"/>
      <c r="PEG57" s="511"/>
      <c r="PEH57" s="512"/>
      <c r="PEI57" s="512"/>
      <c r="PEJ57" s="512"/>
      <c r="PEK57" s="512"/>
      <c r="PEL57" s="512"/>
      <c r="PEM57" s="512"/>
      <c r="PEN57" s="512"/>
      <c r="PEO57" s="511"/>
      <c r="PEP57" s="512"/>
      <c r="PEQ57" s="512"/>
      <c r="PER57" s="512"/>
      <c r="PES57" s="512"/>
      <c r="PET57" s="512"/>
      <c r="PEU57" s="512"/>
      <c r="PEV57" s="512"/>
      <c r="PEW57" s="511"/>
      <c r="PEX57" s="512"/>
      <c r="PEY57" s="512"/>
      <c r="PEZ57" s="512"/>
      <c r="PFA57" s="512"/>
      <c r="PFB57" s="512"/>
      <c r="PFC57" s="512"/>
      <c r="PFD57" s="512"/>
      <c r="PFE57" s="511"/>
      <c r="PFF57" s="512"/>
      <c r="PFG57" s="512"/>
      <c r="PFH57" s="512"/>
      <c r="PFI57" s="512"/>
      <c r="PFJ57" s="512"/>
      <c r="PFK57" s="512"/>
      <c r="PFL57" s="512"/>
      <c r="PFM57" s="511"/>
      <c r="PFN57" s="512"/>
      <c r="PFO57" s="512"/>
      <c r="PFP57" s="512"/>
      <c r="PFQ57" s="512"/>
      <c r="PFR57" s="512"/>
      <c r="PFS57" s="512"/>
      <c r="PFT57" s="512"/>
      <c r="PFU57" s="511"/>
      <c r="PFV57" s="512"/>
      <c r="PFW57" s="512"/>
      <c r="PFX57" s="512"/>
      <c r="PFY57" s="512"/>
      <c r="PFZ57" s="512"/>
      <c r="PGA57" s="512"/>
      <c r="PGB57" s="512"/>
      <c r="PGC57" s="511"/>
      <c r="PGD57" s="512"/>
      <c r="PGE57" s="512"/>
      <c r="PGF57" s="512"/>
      <c r="PGG57" s="512"/>
      <c r="PGH57" s="512"/>
      <c r="PGI57" s="512"/>
      <c r="PGJ57" s="512"/>
      <c r="PGK57" s="511"/>
      <c r="PGL57" s="512"/>
      <c r="PGM57" s="512"/>
      <c r="PGN57" s="512"/>
      <c r="PGO57" s="512"/>
      <c r="PGP57" s="512"/>
      <c r="PGQ57" s="512"/>
      <c r="PGR57" s="512"/>
      <c r="PGS57" s="511"/>
      <c r="PGT57" s="512"/>
      <c r="PGU57" s="512"/>
      <c r="PGV57" s="512"/>
      <c r="PGW57" s="512"/>
      <c r="PGX57" s="512"/>
      <c r="PGY57" s="512"/>
      <c r="PGZ57" s="512"/>
      <c r="PHA57" s="511"/>
      <c r="PHB57" s="512"/>
      <c r="PHC57" s="512"/>
      <c r="PHD57" s="512"/>
      <c r="PHE57" s="512"/>
      <c r="PHF57" s="512"/>
      <c r="PHG57" s="512"/>
      <c r="PHH57" s="512"/>
      <c r="PHI57" s="511"/>
      <c r="PHJ57" s="512"/>
      <c r="PHK57" s="512"/>
      <c r="PHL57" s="512"/>
      <c r="PHM57" s="512"/>
      <c r="PHN57" s="512"/>
      <c r="PHO57" s="512"/>
      <c r="PHP57" s="512"/>
      <c r="PHQ57" s="511"/>
      <c r="PHR57" s="512"/>
      <c r="PHS57" s="512"/>
      <c r="PHT57" s="512"/>
      <c r="PHU57" s="512"/>
      <c r="PHV57" s="512"/>
      <c r="PHW57" s="512"/>
      <c r="PHX57" s="512"/>
      <c r="PHY57" s="511"/>
      <c r="PHZ57" s="512"/>
      <c r="PIA57" s="512"/>
      <c r="PIB57" s="512"/>
      <c r="PIC57" s="512"/>
      <c r="PID57" s="512"/>
      <c r="PIE57" s="512"/>
      <c r="PIF57" s="512"/>
      <c r="PIG57" s="511"/>
      <c r="PIH57" s="512"/>
      <c r="PII57" s="512"/>
      <c r="PIJ57" s="512"/>
      <c r="PIK57" s="512"/>
      <c r="PIL57" s="512"/>
      <c r="PIM57" s="512"/>
      <c r="PIN57" s="512"/>
      <c r="PIO57" s="511"/>
      <c r="PIP57" s="512"/>
      <c r="PIQ57" s="512"/>
      <c r="PIR57" s="512"/>
      <c r="PIS57" s="512"/>
      <c r="PIT57" s="512"/>
      <c r="PIU57" s="512"/>
      <c r="PIV57" s="512"/>
      <c r="PIW57" s="511"/>
      <c r="PIX57" s="512"/>
      <c r="PIY57" s="512"/>
      <c r="PIZ57" s="512"/>
      <c r="PJA57" s="512"/>
      <c r="PJB57" s="512"/>
      <c r="PJC57" s="512"/>
      <c r="PJD57" s="512"/>
      <c r="PJE57" s="511"/>
      <c r="PJF57" s="512"/>
      <c r="PJG57" s="512"/>
      <c r="PJH57" s="512"/>
      <c r="PJI57" s="512"/>
      <c r="PJJ57" s="512"/>
      <c r="PJK57" s="512"/>
      <c r="PJL57" s="512"/>
      <c r="PJM57" s="511"/>
      <c r="PJN57" s="512"/>
      <c r="PJO57" s="512"/>
      <c r="PJP57" s="512"/>
      <c r="PJQ57" s="512"/>
      <c r="PJR57" s="512"/>
      <c r="PJS57" s="512"/>
      <c r="PJT57" s="512"/>
      <c r="PJU57" s="511"/>
      <c r="PJV57" s="512"/>
      <c r="PJW57" s="512"/>
      <c r="PJX57" s="512"/>
      <c r="PJY57" s="512"/>
      <c r="PJZ57" s="512"/>
      <c r="PKA57" s="512"/>
      <c r="PKB57" s="512"/>
      <c r="PKC57" s="511"/>
      <c r="PKD57" s="512"/>
      <c r="PKE57" s="512"/>
      <c r="PKF57" s="512"/>
      <c r="PKG57" s="512"/>
      <c r="PKH57" s="512"/>
      <c r="PKI57" s="512"/>
      <c r="PKJ57" s="512"/>
      <c r="PKK57" s="511"/>
      <c r="PKL57" s="512"/>
      <c r="PKM57" s="512"/>
      <c r="PKN57" s="512"/>
      <c r="PKO57" s="512"/>
      <c r="PKP57" s="512"/>
      <c r="PKQ57" s="512"/>
      <c r="PKR57" s="512"/>
      <c r="PKS57" s="511"/>
      <c r="PKT57" s="512"/>
      <c r="PKU57" s="512"/>
      <c r="PKV57" s="512"/>
      <c r="PKW57" s="512"/>
      <c r="PKX57" s="512"/>
      <c r="PKY57" s="512"/>
      <c r="PKZ57" s="512"/>
      <c r="PLA57" s="511"/>
      <c r="PLB57" s="512"/>
      <c r="PLC57" s="512"/>
      <c r="PLD57" s="512"/>
      <c r="PLE57" s="512"/>
      <c r="PLF57" s="512"/>
      <c r="PLG57" s="512"/>
      <c r="PLH57" s="512"/>
      <c r="PLI57" s="511"/>
      <c r="PLJ57" s="512"/>
      <c r="PLK57" s="512"/>
      <c r="PLL57" s="512"/>
      <c r="PLM57" s="512"/>
      <c r="PLN57" s="512"/>
      <c r="PLO57" s="512"/>
      <c r="PLP57" s="512"/>
      <c r="PLQ57" s="511"/>
      <c r="PLR57" s="512"/>
      <c r="PLS57" s="512"/>
      <c r="PLT57" s="512"/>
      <c r="PLU57" s="512"/>
      <c r="PLV57" s="512"/>
      <c r="PLW57" s="512"/>
      <c r="PLX57" s="512"/>
      <c r="PLY57" s="511"/>
      <c r="PLZ57" s="512"/>
      <c r="PMA57" s="512"/>
      <c r="PMB57" s="512"/>
      <c r="PMC57" s="512"/>
      <c r="PMD57" s="512"/>
      <c r="PME57" s="512"/>
      <c r="PMF57" s="512"/>
      <c r="PMG57" s="511"/>
      <c r="PMH57" s="512"/>
      <c r="PMI57" s="512"/>
      <c r="PMJ57" s="512"/>
      <c r="PMK57" s="512"/>
      <c r="PML57" s="512"/>
      <c r="PMM57" s="512"/>
      <c r="PMN57" s="512"/>
      <c r="PMO57" s="511"/>
      <c r="PMP57" s="512"/>
      <c r="PMQ57" s="512"/>
      <c r="PMR57" s="512"/>
      <c r="PMS57" s="512"/>
      <c r="PMT57" s="512"/>
      <c r="PMU57" s="512"/>
      <c r="PMV57" s="512"/>
      <c r="PMW57" s="511"/>
      <c r="PMX57" s="512"/>
      <c r="PMY57" s="512"/>
      <c r="PMZ57" s="512"/>
      <c r="PNA57" s="512"/>
      <c r="PNB57" s="512"/>
      <c r="PNC57" s="512"/>
      <c r="PND57" s="512"/>
      <c r="PNE57" s="511"/>
      <c r="PNF57" s="512"/>
      <c r="PNG57" s="512"/>
      <c r="PNH57" s="512"/>
      <c r="PNI57" s="512"/>
      <c r="PNJ57" s="512"/>
      <c r="PNK57" s="512"/>
      <c r="PNL57" s="512"/>
      <c r="PNM57" s="511"/>
      <c r="PNN57" s="512"/>
      <c r="PNO57" s="512"/>
      <c r="PNP57" s="512"/>
      <c r="PNQ57" s="512"/>
      <c r="PNR57" s="512"/>
      <c r="PNS57" s="512"/>
      <c r="PNT57" s="512"/>
      <c r="PNU57" s="511"/>
      <c r="PNV57" s="512"/>
      <c r="PNW57" s="512"/>
      <c r="PNX57" s="512"/>
      <c r="PNY57" s="512"/>
      <c r="PNZ57" s="512"/>
      <c r="POA57" s="512"/>
      <c r="POB57" s="512"/>
      <c r="POC57" s="511"/>
      <c r="POD57" s="512"/>
      <c r="POE57" s="512"/>
      <c r="POF57" s="512"/>
      <c r="POG57" s="512"/>
      <c r="POH57" s="512"/>
      <c r="POI57" s="512"/>
      <c r="POJ57" s="512"/>
      <c r="POK57" s="511"/>
      <c r="POL57" s="512"/>
      <c r="POM57" s="512"/>
      <c r="PON57" s="512"/>
      <c r="POO57" s="512"/>
      <c r="POP57" s="512"/>
      <c r="POQ57" s="512"/>
      <c r="POR57" s="512"/>
      <c r="POS57" s="511"/>
      <c r="POT57" s="512"/>
      <c r="POU57" s="512"/>
      <c r="POV57" s="512"/>
      <c r="POW57" s="512"/>
      <c r="POX57" s="512"/>
      <c r="POY57" s="512"/>
      <c r="POZ57" s="512"/>
      <c r="PPA57" s="511"/>
      <c r="PPB57" s="512"/>
      <c r="PPC57" s="512"/>
      <c r="PPD57" s="512"/>
      <c r="PPE57" s="512"/>
      <c r="PPF57" s="512"/>
      <c r="PPG57" s="512"/>
      <c r="PPH57" s="512"/>
      <c r="PPI57" s="511"/>
      <c r="PPJ57" s="512"/>
      <c r="PPK57" s="512"/>
      <c r="PPL57" s="512"/>
      <c r="PPM57" s="512"/>
      <c r="PPN57" s="512"/>
      <c r="PPO57" s="512"/>
      <c r="PPP57" s="512"/>
      <c r="PPQ57" s="511"/>
      <c r="PPR57" s="512"/>
      <c r="PPS57" s="512"/>
      <c r="PPT57" s="512"/>
      <c r="PPU57" s="512"/>
      <c r="PPV57" s="512"/>
      <c r="PPW57" s="512"/>
      <c r="PPX57" s="512"/>
      <c r="PPY57" s="511"/>
      <c r="PPZ57" s="512"/>
      <c r="PQA57" s="512"/>
      <c r="PQB57" s="512"/>
      <c r="PQC57" s="512"/>
      <c r="PQD57" s="512"/>
      <c r="PQE57" s="512"/>
      <c r="PQF57" s="512"/>
      <c r="PQG57" s="511"/>
      <c r="PQH57" s="512"/>
      <c r="PQI57" s="512"/>
      <c r="PQJ57" s="512"/>
      <c r="PQK57" s="512"/>
      <c r="PQL57" s="512"/>
      <c r="PQM57" s="512"/>
      <c r="PQN57" s="512"/>
      <c r="PQO57" s="511"/>
      <c r="PQP57" s="512"/>
      <c r="PQQ57" s="512"/>
      <c r="PQR57" s="512"/>
      <c r="PQS57" s="512"/>
      <c r="PQT57" s="512"/>
      <c r="PQU57" s="512"/>
      <c r="PQV57" s="512"/>
      <c r="PQW57" s="511"/>
      <c r="PQX57" s="512"/>
      <c r="PQY57" s="512"/>
      <c r="PQZ57" s="512"/>
      <c r="PRA57" s="512"/>
      <c r="PRB57" s="512"/>
      <c r="PRC57" s="512"/>
      <c r="PRD57" s="512"/>
      <c r="PRE57" s="511"/>
      <c r="PRF57" s="512"/>
      <c r="PRG57" s="512"/>
      <c r="PRH57" s="512"/>
      <c r="PRI57" s="512"/>
      <c r="PRJ57" s="512"/>
      <c r="PRK57" s="512"/>
      <c r="PRL57" s="512"/>
      <c r="PRM57" s="511"/>
      <c r="PRN57" s="512"/>
      <c r="PRO57" s="512"/>
      <c r="PRP57" s="512"/>
      <c r="PRQ57" s="512"/>
      <c r="PRR57" s="512"/>
      <c r="PRS57" s="512"/>
      <c r="PRT57" s="512"/>
      <c r="PRU57" s="511"/>
      <c r="PRV57" s="512"/>
      <c r="PRW57" s="512"/>
      <c r="PRX57" s="512"/>
      <c r="PRY57" s="512"/>
      <c r="PRZ57" s="512"/>
      <c r="PSA57" s="512"/>
      <c r="PSB57" s="512"/>
      <c r="PSC57" s="511"/>
      <c r="PSD57" s="512"/>
      <c r="PSE57" s="512"/>
      <c r="PSF57" s="512"/>
      <c r="PSG57" s="512"/>
      <c r="PSH57" s="512"/>
      <c r="PSI57" s="512"/>
      <c r="PSJ57" s="512"/>
      <c r="PSK57" s="511"/>
      <c r="PSL57" s="512"/>
      <c r="PSM57" s="512"/>
      <c r="PSN57" s="512"/>
      <c r="PSO57" s="512"/>
      <c r="PSP57" s="512"/>
      <c r="PSQ57" s="512"/>
      <c r="PSR57" s="512"/>
      <c r="PSS57" s="511"/>
      <c r="PST57" s="512"/>
      <c r="PSU57" s="512"/>
      <c r="PSV57" s="512"/>
      <c r="PSW57" s="512"/>
      <c r="PSX57" s="512"/>
      <c r="PSY57" s="512"/>
      <c r="PSZ57" s="512"/>
      <c r="PTA57" s="511"/>
      <c r="PTB57" s="512"/>
      <c r="PTC57" s="512"/>
      <c r="PTD57" s="512"/>
      <c r="PTE57" s="512"/>
      <c r="PTF57" s="512"/>
      <c r="PTG57" s="512"/>
      <c r="PTH57" s="512"/>
      <c r="PTI57" s="511"/>
      <c r="PTJ57" s="512"/>
      <c r="PTK57" s="512"/>
      <c r="PTL57" s="512"/>
      <c r="PTM57" s="512"/>
      <c r="PTN57" s="512"/>
      <c r="PTO57" s="512"/>
      <c r="PTP57" s="512"/>
      <c r="PTQ57" s="511"/>
      <c r="PTR57" s="512"/>
      <c r="PTS57" s="512"/>
      <c r="PTT57" s="512"/>
      <c r="PTU57" s="512"/>
      <c r="PTV57" s="512"/>
      <c r="PTW57" s="512"/>
      <c r="PTX57" s="512"/>
      <c r="PTY57" s="511"/>
      <c r="PTZ57" s="512"/>
      <c r="PUA57" s="512"/>
      <c r="PUB57" s="512"/>
      <c r="PUC57" s="512"/>
      <c r="PUD57" s="512"/>
      <c r="PUE57" s="512"/>
      <c r="PUF57" s="512"/>
      <c r="PUG57" s="511"/>
      <c r="PUH57" s="512"/>
      <c r="PUI57" s="512"/>
      <c r="PUJ57" s="512"/>
      <c r="PUK57" s="512"/>
      <c r="PUL57" s="512"/>
      <c r="PUM57" s="512"/>
      <c r="PUN57" s="512"/>
      <c r="PUO57" s="511"/>
      <c r="PUP57" s="512"/>
      <c r="PUQ57" s="512"/>
      <c r="PUR57" s="512"/>
      <c r="PUS57" s="512"/>
      <c r="PUT57" s="512"/>
      <c r="PUU57" s="512"/>
      <c r="PUV57" s="512"/>
      <c r="PUW57" s="511"/>
      <c r="PUX57" s="512"/>
      <c r="PUY57" s="512"/>
      <c r="PUZ57" s="512"/>
      <c r="PVA57" s="512"/>
      <c r="PVB57" s="512"/>
      <c r="PVC57" s="512"/>
      <c r="PVD57" s="512"/>
      <c r="PVE57" s="511"/>
      <c r="PVF57" s="512"/>
      <c r="PVG57" s="512"/>
      <c r="PVH57" s="512"/>
      <c r="PVI57" s="512"/>
      <c r="PVJ57" s="512"/>
      <c r="PVK57" s="512"/>
      <c r="PVL57" s="512"/>
      <c r="PVM57" s="511"/>
      <c r="PVN57" s="512"/>
      <c r="PVO57" s="512"/>
      <c r="PVP57" s="512"/>
      <c r="PVQ57" s="512"/>
      <c r="PVR57" s="512"/>
      <c r="PVS57" s="512"/>
      <c r="PVT57" s="512"/>
      <c r="PVU57" s="511"/>
      <c r="PVV57" s="512"/>
      <c r="PVW57" s="512"/>
      <c r="PVX57" s="512"/>
      <c r="PVY57" s="512"/>
      <c r="PVZ57" s="512"/>
      <c r="PWA57" s="512"/>
      <c r="PWB57" s="512"/>
      <c r="PWC57" s="511"/>
      <c r="PWD57" s="512"/>
      <c r="PWE57" s="512"/>
      <c r="PWF57" s="512"/>
      <c r="PWG57" s="512"/>
      <c r="PWH57" s="512"/>
      <c r="PWI57" s="512"/>
      <c r="PWJ57" s="512"/>
      <c r="PWK57" s="511"/>
      <c r="PWL57" s="512"/>
      <c r="PWM57" s="512"/>
      <c r="PWN57" s="512"/>
      <c r="PWO57" s="512"/>
      <c r="PWP57" s="512"/>
      <c r="PWQ57" s="512"/>
      <c r="PWR57" s="512"/>
      <c r="PWS57" s="511"/>
      <c r="PWT57" s="512"/>
      <c r="PWU57" s="512"/>
      <c r="PWV57" s="512"/>
      <c r="PWW57" s="512"/>
      <c r="PWX57" s="512"/>
      <c r="PWY57" s="512"/>
      <c r="PWZ57" s="512"/>
      <c r="PXA57" s="511"/>
      <c r="PXB57" s="512"/>
      <c r="PXC57" s="512"/>
      <c r="PXD57" s="512"/>
      <c r="PXE57" s="512"/>
      <c r="PXF57" s="512"/>
      <c r="PXG57" s="512"/>
      <c r="PXH57" s="512"/>
      <c r="PXI57" s="511"/>
      <c r="PXJ57" s="512"/>
      <c r="PXK57" s="512"/>
      <c r="PXL57" s="512"/>
      <c r="PXM57" s="512"/>
      <c r="PXN57" s="512"/>
      <c r="PXO57" s="512"/>
      <c r="PXP57" s="512"/>
      <c r="PXQ57" s="511"/>
      <c r="PXR57" s="512"/>
      <c r="PXS57" s="512"/>
      <c r="PXT57" s="512"/>
      <c r="PXU57" s="512"/>
      <c r="PXV57" s="512"/>
      <c r="PXW57" s="512"/>
      <c r="PXX57" s="512"/>
      <c r="PXY57" s="511"/>
      <c r="PXZ57" s="512"/>
      <c r="PYA57" s="512"/>
      <c r="PYB57" s="512"/>
      <c r="PYC57" s="512"/>
      <c r="PYD57" s="512"/>
      <c r="PYE57" s="512"/>
      <c r="PYF57" s="512"/>
      <c r="PYG57" s="511"/>
      <c r="PYH57" s="512"/>
      <c r="PYI57" s="512"/>
      <c r="PYJ57" s="512"/>
      <c r="PYK57" s="512"/>
      <c r="PYL57" s="512"/>
      <c r="PYM57" s="512"/>
      <c r="PYN57" s="512"/>
      <c r="PYO57" s="511"/>
      <c r="PYP57" s="512"/>
      <c r="PYQ57" s="512"/>
      <c r="PYR57" s="512"/>
      <c r="PYS57" s="512"/>
      <c r="PYT57" s="512"/>
      <c r="PYU57" s="512"/>
      <c r="PYV57" s="512"/>
      <c r="PYW57" s="511"/>
      <c r="PYX57" s="512"/>
      <c r="PYY57" s="512"/>
      <c r="PYZ57" s="512"/>
      <c r="PZA57" s="512"/>
      <c r="PZB57" s="512"/>
      <c r="PZC57" s="512"/>
      <c r="PZD57" s="512"/>
      <c r="PZE57" s="511"/>
      <c r="PZF57" s="512"/>
      <c r="PZG57" s="512"/>
      <c r="PZH57" s="512"/>
      <c r="PZI57" s="512"/>
      <c r="PZJ57" s="512"/>
      <c r="PZK57" s="512"/>
      <c r="PZL57" s="512"/>
      <c r="PZM57" s="511"/>
      <c r="PZN57" s="512"/>
      <c r="PZO57" s="512"/>
      <c r="PZP57" s="512"/>
      <c r="PZQ57" s="512"/>
      <c r="PZR57" s="512"/>
      <c r="PZS57" s="512"/>
      <c r="PZT57" s="512"/>
      <c r="PZU57" s="511"/>
      <c r="PZV57" s="512"/>
      <c r="PZW57" s="512"/>
      <c r="PZX57" s="512"/>
      <c r="PZY57" s="512"/>
      <c r="PZZ57" s="512"/>
      <c r="QAA57" s="512"/>
      <c r="QAB57" s="512"/>
      <c r="QAC57" s="511"/>
      <c r="QAD57" s="512"/>
      <c r="QAE57" s="512"/>
      <c r="QAF57" s="512"/>
      <c r="QAG57" s="512"/>
      <c r="QAH57" s="512"/>
      <c r="QAI57" s="512"/>
      <c r="QAJ57" s="512"/>
      <c r="QAK57" s="511"/>
      <c r="QAL57" s="512"/>
      <c r="QAM57" s="512"/>
      <c r="QAN57" s="512"/>
      <c r="QAO57" s="512"/>
      <c r="QAP57" s="512"/>
      <c r="QAQ57" s="512"/>
      <c r="QAR57" s="512"/>
      <c r="QAS57" s="511"/>
      <c r="QAT57" s="512"/>
      <c r="QAU57" s="512"/>
      <c r="QAV57" s="512"/>
      <c r="QAW57" s="512"/>
      <c r="QAX57" s="512"/>
      <c r="QAY57" s="512"/>
      <c r="QAZ57" s="512"/>
      <c r="QBA57" s="511"/>
      <c r="QBB57" s="512"/>
      <c r="QBC57" s="512"/>
      <c r="QBD57" s="512"/>
      <c r="QBE57" s="512"/>
      <c r="QBF57" s="512"/>
      <c r="QBG57" s="512"/>
      <c r="QBH57" s="512"/>
      <c r="QBI57" s="511"/>
      <c r="QBJ57" s="512"/>
      <c r="QBK57" s="512"/>
      <c r="QBL57" s="512"/>
      <c r="QBM57" s="512"/>
      <c r="QBN57" s="512"/>
      <c r="QBO57" s="512"/>
      <c r="QBP57" s="512"/>
      <c r="QBQ57" s="511"/>
      <c r="QBR57" s="512"/>
      <c r="QBS57" s="512"/>
      <c r="QBT57" s="512"/>
      <c r="QBU57" s="512"/>
      <c r="QBV57" s="512"/>
      <c r="QBW57" s="512"/>
      <c r="QBX57" s="512"/>
      <c r="QBY57" s="511"/>
      <c r="QBZ57" s="512"/>
      <c r="QCA57" s="512"/>
      <c r="QCB57" s="512"/>
      <c r="QCC57" s="512"/>
      <c r="QCD57" s="512"/>
      <c r="QCE57" s="512"/>
      <c r="QCF57" s="512"/>
      <c r="QCG57" s="511"/>
      <c r="QCH57" s="512"/>
      <c r="QCI57" s="512"/>
      <c r="QCJ57" s="512"/>
      <c r="QCK57" s="512"/>
      <c r="QCL57" s="512"/>
      <c r="QCM57" s="512"/>
      <c r="QCN57" s="512"/>
      <c r="QCO57" s="511"/>
      <c r="QCP57" s="512"/>
      <c r="QCQ57" s="512"/>
      <c r="QCR57" s="512"/>
      <c r="QCS57" s="512"/>
      <c r="QCT57" s="512"/>
      <c r="QCU57" s="512"/>
      <c r="QCV57" s="512"/>
      <c r="QCW57" s="511"/>
      <c r="QCX57" s="512"/>
      <c r="QCY57" s="512"/>
      <c r="QCZ57" s="512"/>
      <c r="QDA57" s="512"/>
      <c r="QDB57" s="512"/>
      <c r="QDC57" s="512"/>
      <c r="QDD57" s="512"/>
      <c r="QDE57" s="511"/>
      <c r="QDF57" s="512"/>
      <c r="QDG57" s="512"/>
      <c r="QDH57" s="512"/>
      <c r="QDI57" s="512"/>
      <c r="QDJ57" s="512"/>
      <c r="QDK57" s="512"/>
      <c r="QDL57" s="512"/>
      <c r="QDM57" s="511"/>
      <c r="QDN57" s="512"/>
      <c r="QDO57" s="512"/>
      <c r="QDP57" s="512"/>
      <c r="QDQ57" s="512"/>
      <c r="QDR57" s="512"/>
      <c r="QDS57" s="512"/>
      <c r="QDT57" s="512"/>
      <c r="QDU57" s="511"/>
      <c r="QDV57" s="512"/>
      <c r="QDW57" s="512"/>
      <c r="QDX57" s="512"/>
      <c r="QDY57" s="512"/>
      <c r="QDZ57" s="512"/>
      <c r="QEA57" s="512"/>
      <c r="QEB57" s="512"/>
      <c r="QEC57" s="511"/>
      <c r="QED57" s="512"/>
      <c r="QEE57" s="512"/>
      <c r="QEF57" s="512"/>
      <c r="QEG57" s="512"/>
      <c r="QEH57" s="512"/>
      <c r="QEI57" s="512"/>
      <c r="QEJ57" s="512"/>
      <c r="QEK57" s="511"/>
      <c r="QEL57" s="512"/>
      <c r="QEM57" s="512"/>
      <c r="QEN57" s="512"/>
      <c r="QEO57" s="512"/>
      <c r="QEP57" s="512"/>
      <c r="QEQ57" s="512"/>
      <c r="QER57" s="512"/>
      <c r="QES57" s="511"/>
      <c r="QET57" s="512"/>
      <c r="QEU57" s="512"/>
      <c r="QEV57" s="512"/>
      <c r="QEW57" s="512"/>
      <c r="QEX57" s="512"/>
      <c r="QEY57" s="512"/>
      <c r="QEZ57" s="512"/>
      <c r="QFA57" s="511"/>
      <c r="QFB57" s="512"/>
      <c r="QFC57" s="512"/>
      <c r="QFD57" s="512"/>
      <c r="QFE57" s="512"/>
      <c r="QFF57" s="512"/>
      <c r="QFG57" s="512"/>
      <c r="QFH57" s="512"/>
      <c r="QFI57" s="511"/>
      <c r="QFJ57" s="512"/>
      <c r="QFK57" s="512"/>
      <c r="QFL57" s="512"/>
      <c r="QFM57" s="512"/>
      <c r="QFN57" s="512"/>
      <c r="QFO57" s="512"/>
      <c r="QFP57" s="512"/>
      <c r="QFQ57" s="511"/>
      <c r="QFR57" s="512"/>
      <c r="QFS57" s="512"/>
      <c r="QFT57" s="512"/>
      <c r="QFU57" s="512"/>
      <c r="QFV57" s="512"/>
      <c r="QFW57" s="512"/>
      <c r="QFX57" s="512"/>
      <c r="QFY57" s="511"/>
      <c r="QFZ57" s="512"/>
      <c r="QGA57" s="512"/>
      <c r="QGB57" s="512"/>
      <c r="QGC57" s="512"/>
      <c r="QGD57" s="512"/>
      <c r="QGE57" s="512"/>
      <c r="QGF57" s="512"/>
      <c r="QGG57" s="511"/>
      <c r="QGH57" s="512"/>
      <c r="QGI57" s="512"/>
      <c r="QGJ57" s="512"/>
      <c r="QGK57" s="512"/>
      <c r="QGL57" s="512"/>
      <c r="QGM57" s="512"/>
      <c r="QGN57" s="512"/>
      <c r="QGO57" s="511"/>
      <c r="QGP57" s="512"/>
      <c r="QGQ57" s="512"/>
      <c r="QGR57" s="512"/>
      <c r="QGS57" s="512"/>
      <c r="QGT57" s="512"/>
      <c r="QGU57" s="512"/>
      <c r="QGV57" s="512"/>
      <c r="QGW57" s="511"/>
      <c r="QGX57" s="512"/>
      <c r="QGY57" s="512"/>
      <c r="QGZ57" s="512"/>
      <c r="QHA57" s="512"/>
      <c r="QHB57" s="512"/>
      <c r="QHC57" s="512"/>
      <c r="QHD57" s="512"/>
      <c r="QHE57" s="511"/>
      <c r="QHF57" s="512"/>
      <c r="QHG57" s="512"/>
      <c r="QHH57" s="512"/>
      <c r="QHI57" s="512"/>
      <c r="QHJ57" s="512"/>
      <c r="QHK57" s="512"/>
      <c r="QHL57" s="512"/>
      <c r="QHM57" s="511"/>
      <c r="QHN57" s="512"/>
      <c r="QHO57" s="512"/>
      <c r="QHP57" s="512"/>
      <c r="QHQ57" s="512"/>
      <c r="QHR57" s="512"/>
      <c r="QHS57" s="512"/>
      <c r="QHT57" s="512"/>
      <c r="QHU57" s="511"/>
      <c r="QHV57" s="512"/>
      <c r="QHW57" s="512"/>
      <c r="QHX57" s="512"/>
      <c r="QHY57" s="512"/>
      <c r="QHZ57" s="512"/>
      <c r="QIA57" s="512"/>
      <c r="QIB57" s="512"/>
      <c r="QIC57" s="511"/>
      <c r="QID57" s="512"/>
      <c r="QIE57" s="512"/>
      <c r="QIF57" s="512"/>
      <c r="QIG57" s="512"/>
      <c r="QIH57" s="512"/>
      <c r="QII57" s="512"/>
      <c r="QIJ57" s="512"/>
      <c r="QIK57" s="511"/>
      <c r="QIL57" s="512"/>
      <c r="QIM57" s="512"/>
      <c r="QIN57" s="512"/>
      <c r="QIO57" s="512"/>
      <c r="QIP57" s="512"/>
      <c r="QIQ57" s="512"/>
      <c r="QIR57" s="512"/>
      <c r="QIS57" s="511"/>
      <c r="QIT57" s="512"/>
      <c r="QIU57" s="512"/>
      <c r="QIV57" s="512"/>
      <c r="QIW57" s="512"/>
      <c r="QIX57" s="512"/>
      <c r="QIY57" s="512"/>
      <c r="QIZ57" s="512"/>
      <c r="QJA57" s="511"/>
      <c r="QJB57" s="512"/>
      <c r="QJC57" s="512"/>
      <c r="QJD57" s="512"/>
      <c r="QJE57" s="512"/>
      <c r="QJF57" s="512"/>
      <c r="QJG57" s="512"/>
      <c r="QJH57" s="512"/>
      <c r="QJI57" s="511"/>
      <c r="QJJ57" s="512"/>
      <c r="QJK57" s="512"/>
      <c r="QJL57" s="512"/>
      <c r="QJM57" s="512"/>
      <c r="QJN57" s="512"/>
      <c r="QJO57" s="512"/>
      <c r="QJP57" s="512"/>
      <c r="QJQ57" s="511"/>
      <c r="QJR57" s="512"/>
      <c r="QJS57" s="512"/>
      <c r="QJT57" s="512"/>
      <c r="QJU57" s="512"/>
      <c r="QJV57" s="512"/>
      <c r="QJW57" s="512"/>
      <c r="QJX57" s="512"/>
      <c r="QJY57" s="511"/>
      <c r="QJZ57" s="512"/>
      <c r="QKA57" s="512"/>
      <c r="QKB57" s="512"/>
      <c r="QKC57" s="512"/>
      <c r="QKD57" s="512"/>
      <c r="QKE57" s="512"/>
      <c r="QKF57" s="512"/>
      <c r="QKG57" s="511"/>
      <c r="QKH57" s="512"/>
      <c r="QKI57" s="512"/>
      <c r="QKJ57" s="512"/>
      <c r="QKK57" s="512"/>
      <c r="QKL57" s="512"/>
      <c r="QKM57" s="512"/>
      <c r="QKN57" s="512"/>
      <c r="QKO57" s="511"/>
      <c r="QKP57" s="512"/>
      <c r="QKQ57" s="512"/>
      <c r="QKR57" s="512"/>
      <c r="QKS57" s="512"/>
      <c r="QKT57" s="512"/>
      <c r="QKU57" s="512"/>
      <c r="QKV57" s="512"/>
      <c r="QKW57" s="511"/>
      <c r="QKX57" s="512"/>
      <c r="QKY57" s="512"/>
      <c r="QKZ57" s="512"/>
      <c r="QLA57" s="512"/>
      <c r="QLB57" s="512"/>
      <c r="QLC57" s="512"/>
      <c r="QLD57" s="512"/>
      <c r="QLE57" s="511"/>
      <c r="QLF57" s="512"/>
      <c r="QLG57" s="512"/>
      <c r="QLH57" s="512"/>
      <c r="QLI57" s="512"/>
      <c r="QLJ57" s="512"/>
      <c r="QLK57" s="512"/>
      <c r="QLL57" s="512"/>
      <c r="QLM57" s="511"/>
      <c r="QLN57" s="512"/>
      <c r="QLO57" s="512"/>
      <c r="QLP57" s="512"/>
      <c r="QLQ57" s="512"/>
      <c r="QLR57" s="512"/>
      <c r="QLS57" s="512"/>
      <c r="QLT57" s="512"/>
      <c r="QLU57" s="511"/>
      <c r="QLV57" s="512"/>
      <c r="QLW57" s="512"/>
      <c r="QLX57" s="512"/>
      <c r="QLY57" s="512"/>
      <c r="QLZ57" s="512"/>
      <c r="QMA57" s="512"/>
      <c r="QMB57" s="512"/>
      <c r="QMC57" s="511"/>
      <c r="QMD57" s="512"/>
      <c r="QME57" s="512"/>
      <c r="QMF57" s="512"/>
      <c r="QMG57" s="512"/>
      <c r="QMH57" s="512"/>
      <c r="QMI57" s="512"/>
      <c r="QMJ57" s="512"/>
      <c r="QMK57" s="511"/>
      <c r="QML57" s="512"/>
      <c r="QMM57" s="512"/>
      <c r="QMN57" s="512"/>
      <c r="QMO57" s="512"/>
      <c r="QMP57" s="512"/>
      <c r="QMQ57" s="512"/>
      <c r="QMR57" s="512"/>
      <c r="QMS57" s="511"/>
      <c r="QMT57" s="512"/>
      <c r="QMU57" s="512"/>
      <c r="QMV57" s="512"/>
      <c r="QMW57" s="512"/>
      <c r="QMX57" s="512"/>
      <c r="QMY57" s="512"/>
      <c r="QMZ57" s="512"/>
      <c r="QNA57" s="511"/>
      <c r="QNB57" s="512"/>
      <c r="QNC57" s="512"/>
      <c r="QND57" s="512"/>
      <c r="QNE57" s="512"/>
      <c r="QNF57" s="512"/>
      <c r="QNG57" s="512"/>
      <c r="QNH57" s="512"/>
      <c r="QNI57" s="511"/>
      <c r="QNJ57" s="512"/>
      <c r="QNK57" s="512"/>
      <c r="QNL57" s="512"/>
      <c r="QNM57" s="512"/>
      <c r="QNN57" s="512"/>
      <c r="QNO57" s="512"/>
      <c r="QNP57" s="512"/>
      <c r="QNQ57" s="511"/>
      <c r="QNR57" s="512"/>
      <c r="QNS57" s="512"/>
      <c r="QNT57" s="512"/>
      <c r="QNU57" s="512"/>
      <c r="QNV57" s="512"/>
      <c r="QNW57" s="512"/>
      <c r="QNX57" s="512"/>
      <c r="QNY57" s="511"/>
      <c r="QNZ57" s="512"/>
      <c r="QOA57" s="512"/>
      <c r="QOB57" s="512"/>
      <c r="QOC57" s="512"/>
      <c r="QOD57" s="512"/>
      <c r="QOE57" s="512"/>
      <c r="QOF57" s="512"/>
      <c r="QOG57" s="511"/>
      <c r="QOH57" s="512"/>
      <c r="QOI57" s="512"/>
      <c r="QOJ57" s="512"/>
      <c r="QOK57" s="512"/>
      <c r="QOL57" s="512"/>
      <c r="QOM57" s="512"/>
      <c r="QON57" s="512"/>
      <c r="QOO57" s="511"/>
      <c r="QOP57" s="512"/>
      <c r="QOQ57" s="512"/>
      <c r="QOR57" s="512"/>
      <c r="QOS57" s="512"/>
      <c r="QOT57" s="512"/>
      <c r="QOU57" s="512"/>
      <c r="QOV57" s="512"/>
      <c r="QOW57" s="511"/>
      <c r="QOX57" s="512"/>
      <c r="QOY57" s="512"/>
      <c r="QOZ57" s="512"/>
      <c r="QPA57" s="512"/>
      <c r="QPB57" s="512"/>
      <c r="QPC57" s="512"/>
      <c r="QPD57" s="512"/>
      <c r="QPE57" s="511"/>
      <c r="QPF57" s="512"/>
      <c r="QPG57" s="512"/>
      <c r="QPH57" s="512"/>
      <c r="QPI57" s="512"/>
      <c r="QPJ57" s="512"/>
      <c r="QPK57" s="512"/>
      <c r="QPL57" s="512"/>
      <c r="QPM57" s="511"/>
      <c r="QPN57" s="512"/>
      <c r="QPO57" s="512"/>
      <c r="QPP57" s="512"/>
      <c r="QPQ57" s="512"/>
      <c r="QPR57" s="512"/>
      <c r="QPS57" s="512"/>
      <c r="QPT57" s="512"/>
      <c r="QPU57" s="511"/>
      <c r="QPV57" s="512"/>
      <c r="QPW57" s="512"/>
      <c r="QPX57" s="512"/>
      <c r="QPY57" s="512"/>
      <c r="QPZ57" s="512"/>
      <c r="QQA57" s="512"/>
      <c r="QQB57" s="512"/>
      <c r="QQC57" s="511"/>
      <c r="QQD57" s="512"/>
      <c r="QQE57" s="512"/>
      <c r="QQF57" s="512"/>
      <c r="QQG57" s="512"/>
      <c r="QQH57" s="512"/>
      <c r="QQI57" s="512"/>
      <c r="QQJ57" s="512"/>
      <c r="QQK57" s="511"/>
      <c r="QQL57" s="512"/>
      <c r="QQM57" s="512"/>
      <c r="QQN57" s="512"/>
      <c r="QQO57" s="512"/>
      <c r="QQP57" s="512"/>
      <c r="QQQ57" s="512"/>
      <c r="QQR57" s="512"/>
      <c r="QQS57" s="511"/>
      <c r="QQT57" s="512"/>
      <c r="QQU57" s="512"/>
      <c r="QQV57" s="512"/>
      <c r="QQW57" s="512"/>
      <c r="QQX57" s="512"/>
      <c r="QQY57" s="512"/>
      <c r="QQZ57" s="512"/>
      <c r="QRA57" s="511"/>
      <c r="QRB57" s="512"/>
      <c r="QRC57" s="512"/>
      <c r="QRD57" s="512"/>
      <c r="QRE57" s="512"/>
      <c r="QRF57" s="512"/>
      <c r="QRG57" s="512"/>
      <c r="QRH57" s="512"/>
      <c r="QRI57" s="511"/>
      <c r="QRJ57" s="512"/>
      <c r="QRK57" s="512"/>
      <c r="QRL57" s="512"/>
      <c r="QRM57" s="512"/>
      <c r="QRN57" s="512"/>
      <c r="QRO57" s="512"/>
      <c r="QRP57" s="512"/>
      <c r="QRQ57" s="511"/>
      <c r="QRR57" s="512"/>
      <c r="QRS57" s="512"/>
      <c r="QRT57" s="512"/>
      <c r="QRU57" s="512"/>
      <c r="QRV57" s="512"/>
      <c r="QRW57" s="512"/>
      <c r="QRX57" s="512"/>
      <c r="QRY57" s="511"/>
      <c r="QRZ57" s="512"/>
      <c r="QSA57" s="512"/>
      <c r="QSB57" s="512"/>
      <c r="QSC57" s="512"/>
      <c r="QSD57" s="512"/>
      <c r="QSE57" s="512"/>
      <c r="QSF57" s="512"/>
      <c r="QSG57" s="511"/>
      <c r="QSH57" s="512"/>
      <c r="QSI57" s="512"/>
      <c r="QSJ57" s="512"/>
      <c r="QSK57" s="512"/>
      <c r="QSL57" s="512"/>
      <c r="QSM57" s="512"/>
      <c r="QSN57" s="512"/>
      <c r="QSO57" s="511"/>
      <c r="QSP57" s="512"/>
      <c r="QSQ57" s="512"/>
      <c r="QSR57" s="512"/>
      <c r="QSS57" s="512"/>
      <c r="QST57" s="512"/>
      <c r="QSU57" s="512"/>
      <c r="QSV57" s="512"/>
      <c r="QSW57" s="511"/>
      <c r="QSX57" s="512"/>
      <c r="QSY57" s="512"/>
      <c r="QSZ57" s="512"/>
      <c r="QTA57" s="512"/>
      <c r="QTB57" s="512"/>
      <c r="QTC57" s="512"/>
      <c r="QTD57" s="512"/>
      <c r="QTE57" s="511"/>
      <c r="QTF57" s="512"/>
      <c r="QTG57" s="512"/>
      <c r="QTH57" s="512"/>
      <c r="QTI57" s="512"/>
      <c r="QTJ57" s="512"/>
      <c r="QTK57" s="512"/>
      <c r="QTL57" s="512"/>
      <c r="QTM57" s="511"/>
      <c r="QTN57" s="512"/>
      <c r="QTO57" s="512"/>
      <c r="QTP57" s="512"/>
      <c r="QTQ57" s="512"/>
      <c r="QTR57" s="512"/>
      <c r="QTS57" s="512"/>
      <c r="QTT57" s="512"/>
      <c r="QTU57" s="511"/>
      <c r="QTV57" s="512"/>
      <c r="QTW57" s="512"/>
      <c r="QTX57" s="512"/>
      <c r="QTY57" s="512"/>
      <c r="QTZ57" s="512"/>
      <c r="QUA57" s="512"/>
      <c r="QUB57" s="512"/>
      <c r="QUC57" s="511"/>
      <c r="QUD57" s="512"/>
      <c r="QUE57" s="512"/>
      <c r="QUF57" s="512"/>
      <c r="QUG57" s="512"/>
      <c r="QUH57" s="512"/>
      <c r="QUI57" s="512"/>
      <c r="QUJ57" s="512"/>
      <c r="QUK57" s="511"/>
      <c r="QUL57" s="512"/>
      <c r="QUM57" s="512"/>
      <c r="QUN57" s="512"/>
      <c r="QUO57" s="512"/>
      <c r="QUP57" s="512"/>
      <c r="QUQ57" s="512"/>
      <c r="QUR57" s="512"/>
      <c r="QUS57" s="511"/>
      <c r="QUT57" s="512"/>
      <c r="QUU57" s="512"/>
      <c r="QUV57" s="512"/>
      <c r="QUW57" s="512"/>
      <c r="QUX57" s="512"/>
      <c r="QUY57" s="512"/>
      <c r="QUZ57" s="512"/>
      <c r="QVA57" s="511"/>
      <c r="QVB57" s="512"/>
      <c r="QVC57" s="512"/>
      <c r="QVD57" s="512"/>
      <c r="QVE57" s="512"/>
      <c r="QVF57" s="512"/>
      <c r="QVG57" s="512"/>
      <c r="QVH57" s="512"/>
      <c r="QVI57" s="511"/>
      <c r="QVJ57" s="512"/>
      <c r="QVK57" s="512"/>
      <c r="QVL57" s="512"/>
      <c r="QVM57" s="512"/>
      <c r="QVN57" s="512"/>
      <c r="QVO57" s="512"/>
      <c r="QVP57" s="512"/>
      <c r="QVQ57" s="511"/>
      <c r="QVR57" s="512"/>
      <c r="QVS57" s="512"/>
      <c r="QVT57" s="512"/>
      <c r="QVU57" s="512"/>
      <c r="QVV57" s="512"/>
      <c r="QVW57" s="512"/>
      <c r="QVX57" s="512"/>
      <c r="QVY57" s="511"/>
      <c r="QVZ57" s="512"/>
      <c r="QWA57" s="512"/>
      <c r="QWB57" s="512"/>
      <c r="QWC57" s="512"/>
      <c r="QWD57" s="512"/>
      <c r="QWE57" s="512"/>
      <c r="QWF57" s="512"/>
      <c r="QWG57" s="511"/>
      <c r="QWH57" s="512"/>
      <c r="QWI57" s="512"/>
      <c r="QWJ57" s="512"/>
      <c r="QWK57" s="512"/>
      <c r="QWL57" s="512"/>
      <c r="QWM57" s="512"/>
      <c r="QWN57" s="512"/>
      <c r="QWO57" s="511"/>
      <c r="QWP57" s="512"/>
      <c r="QWQ57" s="512"/>
      <c r="QWR57" s="512"/>
      <c r="QWS57" s="512"/>
      <c r="QWT57" s="512"/>
      <c r="QWU57" s="512"/>
      <c r="QWV57" s="512"/>
      <c r="QWW57" s="511"/>
      <c r="QWX57" s="512"/>
      <c r="QWY57" s="512"/>
      <c r="QWZ57" s="512"/>
      <c r="QXA57" s="512"/>
      <c r="QXB57" s="512"/>
      <c r="QXC57" s="512"/>
      <c r="QXD57" s="512"/>
      <c r="QXE57" s="511"/>
      <c r="QXF57" s="512"/>
      <c r="QXG57" s="512"/>
      <c r="QXH57" s="512"/>
      <c r="QXI57" s="512"/>
      <c r="QXJ57" s="512"/>
      <c r="QXK57" s="512"/>
      <c r="QXL57" s="512"/>
      <c r="QXM57" s="511"/>
      <c r="QXN57" s="512"/>
      <c r="QXO57" s="512"/>
      <c r="QXP57" s="512"/>
      <c r="QXQ57" s="512"/>
      <c r="QXR57" s="512"/>
      <c r="QXS57" s="512"/>
      <c r="QXT57" s="512"/>
      <c r="QXU57" s="511"/>
      <c r="QXV57" s="512"/>
      <c r="QXW57" s="512"/>
      <c r="QXX57" s="512"/>
      <c r="QXY57" s="512"/>
      <c r="QXZ57" s="512"/>
      <c r="QYA57" s="512"/>
      <c r="QYB57" s="512"/>
      <c r="QYC57" s="511"/>
      <c r="QYD57" s="512"/>
      <c r="QYE57" s="512"/>
      <c r="QYF57" s="512"/>
      <c r="QYG57" s="512"/>
      <c r="QYH57" s="512"/>
      <c r="QYI57" s="512"/>
      <c r="QYJ57" s="512"/>
      <c r="QYK57" s="511"/>
      <c r="QYL57" s="512"/>
      <c r="QYM57" s="512"/>
      <c r="QYN57" s="512"/>
      <c r="QYO57" s="512"/>
      <c r="QYP57" s="512"/>
      <c r="QYQ57" s="512"/>
      <c r="QYR57" s="512"/>
      <c r="QYS57" s="511"/>
      <c r="QYT57" s="512"/>
      <c r="QYU57" s="512"/>
      <c r="QYV57" s="512"/>
      <c r="QYW57" s="512"/>
      <c r="QYX57" s="512"/>
      <c r="QYY57" s="512"/>
      <c r="QYZ57" s="512"/>
      <c r="QZA57" s="511"/>
      <c r="QZB57" s="512"/>
      <c r="QZC57" s="512"/>
      <c r="QZD57" s="512"/>
      <c r="QZE57" s="512"/>
      <c r="QZF57" s="512"/>
      <c r="QZG57" s="512"/>
      <c r="QZH57" s="512"/>
      <c r="QZI57" s="511"/>
      <c r="QZJ57" s="512"/>
      <c r="QZK57" s="512"/>
      <c r="QZL57" s="512"/>
      <c r="QZM57" s="512"/>
      <c r="QZN57" s="512"/>
      <c r="QZO57" s="512"/>
      <c r="QZP57" s="512"/>
      <c r="QZQ57" s="511"/>
      <c r="QZR57" s="512"/>
      <c r="QZS57" s="512"/>
      <c r="QZT57" s="512"/>
      <c r="QZU57" s="512"/>
      <c r="QZV57" s="512"/>
      <c r="QZW57" s="512"/>
      <c r="QZX57" s="512"/>
      <c r="QZY57" s="511"/>
      <c r="QZZ57" s="512"/>
      <c r="RAA57" s="512"/>
      <c r="RAB57" s="512"/>
      <c r="RAC57" s="512"/>
      <c r="RAD57" s="512"/>
      <c r="RAE57" s="512"/>
      <c r="RAF57" s="512"/>
      <c r="RAG57" s="511"/>
      <c r="RAH57" s="512"/>
      <c r="RAI57" s="512"/>
      <c r="RAJ57" s="512"/>
      <c r="RAK57" s="512"/>
      <c r="RAL57" s="512"/>
      <c r="RAM57" s="512"/>
      <c r="RAN57" s="512"/>
      <c r="RAO57" s="511"/>
      <c r="RAP57" s="512"/>
      <c r="RAQ57" s="512"/>
      <c r="RAR57" s="512"/>
      <c r="RAS57" s="512"/>
      <c r="RAT57" s="512"/>
      <c r="RAU57" s="512"/>
      <c r="RAV57" s="512"/>
      <c r="RAW57" s="511"/>
      <c r="RAX57" s="512"/>
      <c r="RAY57" s="512"/>
      <c r="RAZ57" s="512"/>
      <c r="RBA57" s="512"/>
      <c r="RBB57" s="512"/>
      <c r="RBC57" s="512"/>
      <c r="RBD57" s="512"/>
      <c r="RBE57" s="511"/>
      <c r="RBF57" s="512"/>
      <c r="RBG57" s="512"/>
      <c r="RBH57" s="512"/>
      <c r="RBI57" s="512"/>
      <c r="RBJ57" s="512"/>
      <c r="RBK57" s="512"/>
      <c r="RBL57" s="512"/>
      <c r="RBM57" s="511"/>
      <c r="RBN57" s="512"/>
      <c r="RBO57" s="512"/>
      <c r="RBP57" s="512"/>
      <c r="RBQ57" s="512"/>
      <c r="RBR57" s="512"/>
      <c r="RBS57" s="512"/>
      <c r="RBT57" s="512"/>
      <c r="RBU57" s="511"/>
      <c r="RBV57" s="512"/>
      <c r="RBW57" s="512"/>
      <c r="RBX57" s="512"/>
      <c r="RBY57" s="512"/>
      <c r="RBZ57" s="512"/>
      <c r="RCA57" s="512"/>
      <c r="RCB57" s="512"/>
      <c r="RCC57" s="511"/>
      <c r="RCD57" s="512"/>
      <c r="RCE57" s="512"/>
      <c r="RCF57" s="512"/>
      <c r="RCG57" s="512"/>
      <c r="RCH57" s="512"/>
      <c r="RCI57" s="512"/>
      <c r="RCJ57" s="512"/>
      <c r="RCK57" s="511"/>
      <c r="RCL57" s="512"/>
      <c r="RCM57" s="512"/>
      <c r="RCN57" s="512"/>
      <c r="RCO57" s="512"/>
      <c r="RCP57" s="512"/>
      <c r="RCQ57" s="512"/>
      <c r="RCR57" s="512"/>
      <c r="RCS57" s="511"/>
      <c r="RCT57" s="512"/>
      <c r="RCU57" s="512"/>
      <c r="RCV57" s="512"/>
      <c r="RCW57" s="512"/>
      <c r="RCX57" s="512"/>
      <c r="RCY57" s="512"/>
      <c r="RCZ57" s="512"/>
      <c r="RDA57" s="511"/>
      <c r="RDB57" s="512"/>
      <c r="RDC57" s="512"/>
      <c r="RDD57" s="512"/>
      <c r="RDE57" s="512"/>
      <c r="RDF57" s="512"/>
      <c r="RDG57" s="512"/>
      <c r="RDH57" s="512"/>
      <c r="RDI57" s="511"/>
      <c r="RDJ57" s="512"/>
      <c r="RDK57" s="512"/>
      <c r="RDL57" s="512"/>
      <c r="RDM57" s="512"/>
      <c r="RDN57" s="512"/>
      <c r="RDO57" s="512"/>
      <c r="RDP57" s="512"/>
      <c r="RDQ57" s="511"/>
      <c r="RDR57" s="512"/>
      <c r="RDS57" s="512"/>
      <c r="RDT57" s="512"/>
      <c r="RDU57" s="512"/>
      <c r="RDV57" s="512"/>
      <c r="RDW57" s="512"/>
      <c r="RDX57" s="512"/>
      <c r="RDY57" s="511"/>
      <c r="RDZ57" s="512"/>
      <c r="REA57" s="512"/>
      <c r="REB57" s="512"/>
      <c r="REC57" s="512"/>
      <c r="RED57" s="512"/>
      <c r="REE57" s="512"/>
      <c r="REF57" s="512"/>
      <c r="REG57" s="511"/>
      <c r="REH57" s="512"/>
      <c r="REI57" s="512"/>
      <c r="REJ57" s="512"/>
      <c r="REK57" s="512"/>
      <c r="REL57" s="512"/>
      <c r="REM57" s="512"/>
      <c r="REN57" s="512"/>
      <c r="REO57" s="511"/>
      <c r="REP57" s="512"/>
      <c r="REQ57" s="512"/>
      <c r="RER57" s="512"/>
      <c r="RES57" s="512"/>
      <c r="RET57" s="512"/>
      <c r="REU57" s="512"/>
      <c r="REV57" s="512"/>
      <c r="REW57" s="511"/>
      <c r="REX57" s="512"/>
      <c r="REY57" s="512"/>
      <c r="REZ57" s="512"/>
      <c r="RFA57" s="512"/>
      <c r="RFB57" s="512"/>
      <c r="RFC57" s="512"/>
      <c r="RFD57" s="512"/>
      <c r="RFE57" s="511"/>
      <c r="RFF57" s="512"/>
      <c r="RFG57" s="512"/>
      <c r="RFH57" s="512"/>
      <c r="RFI57" s="512"/>
      <c r="RFJ57" s="512"/>
      <c r="RFK57" s="512"/>
      <c r="RFL57" s="512"/>
      <c r="RFM57" s="511"/>
      <c r="RFN57" s="512"/>
      <c r="RFO57" s="512"/>
      <c r="RFP57" s="512"/>
      <c r="RFQ57" s="512"/>
      <c r="RFR57" s="512"/>
      <c r="RFS57" s="512"/>
      <c r="RFT57" s="512"/>
      <c r="RFU57" s="511"/>
      <c r="RFV57" s="512"/>
      <c r="RFW57" s="512"/>
      <c r="RFX57" s="512"/>
      <c r="RFY57" s="512"/>
      <c r="RFZ57" s="512"/>
      <c r="RGA57" s="512"/>
      <c r="RGB57" s="512"/>
      <c r="RGC57" s="511"/>
      <c r="RGD57" s="512"/>
      <c r="RGE57" s="512"/>
      <c r="RGF57" s="512"/>
      <c r="RGG57" s="512"/>
      <c r="RGH57" s="512"/>
      <c r="RGI57" s="512"/>
      <c r="RGJ57" s="512"/>
      <c r="RGK57" s="511"/>
      <c r="RGL57" s="512"/>
      <c r="RGM57" s="512"/>
      <c r="RGN57" s="512"/>
      <c r="RGO57" s="512"/>
      <c r="RGP57" s="512"/>
      <c r="RGQ57" s="512"/>
      <c r="RGR57" s="512"/>
      <c r="RGS57" s="511"/>
      <c r="RGT57" s="512"/>
      <c r="RGU57" s="512"/>
      <c r="RGV57" s="512"/>
      <c r="RGW57" s="512"/>
      <c r="RGX57" s="512"/>
      <c r="RGY57" s="512"/>
      <c r="RGZ57" s="512"/>
      <c r="RHA57" s="511"/>
      <c r="RHB57" s="512"/>
      <c r="RHC57" s="512"/>
      <c r="RHD57" s="512"/>
      <c r="RHE57" s="512"/>
      <c r="RHF57" s="512"/>
      <c r="RHG57" s="512"/>
      <c r="RHH57" s="512"/>
      <c r="RHI57" s="511"/>
      <c r="RHJ57" s="512"/>
      <c r="RHK57" s="512"/>
      <c r="RHL57" s="512"/>
      <c r="RHM57" s="512"/>
      <c r="RHN57" s="512"/>
      <c r="RHO57" s="512"/>
      <c r="RHP57" s="512"/>
      <c r="RHQ57" s="511"/>
      <c r="RHR57" s="512"/>
      <c r="RHS57" s="512"/>
      <c r="RHT57" s="512"/>
      <c r="RHU57" s="512"/>
      <c r="RHV57" s="512"/>
      <c r="RHW57" s="512"/>
      <c r="RHX57" s="512"/>
      <c r="RHY57" s="511"/>
      <c r="RHZ57" s="512"/>
      <c r="RIA57" s="512"/>
      <c r="RIB57" s="512"/>
      <c r="RIC57" s="512"/>
      <c r="RID57" s="512"/>
      <c r="RIE57" s="512"/>
      <c r="RIF57" s="512"/>
      <c r="RIG57" s="511"/>
      <c r="RIH57" s="512"/>
      <c r="RII57" s="512"/>
      <c r="RIJ57" s="512"/>
      <c r="RIK57" s="512"/>
      <c r="RIL57" s="512"/>
      <c r="RIM57" s="512"/>
      <c r="RIN57" s="512"/>
      <c r="RIO57" s="511"/>
      <c r="RIP57" s="512"/>
      <c r="RIQ57" s="512"/>
      <c r="RIR57" s="512"/>
      <c r="RIS57" s="512"/>
      <c r="RIT57" s="512"/>
      <c r="RIU57" s="512"/>
      <c r="RIV57" s="512"/>
      <c r="RIW57" s="511"/>
      <c r="RIX57" s="512"/>
      <c r="RIY57" s="512"/>
      <c r="RIZ57" s="512"/>
      <c r="RJA57" s="512"/>
      <c r="RJB57" s="512"/>
      <c r="RJC57" s="512"/>
      <c r="RJD57" s="512"/>
      <c r="RJE57" s="511"/>
      <c r="RJF57" s="512"/>
      <c r="RJG57" s="512"/>
      <c r="RJH57" s="512"/>
      <c r="RJI57" s="512"/>
      <c r="RJJ57" s="512"/>
      <c r="RJK57" s="512"/>
      <c r="RJL57" s="512"/>
      <c r="RJM57" s="511"/>
      <c r="RJN57" s="512"/>
      <c r="RJO57" s="512"/>
      <c r="RJP57" s="512"/>
      <c r="RJQ57" s="512"/>
      <c r="RJR57" s="512"/>
      <c r="RJS57" s="512"/>
      <c r="RJT57" s="512"/>
      <c r="RJU57" s="511"/>
      <c r="RJV57" s="512"/>
      <c r="RJW57" s="512"/>
      <c r="RJX57" s="512"/>
      <c r="RJY57" s="512"/>
      <c r="RJZ57" s="512"/>
      <c r="RKA57" s="512"/>
      <c r="RKB57" s="512"/>
      <c r="RKC57" s="511"/>
      <c r="RKD57" s="512"/>
      <c r="RKE57" s="512"/>
      <c r="RKF57" s="512"/>
      <c r="RKG57" s="512"/>
      <c r="RKH57" s="512"/>
      <c r="RKI57" s="512"/>
      <c r="RKJ57" s="512"/>
      <c r="RKK57" s="511"/>
      <c r="RKL57" s="512"/>
      <c r="RKM57" s="512"/>
      <c r="RKN57" s="512"/>
      <c r="RKO57" s="512"/>
      <c r="RKP57" s="512"/>
      <c r="RKQ57" s="512"/>
      <c r="RKR57" s="512"/>
      <c r="RKS57" s="511"/>
      <c r="RKT57" s="512"/>
      <c r="RKU57" s="512"/>
      <c r="RKV57" s="512"/>
      <c r="RKW57" s="512"/>
      <c r="RKX57" s="512"/>
      <c r="RKY57" s="512"/>
      <c r="RKZ57" s="512"/>
      <c r="RLA57" s="511"/>
      <c r="RLB57" s="512"/>
      <c r="RLC57" s="512"/>
      <c r="RLD57" s="512"/>
      <c r="RLE57" s="512"/>
      <c r="RLF57" s="512"/>
      <c r="RLG57" s="512"/>
      <c r="RLH57" s="512"/>
      <c r="RLI57" s="511"/>
      <c r="RLJ57" s="512"/>
      <c r="RLK57" s="512"/>
      <c r="RLL57" s="512"/>
      <c r="RLM57" s="512"/>
      <c r="RLN57" s="512"/>
      <c r="RLO57" s="512"/>
      <c r="RLP57" s="512"/>
      <c r="RLQ57" s="511"/>
      <c r="RLR57" s="512"/>
      <c r="RLS57" s="512"/>
      <c r="RLT57" s="512"/>
      <c r="RLU57" s="512"/>
      <c r="RLV57" s="512"/>
      <c r="RLW57" s="512"/>
      <c r="RLX57" s="512"/>
      <c r="RLY57" s="511"/>
      <c r="RLZ57" s="512"/>
      <c r="RMA57" s="512"/>
      <c r="RMB57" s="512"/>
      <c r="RMC57" s="512"/>
      <c r="RMD57" s="512"/>
      <c r="RME57" s="512"/>
      <c r="RMF57" s="512"/>
      <c r="RMG57" s="511"/>
      <c r="RMH57" s="512"/>
      <c r="RMI57" s="512"/>
      <c r="RMJ57" s="512"/>
      <c r="RMK57" s="512"/>
      <c r="RML57" s="512"/>
      <c r="RMM57" s="512"/>
      <c r="RMN57" s="512"/>
      <c r="RMO57" s="511"/>
      <c r="RMP57" s="512"/>
      <c r="RMQ57" s="512"/>
      <c r="RMR57" s="512"/>
      <c r="RMS57" s="512"/>
      <c r="RMT57" s="512"/>
      <c r="RMU57" s="512"/>
      <c r="RMV57" s="512"/>
      <c r="RMW57" s="511"/>
      <c r="RMX57" s="512"/>
      <c r="RMY57" s="512"/>
      <c r="RMZ57" s="512"/>
      <c r="RNA57" s="512"/>
      <c r="RNB57" s="512"/>
      <c r="RNC57" s="512"/>
      <c r="RND57" s="512"/>
      <c r="RNE57" s="511"/>
      <c r="RNF57" s="512"/>
      <c r="RNG57" s="512"/>
      <c r="RNH57" s="512"/>
      <c r="RNI57" s="512"/>
      <c r="RNJ57" s="512"/>
      <c r="RNK57" s="512"/>
      <c r="RNL57" s="512"/>
      <c r="RNM57" s="511"/>
      <c r="RNN57" s="512"/>
      <c r="RNO57" s="512"/>
      <c r="RNP57" s="512"/>
      <c r="RNQ57" s="512"/>
      <c r="RNR57" s="512"/>
      <c r="RNS57" s="512"/>
      <c r="RNT57" s="512"/>
      <c r="RNU57" s="511"/>
      <c r="RNV57" s="512"/>
      <c r="RNW57" s="512"/>
      <c r="RNX57" s="512"/>
      <c r="RNY57" s="512"/>
      <c r="RNZ57" s="512"/>
      <c r="ROA57" s="512"/>
      <c r="ROB57" s="512"/>
      <c r="ROC57" s="511"/>
      <c r="ROD57" s="512"/>
      <c r="ROE57" s="512"/>
      <c r="ROF57" s="512"/>
      <c r="ROG57" s="512"/>
      <c r="ROH57" s="512"/>
      <c r="ROI57" s="512"/>
      <c r="ROJ57" s="512"/>
      <c r="ROK57" s="511"/>
      <c r="ROL57" s="512"/>
      <c r="ROM57" s="512"/>
      <c r="RON57" s="512"/>
      <c r="ROO57" s="512"/>
      <c r="ROP57" s="512"/>
      <c r="ROQ57" s="512"/>
      <c r="ROR57" s="512"/>
      <c r="ROS57" s="511"/>
      <c r="ROT57" s="512"/>
      <c r="ROU57" s="512"/>
      <c r="ROV57" s="512"/>
      <c r="ROW57" s="512"/>
      <c r="ROX57" s="512"/>
      <c r="ROY57" s="512"/>
      <c r="ROZ57" s="512"/>
      <c r="RPA57" s="511"/>
      <c r="RPB57" s="512"/>
      <c r="RPC57" s="512"/>
      <c r="RPD57" s="512"/>
      <c r="RPE57" s="512"/>
      <c r="RPF57" s="512"/>
      <c r="RPG57" s="512"/>
      <c r="RPH57" s="512"/>
      <c r="RPI57" s="511"/>
      <c r="RPJ57" s="512"/>
      <c r="RPK57" s="512"/>
      <c r="RPL57" s="512"/>
      <c r="RPM57" s="512"/>
      <c r="RPN57" s="512"/>
      <c r="RPO57" s="512"/>
      <c r="RPP57" s="512"/>
      <c r="RPQ57" s="511"/>
      <c r="RPR57" s="512"/>
      <c r="RPS57" s="512"/>
      <c r="RPT57" s="512"/>
      <c r="RPU57" s="512"/>
      <c r="RPV57" s="512"/>
      <c r="RPW57" s="512"/>
      <c r="RPX57" s="512"/>
      <c r="RPY57" s="511"/>
      <c r="RPZ57" s="512"/>
      <c r="RQA57" s="512"/>
      <c r="RQB57" s="512"/>
      <c r="RQC57" s="512"/>
      <c r="RQD57" s="512"/>
      <c r="RQE57" s="512"/>
      <c r="RQF57" s="512"/>
      <c r="RQG57" s="511"/>
      <c r="RQH57" s="512"/>
      <c r="RQI57" s="512"/>
      <c r="RQJ57" s="512"/>
      <c r="RQK57" s="512"/>
      <c r="RQL57" s="512"/>
      <c r="RQM57" s="512"/>
      <c r="RQN57" s="512"/>
      <c r="RQO57" s="511"/>
      <c r="RQP57" s="512"/>
      <c r="RQQ57" s="512"/>
      <c r="RQR57" s="512"/>
      <c r="RQS57" s="512"/>
      <c r="RQT57" s="512"/>
      <c r="RQU57" s="512"/>
      <c r="RQV57" s="512"/>
      <c r="RQW57" s="511"/>
      <c r="RQX57" s="512"/>
      <c r="RQY57" s="512"/>
      <c r="RQZ57" s="512"/>
      <c r="RRA57" s="512"/>
      <c r="RRB57" s="512"/>
      <c r="RRC57" s="512"/>
      <c r="RRD57" s="512"/>
      <c r="RRE57" s="511"/>
      <c r="RRF57" s="512"/>
      <c r="RRG57" s="512"/>
      <c r="RRH57" s="512"/>
      <c r="RRI57" s="512"/>
      <c r="RRJ57" s="512"/>
      <c r="RRK57" s="512"/>
      <c r="RRL57" s="512"/>
      <c r="RRM57" s="511"/>
      <c r="RRN57" s="512"/>
      <c r="RRO57" s="512"/>
      <c r="RRP57" s="512"/>
      <c r="RRQ57" s="512"/>
      <c r="RRR57" s="512"/>
      <c r="RRS57" s="512"/>
      <c r="RRT57" s="512"/>
      <c r="RRU57" s="511"/>
      <c r="RRV57" s="512"/>
      <c r="RRW57" s="512"/>
      <c r="RRX57" s="512"/>
      <c r="RRY57" s="512"/>
      <c r="RRZ57" s="512"/>
      <c r="RSA57" s="512"/>
      <c r="RSB57" s="512"/>
      <c r="RSC57" s="511"/>
      <c r="RSD57" s="512"/>
      <c r="RSE57" s="512"/>
      <c r="RSF57" s="512"/>
      <c r="RSG57" s="512"/>
      <c r="RSH57" s="512"/>
      <c r="RSI57" s="512"/>
      <c r="RSJ57" s="512"/>
      <c r="RSK57" s="511"/>
      <c r="RSL57" s="512"/>
      <c r="RSM57" s="512"/>
      <c r="RSN57" s="512"/>
      <c r="RSO57" s="512"/>
      <c r="RSP57" s="512"/>
      <c r="RSQ57" s="512"/>
      <c r="RSR57" s="512"/>
      <c r="RSS57" s="511"/>
      <c r="RST57" s="512"/>
      <c r="RSU57" s="512"/>
      <c r="RSV57" s="512"/>
      <c r="RSW57" s="512"/>
      <c r="RSX57" s="512"/>
      <c r="RSY57" s="512"/>
      <c r="RSZ57" s="512"/>
      <c r="RTA57" s="511"/>
      <c r="RTB57" s="512"/>
      <c r="RTC57" s="512"/>
      <c r="RTD57" s="512"/>
      <c r="RTE57" s="512"/>
      <c r="RTF57" s="512"/>
      <c r="RTG57" s="512"/>
      <c r="RTH57" s="512"/>
      <c r="RTI57" s="511"/>
      <c r="RTJ57" s="512"/>
      <c r="RTK57" s="512"/>
      <c r="RTL57" s="512"/>
      <c r="RTM57" s="512"/>
      <c r="RTN57" s="512"/>
      <c r="RTO57" s="512"/>
      <c r="RTP57" s="512"/>
      <c r="RTQ57" s="511"/>
      <c r="RTR57" s="512"/>
      <c r="RTS57" s="512"/>
      <c r="RTT57" s="512"/>
      <c r="RTU57" s="512"/>
      <c r="RTV57" s="512"/>
      <c r="RTW57" s="512"/>
      <c r="RTX57" s="512"/>
      <c r="RTY57" s="511"/>
      <c r="RTZ57" s="512"/>
      <c r="RUA57" s="512"/>
      <c r="RUB57" s="512"/>
      <c r="RUC57" s="512"/>
      <c r="RUD57" s="512"/>
      <c r="RUE57" s="512"/>
      <c r="RUF57" s="512"/>
      <c r="RUG57" s="511"/>
      <c r="RUH57" s="512"/>
      <c r="RUI57" s="512"/>
      <c r="RUJ57" s="512"/>
      <c r="RUK57" s="512"/>
      <c r="RUL57" s="512"/>
      <c r="RUM57" s="512"/>
      <c r="RUN57" s="512"/>
      <c r="RUO57" s="511"/>
      <c r="RUP57" s="512"/>
      <c r="RUQ57" s="512"/>
      <c r="RUR57" s="512"/>
      <c r="RUS57" s="512"/>
      <c r="RUT57" s="512"/>
      <c r="RUU57" s="512"/>
      <c r="RUV57" s="512"/>
      <c r="RUW57" s="511"/>
      <c r="RUX57" s="512"/>
      <c r="RUY57" s="512"/>
      <c r="RUZ57" s="512"/>
      <c r="RVA57" s="512"/>
      <c r="RVB57" s="512"/>
      <c r="RVC57" s="512"/>
      <c r="RVD57" s="512"/>
      <c r="RVE57" s="511"/>
      <c r="RVF57" s="512"/>
      <c r="RVG57" s="512"/>
      <c r="RVH57" s="512"/>
      <c r="RVI57" s="512"/>
      <c r="RVJ57" s="512"/>
      <c r="RVK57" s="512"/>
      <c r="RVL57" s="512"/>
      <c r="RVM57" s="511"/>
      <c r="RVN57" s="512"/>
      <c r="RVO57" s="512"/>
      <c r="RVP57" s="512"/>
      <c r="RVQ57" s="512"/>
      <c r="RVR57" s="512"/>
      <c r="RVS57" s="512"/>
      <c r="RVT57" s="512"/>
      <c r="RVU57" s="511"/>
      <c r="RVV57" s="512"/>
      <c r="RVW57" s="512"/>
      <c r="RVX57" s="512"/>
      <c r="RVY57" s="512"/>
      <c r="RVZ57" s="512"/>
      <c r="RWA57" s="512"/>
      <c r="RWB57" s="512"/>
      <c r="RWC57" s="511"/>
      <c r="RWD57" s="512"/>
      <c r="RWE57" s="512"/>
      <c r="RWF57" s="512"/>
      <c r="RWG57" s="512"/>
      <c r="RWH57" s="512"/>
      <c r="RWI57" s="512"/>
      <c r="RWJ57" s="512"/>
      <c r="RWK57" s="511"/>
      <c r="RWL57" s="512"/>
      <c r="RWM57" s="512"/>
      <c r="RWN57" s="512"/>
      <c r="RWO57" s="512"/>
      <c r="RWP57" s="512"/>
      <c r="RWQ57" s="512"/>
      <c r="RWR57" s="512"/>
      <c r="RWS57" s="511"/>
      <c r="RWT57" s="512"/>
      <c r="RWU57" s="512"/>
      <c r="RWV57" s="512"/>
      <c r="RWW57" s="512"/>
      <c r="RWX57" s="512"/>
      <c r="RWY57" s="512"/>
      <c r="RWZ57" s="512"/>
      <c r="RXA57" s="511"/>
      <c r="RXB57" s="512"/>
      <c r="RXC57" s="512"/>
      <c r="RXD57" s="512"/>
      <c r="RXE57" s="512"/>
      <c r="RXF57" s="512"/>
      <c r="RXG57" s="512"/>
      <c r="RXH57" s="512"/>
      <c r="RXI57" s="511"/>
      <c r="RXJ57" s="512"/>
      <c r="RXK57" s="512"/>
      <c r="RXL57" s="512"/>
      <c r="RXM57" s="512"/>
      <c r="RXN57" s="512"/>
      <c r="RXO57" s="512"/>
      <c r="RXP57" s="512"/>
      <c r="RXQ57" s="511"/>
      <c r="RXR57" s="512"/>
      <c r="RXS57" s="512"/>
      <c r="RXT57" s="512"/>
      <c r="RXU57" s="512"/>
      <c r="RXV57" s="512"/>
      <c r="RXW57" s="512"/>
      <c r="RXX57" s="512"/>
      <c r="RXY57" s="511"/>
      <c r="RXZ57" s="512"/>
      <c r="RYA57" s="512"/>
      <c r="RYB57" s="512"/>
      <c r="RYC57" s="512"/>
      <c r="RYD57" s="512"/>
      <c r="RYE57" s="512"/>
      <c r="RYF57" s="512"/>
      <c r="RYG57" s="511"/>
      <c r="RYH57" s="512"/>
      <c r="RYI57" s="512"/>
      <c r="RYJ57" s="512"/>
      <c r="RYK57" s="512"/>
      <c r="RYL57" s="512"/>
      <c r="RYM57" s="512"/>
      <c r="RYN57" s="512"/>
      <c r="RYO57" s="511"/>
      <c r="RYP57" s="512"/>
      <c r="RYQ57" s="512"/>
      <c r="RYR57" s="512"/>
      <c r="RYS57" s="512"/>
      <c r="RYT57" s="512"/>
      <c r="RYU57" s="512"/>
      <c r="RYV57" s="512"/>
      <c r="RYW57" s="511"/>
      <c r="RYX57" s="512"/>
      <c r="RYY57" s="512"/>
      <c r="RYZ57" s="512"/>
      <c r="RZA57" s="512"/>
      <c r="RZB57" s="512"/>
      <c r="RZC57" s="512"/>
      <c r="RZD57" s="512"/>
      <c r="RZE57" s="511"/>
      <c r="RZF57" s="512"/>
      <c r="RZG57" s="512"/>
      <c r="RZH57" s="512"/>
      <c r="RZI57" s="512"/>
      <c r="RZJ57" s="512"/>
      <c r="RZK57" s="512"/>
      <c r="RZL57" s="512"/>
      <c r="RZM57" s="511"/>
      <c r="RZN57" s="512"/>
      <c r="RZO57" s="512"/>
      <c r="RZP57" s="512"/>
      <c r="RZQ57" s="512"/>
      <c r="RZR57" s="512"/>
      <c r="RZS57" s="512"/>
      <c r="RZT57" s="512"/>
      <c r="RZU57" s="511"/>
      <c r="RZV57" s="512"/>
      <c r="RZW57" s="512"/>
      <c r="RZX57" s="512"/>
      <c r="RZY57" s="512"/>
      <c r="RZZ57" s="512"/>
      <c r="SAA57" s="512"/>
      <c r="SAB57" s="512"/>
      <c r="SAC57" s="511"/>
      <c r="SAD57" s="512"/>
      <c r="SAE57" s="512"/>
      <c r="SAF57" s="512"/>
      <c r="SAG57" s="512"/>
      <c r="SAH57" s="512"/>
      <c r="SAI57" s="512"/>
      <c r="SAJ57" s="512"/>
      <c r="SAK57" s="511"/>
      <c r="SAL57" s="512"/>
      <c r="SAM57" s="512"/>
      <c r="SAN57" s="512"/>
      <c r="SAO57" s="512"/>
      <c r="SAP57" s="512"/>
      <c r="SAQ57" s="512"/>
      <c r="SAR57" s="512"/>
      <c r="SAS57" s="511"/>
      <c r="SAT57" s="512"/>
      <c r="SAU57" s="512"/>
      <c r="SAV57" s="512"/>
      <c r="SAW57" s="512"/>
      <c r="SAX57" s="512"/>
      <c r="SAY57" s="512"/>
      <c r="SAZ57" s="512"/>
      <c r="SBA57" s="511"/>
      <c r="SBB57" s="512"/>
      <c r="SBC57" s="512"/>
      <c r="SBD57" s="512"/>
      <c r="SBE57" s="512"/>
      <c r="SBF57" s="512"/>
      <c r="SBG57" s="512"/>
      <c r="SBH57" s="512"/>
      <c r="SBI57" s="511"/>
      <c r="SBJ57" s="512"/>
      <c r="SBK57" s="512"/>
      <c r="SBL57" s="512"/>
      <c r="SBM57" s="512"/>
      <c r="SBN57" s="512"/>
      <c r="SBO57" s="512"/>
      <c r="SBP57" s="512"/>
      <c r="SBQ57" s="511"/>
      <c r="SBR57" s="512"/>
      <c r="SBS57" s="512"/>
      <c r="SBT57" s="512"/>
      <c r="SBU57" s="512"/>
      <c r="SBV57" s="512"/>
      <c r="SBW57" s="512"/>
      <c r="SBX57" s="512"/>
      <c r="SBY57" s="511"/>
      <c r="SBZ57" s="512"/>
      <c r="SCA57" s="512"/>
      <c r="SCB57" s="512"/>
      <c r="SCC57" s="512"/>
      <c r="SCD57" s="512"/>
      <c r="SCE57" s="512"/>
      <c r="SCF57" s="512"/>
      <c r="SCG57" s="511"/>
      <c r="SCH57" s="512"/>
      <c r="SCI57" s="512"/>
      <c r="SCJ57" s="512"/>
      <c r="SCK57" s="512"/>
      <c r="SCL57" s="512"/>
      <c r="SCM57" s="512"/>
      <c r="SCN57" s="512"/>
      <c r="SCO57" s="511"/>
      <c r="SCP57" s="512"/>
      <c r="SCQ57" s="512"/>
      <c r="SCR57" s="512"/>
      <c r="SCS57" s="512"/>
      <c r="SCT57" s="512"/>
      <c r="SCU57" s="512"/>
      <c r="SCV57" s="512"/>
      <c r="SCW57" s="511"/>
      <c r="SCX57" s="512"/>
      <c r="SCY57" s="512"/>
      <c r="SCZ57" s="512"/>
      <c r="SDA57" s="512"/>
      <c r="SDB57" s="512"/>
      <c r="SDC57" s="512"/>
      <c r="SDD57" s="512"/>
      <c r="SDE57" s="511"/>
      <c r="SDF57" s="512"/>
      <c r="SDG57" s="512"/>
      <c r="SDH57" s="512"/>
      <c r="SDI57" s="512"/>
      <c r="SDJ57" s="512"/>
      <c r="SDK57" s="512"/>
      <c r="SDL57" s="512"/>
      <c r="SDM57" s="511"/>
      <c r="SDN57" s="512"/>
      <c r="SDO57" s="512"/>
      <c r="SDP57" s="512"/>
      <c r="SDQ57" s="512"/>
      <c r="SDR57" s="512"/>
      <c r="SDS57" s="512"/>
      <c r="SDT57" s="512"/>
      <c r="SDU57" s="511"/>
      <c r="SDV57" s="512"/>
      <c r="SDW57" s="512"/>
      <c r="SDX57" s="512"/>
      <c r="SDY57" s="512"/>
      <c r="SDZ57" s="512"/>
      <c r="SEA57" s="512"/>
      <c r="SEB57" s="512"/>
      <c r="SEC57" s="511"/>
      <c r="SED57" s="512"/>
      <c r="SEE57" s="512"/>
      <c r="SEF57" s="512"/>
      <c r="SEG57" s="512"/>
      <c r="SEH57" s="512"/>
      <c r="SEI57" s="512"/>
      <c r="SEJ57" s="512"/>
      <c r="SEK57" s="511"/>
      <c r="SEL57" s="512"/>
      <c r="SEM57" s="512"/>
      <c r="SEN57" s="512"/>
      <c r="SEO57" s="512"/>
      <c r="SEP57" s="512"/>
      <c r="SEQ57" s="512"/>
      <c r="SER57" s="512"/>
      <c r="SES57" s="511"/>
      <c r="SET57" s="512"/>
      <c r="SEU57" s="512"/>
      <c r="SEV57" s="512"/>
      <c r="SEW57" s="512"/>
      <c r="SEX57" s="512"/>
      <c r="SEY57" s="512"/>
      <c r="SEZ57" s="512"/>
      <c r="SFA57" s="511"/>
      <c r="SFB57" s="512"/>
      <c r="SFC57" s="512"/>
      <c r="SFD57" s="512"/>
      <c r="SFE57" s="512"/>
      <c r="SFF57" s="512"/>
      <c r="SFG57" s="512"/>
      <c r="SFH57" s="512"/>
      <c r="SFI57" s="511"/>
      <c r="SFJ57" s="512"/>
      <c r="SFK57" s="512"/>
      <c r="SFL57" s="512"/>
      <c r="SFM57" s="512"/>
      <c r="SFN57" s="512"/>
      <c r="SFO57" s="512"/>
      <c r="SFP57" s="512"/>
      <c r="SFQ57" s="511"/>
      <c r="SFR57" s="512"/>
      <c r="SFS57" s="512"/>
      <c r="SFT57" s="512"/>
      <c r="SFU57" s="512"/>
      <c r="SFV57" s="512"/>
      <c r="SFW57" s="512"/>
      <c r="SFX57" s="512"/>
      <c r="SFY57" s="511"/>
      <c r="SFZ57" s="512"/>
      <c r="SGA57" s="512"/>
      <c r="SGB57" s="512"/>
      <c r="SGC57" s="512"/>
      <c r="SGD57" s="512"/>
      <c r="SGE57" s="512"/>
      <c r="SGF57" s="512"/>
      <c r="SGG57" s="511"/>
      <c r="SGH57" s="512"/>
      <c r="SGI57" s="512"/>
      <c r="SGJ57" s="512"/>
      <c r="SGK57" s="512"/>
      <c r="SGL57" s="512"/>
      <c r="SGM57" s="512"/>
      <c r="SGN57" s="512"/>
      <c r="SGO57" s="511"/>
      <c r="SGP57" s="512"/>
      <c r="SGQ57" s="512"/>
      <c r="SGR57" s="512"/>
      <c r="SGS57" s="512"/>
      <c r="SGT57" s="512"/>
      <c r="SGU57" s="512"/>
      <c r="SGV57" s="512"/>
      <c r="SGW57" s="511"/>
      <c r="SGX57" s="512"/>
      <c r="SGY57" s="512"/>
      <c r="SGZ57" s="512"/>
      <c r="SHA57" s="512"/>
      <c r="SHB57" s="512"/>
      <c r="SHC57" s="512"/>
      <c r="SHD57" s="512"/>
      <c r="SHE57" s="511"/>
      <c r="SHF57" s="512"/>
      <c r="SHG57" s="512"/>
      <c r="SHH57" s="512"/>
      <c r="SHI57" s="512"/>
      <c r="SHJ57" s="512"/>
      <c r="SHK57" s="512"/>
      <c r="SHL57" s="512"/>
      <c r="SHM57" s="511"/>
      <c r="SHN57" s="512"/>
      <c r="SHO57" s="512"/>
      <c r="SHP57" s="512"/>
      <c r="SHQ57" s="512"/>
      <c r="SHR57" s="512"/>
      <c r="SHS57" s="512"/>
      <c r="SHT57" s="512"/>
      <c r="SHU57" s="511"/>
      <c r="SHV57" s="512"/>
      <c r="SHW57" s="512"/>
      <c r="SHX57" s="512"/>
      <c r="SHY57" s="512"/>
      <c r="SHZ57" s="512"/>
      <c r="SIA57" s="512"/>
      <c r="SIB57" s="512"/>
      <c r="SIC57" s="511"/>
      <c r="SID57" s="512"/>
      <c r="SIE57" s="512"/>
      <c r="SIF57" s="512"/>
      <c r="SIG57" s="512"/>
      <c r="SIH57" s="512"/>
      <c r="SII57" s="512"/>
      <c r="SIJ57" s="512"/>
      <c r="SIK57" s="511"/>
      <c r="SIL57" s="512"/>
      <c r="SIM57" s="512"/>
      <c r="SIN57" s="512"/>
      <c r="SIO57" s="512"/>
      <c r="SIP57" s="512"/>
      <c r="SIQ57" s="512"/>
      <c r="SIR57" s="512"/>
      <c r="SIS57" s="511"/>
      <c r="SIT57" s="512"/>
      <c r="SIU57" s="512"/>
      <c r="SIV57" s="512"/>
      <c r="SIW57" s="512"/>
      <c r="SIX57" s="512"/>
      <c r="SIY57" s="512"/>
      <c r="SIZ57" s="512"/>
      <c r="SJA57" s="511"/>
      <c r="SJB57" s="512"/>
      <c r="SJC57" s="512"/>
      <c r="SJD57" s="512"/>
      <c r="SJE57" s="512"/>
      <c r="SJF57" s="512"/>
      <c r="SJG57" s="512"/>
      <c r="SJH57" s="512"/>
      <c r="SJI57" s="511"/>
      <c r="SJJ57" s="512"/>
      <c r="SJK57" s="512"/>
      <c r="SJL57" s="512"/>
      <c r="SJM57" s="512"/>
      <c r="SJN57" s="512"/>
      <c r="SJO57" s="512"/>
      <c r="SJP57" s="512"/>
      <c r="SJQ57" s="511"/>
      <c r="SJR57" s="512"/>
      <c r="SJS57" s="512"/>
      <c r="SJT57" s="512"/>
      <c r="SJU57" s="512"/>
      <c r="SJV57" s="512"/>
      <c r="SJW57" s="512"/>
      <c r="SJX57" s="512"/>
      <c r="SJY57" s="511"/>
      <c r="SJZ57" s="512"/>
      <c r="SKA57" s="512"/>
      <c r="SKB57" s="512"/>
      <c r="SKC57" s="512"/>
      <c r="SKD57" s="512"/>
      <c r="SKE57" s="512"/>
      <c r="SKF57" s="512"/>
      <c r="SKG57" s="511"/>
      <c r="SKH57" s="512"/>
      <c r="SKI57" s="512"/>
      <c r="SKJ57" s="512"/>
      <c r="SKK57" s="512"/>
      <c r="SKL57" s="512"/>
      <c r="SKM57" s="512"/>
      <c r="SKN57" s="512"/>
      <c r="SKO57" s="511"/>
      <c r="SKP57" s="512"/>
      <c r="SKQ57" s="512"/>
      <c r="SKR57" s="512"/>
      <c r="SKS57" s="512"/>
      <c r="SKT57" s="512"/>
      <c r="SKU57" s="512"/>
      <c r="SKV57" s="512"/>
      <c r="SKW57" s="511"/>
      <c r="SKX57" s="512"/>
      <c r="SKY57" s="512"/>
      <c r="SKZ57" s="512"/>
      <c r="SLA57" s="512"/>
      <c r="SLB57" s="512"/>
      <c r="SLC57" s="512"/>
      <c r="SLD57" s="512"/>
      <c r="SLE57" s="511"/>
      <c r="SLF57" s="512"/>
      <c r="SLG57" s="512"/>
      <c r="SLH57" s="512"/>
      <c r="SLI57" s="512"/>
      <c r="SLJ57" s="512"/>
      <c r="SLK57" s="512"/>
      <c r="SLL57" s="512"/>
      <c r="SLM57" s="511"/>
      <c r="SLN57" s="512"/>
      <c r="SLO57" s="512"/>
      <c r="SLP57" s="512"/>
      <c r="SLQ57" s="512"/>
      <c r="SLR57" s="512"/>
      <c r="SLS57" s="512"/>
      <c r="SLT57" s="512"/>
      <c r="SLU57" s="511"/>
      <c r="SLV57" s="512"/>
      <c r="SLW57" s="512"/>
      <c r="SLX57" s="512"/>
      <c r="SLY57" s="512"/>
      <c r="SLZ57" s="512"/>
      <c r="SMA57" s="512"/>
      <c r="SMB57" s="512"/>
      <c r="SMC57" s="511"/>
      <c r="SMD57" s="512"/>
      <c r="SME57" s="512"/>
      <c r="SMF57" s="512"/>
      <c r="SMG57" s="512"/>
      <c r="SMH57" s="512"/>
      <c r="SMI57" s="512"/>
      <c r="SMJ57" s="512"/>
      <c r="SMK57" s="511"/>
      <c r="SML57" s="512"/>
      <c r="SMM57" s="512"/>
      <c r="SMN57" s="512"/>
      <c r="SMO57" s="512"/>
      <c r="SMP57" s="512"/>
      <c r="SMQ57" s="512"/>
      <c r="SMR57" s="512"/>
      <c r="SMS57" s="511"/>
      <c r="SMT57" s="512"/>
      <c r="SMU57" s="512"/>
      <c r="SMV57" s="512"/>
      <c r="SMW57" s="512"/>
      <c r="SMX57" s="512"/>
      <c r="SMY57" s="512"/>
      <c r="SMZ57" s="512"/>
      <c r="SNA57" s="511"/>
      <c r="SNB57" s="512"/>
      <c r="SNC57" s="512"/>
      <c r="SND57" s="512"/>
      <c r="SNE57" s="512"/>
      <c r="SNF57" s="512"/>
      <c r="SNG57" s="512"/>
      <c r="SNH57" s="512"/>
      <c r="SNI57" s="511"/>
      <c r="SNJ57" s="512"/>
      <c r="SNK57" s="512"/>
      <c r="SNL57" s="512"/>
      <c r="SNM57" s="512"/>
      <c r="SNN57" s="512"/>
      <c r="SNO57" s="512"/>
      <c r="SNP57" s="512"/>
      <c r="SNQ57" s="511"/>
      <c r="SNR57" s="512"/>
      <c r="SNS57" s="512"/>
      <c r="SNT57" s="512"/>
      <c r="SNU57" s="512"/>
      <c r="SNV57" s="512"/>
      <c r="SNW57" s="512"/>
      <c r="SNX57" s="512"/>
      <c r="SNY57" s="511"/>
      <c r="SNZ57" s="512"/>
      <c r="SOA57" s="512"/>
      <c r="SOB57" s="512"/>
      <c r="SOC57" s="512"/>
      <c r="SOD57" s="512"/>
      <c r="SOE57" s="512"/>
      <c r="SOF57" s="512"/>
      <c r="SOG57" s="511"/>
      <c r="SOH57" s="512"/>
      <c r="SOI57" s="512"/>
      <c r="SOJ57" s="512"/>
      <c r="SOK57" s="512"/>
      <c r="SOL57" s="512"/>
      <c r="SOM57" s="512"/>
      <c r="SON57" s="512"/>
      <c r="SOO57" s="511"/>
      <c r="SOP57" s="512"/>
      <c r="SOQ57" s="512"/>
      <c r="SOR57" s="512"/>
      <c r="SOS57" s="512"/>
      <c r="SOT57" s="512"/>
      <c r="SOU57" s="512"/>
      <c r="SOV57" s="512"/>
      <c r="SOW57" s="511"/>
      <c r="SOX57" s="512"/>
      <c r="SOY57" s="512"/>
      <c r="SOZ57" s="512"/>
      <c r="SPA57" s="512"/>
      <c r="SPB57" s="512"/>
      <c r="SPC57" s="512"/>
      <c r="SPD57" s="512"/>
      <c r="SPE57" s="511"/>
      <c r="SPF57" s="512"/>
      <c r="SPG57" s="512"/>
      <c r="SPH57" s="512"/>
      <c r="SPI57" s="512"/>
      <c r="SPJ57" s="512"/>
      <c r="SPK57" s="512"/>
      <c r="SPL57" s="512"/>
      <c r="SPM57" s="511"/>
      <c r="SPN57" s="512"/>
      <c r="SPO57" s="512"/>
      <c r="SPP57" s="512"/>
      <c r="SPQ57" s="512"/>
      <c r="SPR57" s="512"/>
      <c r="SPS57" s="512"/>
      <c r="SPT57" s="512"/>
      <c r="SPU57" s="511"/>
      <c r="SPV57" s="512"/>
      <c r="SPW57" s="512"/>
      <c r="SPX57" s="512"/>
      <c r="SPY57" s="512"/>
      <c r="SPZ57" s="512"/>
      <c r="SQA57" s="512"/>
      <c r="SQB57" s="512"/>
      <c r="SQC57" s="511"/>
      <c r="SQD57" s="512"/>
      <c r="SQE57" s="512"/>
      <c r="SQF57" s="512"/>
      <c r="SQG57" s="512"/>
      <c r="SQH57" s="512"/>
      <c r="SQI57" s="512"/>
      <c r="SQJ57" s="512"/>
      <c r="SQK57" s="511"/>
      <c r="SQL57" s="512"/>
      <c r="SQM57" s="512"/>
      <c r="SQN57" s="512"/>
      <c r="SQO57" s="512"/>
      <c r="SQP57" s="512"/>
      <c r="SQQ57" s="512"/>
      <c r="SQR57" s="512"/>
      <c r="SQS57" s="511"/>
      <c r="SQT57" s="512"/>
      <c r="SQU57" s="512"/>
      <c r="SQV57" s="512"/>
      <c r="SQW57" s="512"/>
      <c r="SQX57" s="512"/>
      <c r="SQY57" s="512"/>
      <c r="SQZ57" s="512"/>
      <c r="SRA57" s="511"/>
      <c r="SRB57" s="512"/>
      <c r="SRC57" s="512"/>
      <c r="SRD57" s="512"/>
      <c r="SRE57" s="512"/>
      <c r="SRF57" s="512"/>
      <c r="SRG57" s="512"/>
      <c r="SRH57" s="512"/>
      <c r="SRI57" s="511"/>
      <c r="SRJ57" s="512"/>
      <c r="SRK57" s="512"/>
      <c r="SRL57" s="512"/>
      <c r="SRM57" s="512"/>
      <c r="SRN57" s="512"/>
      <c r="SRO57" s="512"/>
      <c r="SRP57" s="512"/>
      <c r="SRQ57" s="511"/>
      <c r="SRR57" s="512"/>
      <c r="SRS57" s="512"/>
      <c r="SRT57" s="512"/>
      <c r="SRU57" s="512"/>
      <c r="SRV57" s="512"/>
      <c r="SRW57" s="512"/>
      <c r="SRX57" s="512"/>
      <c r="SRY57" s="511"/>
      <c r="SRZ57" s="512"/>
      <c r="SSA57" s="512"/>
      <c r="SSB57" s="512"/>
      <c r="SSC57" s="512"/>
      <c r="SSD57" s="512"/>
      <c r="SSE57" s="512"/>
      <c r="SSF57" s="512"/>
      <c r="SSG57" s="511"/>
      <c r="SSH57" s="512"/>
      <c r="SSI57" s="512"/>
      <c r="SSJ57" s="512"/>
      <c r="SSK57" s="512"/>
      <c r="SSL57" s="512"/>
      <c r="SSM57" s="512"/>
      <c r="SSN57" s="512"/>
      <c r="SSO57" s="511"/>
      <c r="SSP57" s="512"/>
      <c r="SSQ57" s="512"/>
      <c r="SSR57" s="512"/>
      <c r="SSS57" s="512"/>
      <c r="SST57" s="512"/>
      <c r="SSU57" s="512"/>
      <c r="SSV57" s="512"/>
      <c r="SSW57" s="511"/>
      <c r="SSX57" s="512"/>
      <c r="SSY57" s="512"/>
      <c r="SSZ57" s="512"/>
      <c r="STA57" s="512"/>
      <c r="STB57" s="512"/>
      <c r="STC57" s="512"/>
      <c r="STD57" s="512"/>
      <c r="STE57" s="511"/>
      <c r="STF57" s="512"/>
      <c r="STG57" s="512"/>
      <c r="STH57" s="512"/>
      <c r="STI57" s="512"/>
      <c r="STJ57" s="512"/>
      <c r="STK57" s="512"/>
      <c r="STL57" s="512"/>
      <c r="STM57" s="511"/>
      <c r="STN57" s="512"/>
      <c r="STO57" s="512"/>
      <c r="STP57" s="512"/>
      <c r="STQ57" s="512"/>
      <c r="STR57" s="512"/>
      <c r="STS57" s="512"/>
      <c r="STT57" s="512"/>
      <c r="STU57" s="511"/>
      <c r="STV57" s="512"/>
      <c r="STW57" s="512"/>
      <c r="STX57" s="512"/>
      <c r="STY57" s="512"/>
      <c r="STZ57" s="512"/>
      <c r="SUA57" s="512"/>
      <c r="SUB57" s="512"/>
      <c r="SUC57" s="511"/>
      <c r="SUD57" s="512"/>
      <c r="SUE57" s="512"/>
      <c r="SUF57" s="512"/>
      <c r="SUG57" s="512"/>
      <c r="SUH57" s="512"/>
      <c r="SUI57" s="512"/>
      <c r="SUJ57" s="512"/>
      <c r="SUK57" s="511"/>
      <c r="SUL57" s="512"/>
      <c r="SUM57" s="512"/>
      <c r="SUN57" s="512"/>
      <c r="SUO57" s="512"/>
      <c r="SUP57" s="512"/>
      <c r="SUQ57" s="512"/>
      <c r="SUR57" s="512"/>
      <c r="SUS57" s="511"/>
      <c r="SUT57" s="512"/>
      <c r="SUU57" s="512"/>
      <c r="SUV57" s="512"/>
      <c r="SUW57" s="512"/>
      <c r="SUX57" s="512"/>
      <c r="SUY57" s="512"/>
      <c r="SUZ57" s="512"/>
      <c r="SVA57" s="511"/>
      <c r="SVB57" s="512"/>
      <c r="SVC57" s="512"/>
      <c r="SVD57" s="512"/>
      <c r="SVE57" s="512"/>
      <c r="SVF57" s="512"/>
      <c r="SVG57" s="512"/>
      <c r="SVH57" s="512"/>
      <c r="SVI57" s="511"/>
      <c r="SVJ57" s="512"/>
      <c r="SVK57" s="512"/>
      <c r="SVL57" s="512"/>
      <c r="SVM57" s="512"/>
      <c r="SVN57" s="512"/>
      <c r="SVO57" s="512"/>
      <c r="SVP57" s="512"/>
      <c r="SVQ57" s="511"/>
      <c r="SVR57" s="512"/>
      <c r="SVS57" s="512"/>
      <c r="SVT57" s="512"/>
      <c r="SVU57" s="512"/>
      <c r="SVV57" s="512"/>
      <c r="SVW57" s="512"/>
      <c r="SVX57" s="512"/>
      <c r="SVY57" s="511"/>
      <c r="SVZ57" s="512"/>
      <c r="SWA57" s="512"/>
      <c r="SWB57" s="512"/>
      <c r="SWC57" s="512"/>
      <c r="SWD57" s="512"/>
      <c r="SWE57" s="512"/>
      <c r="SWF57" s="512"/>
      <c r="SWG57" s="511"/>
      <c r="SWH57" s="512"/>
      <c r="SWI57" s="512"/>
      <c r="SWJ57" s="512"/>
      <c r="SWK57" s="512"/>
      <c r="SWL57" s="512"/>
      <c r="SWM57" s="512"/>
      <c r="SWN57" s="512"/>
      <c r="SWO57" s="511"/>
      <c r="SWP57" s="512"/>
      <c r="SWQ57" s="512"/>
      <c r="SWR57" s="512"/>
      <c r="SWS57" s="512"/>
      <c r="SWT57" s="512"/>
      <c r="SWU57" s="512"/>
      <c r="SWV57" s="512"/>
      <c r="SWW57" s="511"/>
      <c r="SWX57" s="512"/>
      <c r="SWY57" s="512"/>
      <c r="SWZ57" s="512"/>
      <c r="SXA57" s="512"/>
      <c r="SXB57" s="512"/>
      <c r="SXC57" s="512"/>
      <c r="SXD57" s="512"/>
      <c r="SXE57" s="511"/>
      <c r="SXF57" s="512"/>
      <c r="SXG57" s="512"/>
      <c r="SXH57" s="512"/>
      <c r="SXI57" s="512"/>
      <c r="SXJ57" s="512"/>
      <c r="SXK57" s="512"/>
      <c r="SXL57" s="512"/>
      <c r="SXM57" s="511"/>
      <c r="SXN57" s="512"/>
      <c r="SXO57" s="512"/>
      <c r="SXP57" s="512"/>
      <c r="SXQ57" s="512"/>
      <c r="SXR57" s="512"/>
      <c r="SXS57" s="512"/>
      <c r="SXT57" s="512"/>
      <c r="SXU57" s="511"/>
      <c r="SXV57" s="512"/>
      <c r="SXW57" s="512"/>
      <c r="SXX57" s="512"/>
      <c r="SXY57" s="512"/>
      <c r="SXZ57" s="512"/>
      <c r="SYA57" s="512"/>
      <c r="SYB57" s="512"/>
      <c r="SYC57" s="511"/>
      <c r="SYD57" s="512"/>
      <c r="SYE57" s="512"/>
      <c r="SYF57" s="512"/>
      <c r="SYG57" s="512"/>
      <c r="SYH57" s="512"/>
      <c r="SYI57" s="512"/>
      <c r="SYJ57" s="512"/>
      <c r="SYK57" s="511"/>
      <c r="SYL57" s="512"/>
      <c r="SYM57" s="512"/>
      <c r="SYN57" s="512"/>
      <c r="SYO57" s="512"/>
      <c r="SYP57" s="512"/>
      <c r="SYQ57" s="512"/>
      <c r="SYR57" s="512"/>
      <c r="SYS57" s="511"/>
      <c r="SYT57" s="512"/>
      <c r="SYU57" s="512"/>
      <c r="SYV57" s="512"/>
      <c r="SYW57" s="512"/>
      <c r="SYX57" s="512"/>
      <c r="SYY57" s="512"/>
      <c r="SYZ57" s="512"/>
      <c r="SZA57" s="511"/>
      <c r="SZB57" s="512"/>
      <c r="SZC57" s="512"/>
      <c r="SZD57" s="512"/>
      <c r="SZE57" s="512"/>
      <c r="SZF57" s="512"/>
      <c r="SZG57" s="512"/>
      <c r="SZH57" s="512"/>
      <c r="SZI57" s="511"/>
      <c r="SZJ57" s="512"/>
      <c r="SZK57" s="512"/>
      <c r="SZL57" s="512"/>
      <c r="SZM57" s="512"/>
      <c r="SZN57" s="512"/>
      <c r="SZO57" s="512"/>
      <c r="SZP57" s="512"/>
      <c r="SZQ57" s="511"/>
      <c r="SZR57" s="512"/>
      <c r="SZS57" s="512"/>
      <c r="SZT57" s="512"/>
      <c r="SZU57" s="512"/>
      <c r="SZV57" s="512"/>
      <c r="SZW57" s="512"/>
      <c r="SZX57" s="512"/>
      <c r="SZY57" s="511"/>
      <c r="SZZ57" s="512"/>
      <c r="TAA57" s="512"/>
      <c r="TAB57" s="512"/>
      <c r="TAC57" s="512"/>
      <c r="TAD57" s="512"/>
      <c r="TAE57" s="512"/>
      <c r="TAF57" s="512"/>
      <c r="TAG57" s="511"/>
      <c r="TAH57" s="512"/>
      <c r="TAI57" s="512"/>
      <c r="TAJ57" s="512"/>
      <c r="TAK57" s="512"/>
      <c r="TAL57" s="512"/>
      <c r="TAM57" s="512"/>
      <c r="TAN57" s="512"/>
      <c r="TAO57" s="511"/>
      <c r="TAP57" s="512"/>
      <c r="TAQ57" s="512"/>
      <c r="TAR57" s="512"/>
      <c r="TAS57" s="512"/>
      <c r="TAT57" s="512"/>
      <c r="TAU57" s="512"/>
      <c r="TAV57" s="512"/>
      <c r="TAW57" s="511"/>
      <c r="TAX57" s="512"/>
      <c r="TAY57" s="512"/>
      <c r="TAZ57" s="512"/>
      <c r="TBA57" s="512"/>
      <c r="TBB57" s="512"/>
      <c r="TBC57" s="512"/>
      <c r="TBD57" s="512"/>
      <c r="TBE57" s="511"/>
      <c r="TBF57" s="512"/>
      <c r="TBG57" s="512"/>
      <c r="TBH57" s="512"/>
      <c r="TBI57" s="512"/>
      <c r="TBJ57" s="512"/>
      <c r="TBK57" s="512"/>
      <c r="TBL57" s="512"/>
      <c r="TBM57" s="511"/>
      <c r="TBN57" s="512"/>
      <c r="TBO57" s="512"/>
      <c r="TBP57" s="512"/>
      <c r="TBQ57" s="512"/>
      <c r="TBR57" s="512"/>
      <c r="TBS57" s="512"/>
      <c r="TBT57" s="512"/>
      <c r="TBU57" s="511"/>
      <c r="TBV57" s="512"/>
      <c r="TBW57" s="512"/>
      <c r="TBX57" s="512"/>
      <c r="TBY57" s="512"/>
      <c r="TBZ57" s="512"/>
      <c r="TCA57" s="512"/>
      <c r="TCB57" s="512"/>
      <c r="TCC57" s="511"/>
      <c r="TCD57" s="512"/>
      <c r="TCE57" s="512"/>
      <c r="TCF57" s="512"/>
      <c r="TCG57" s="512"/>
      <c r="TCH57" s="512"/>
      <c r="TCI57" s="512"/>
      <c r="TCJ57" s="512"/>
      <c r="TCK57" s="511"/>
      <c r="TCL57" s="512"/>
      <c r="TCM57" s="512"/>
      <c r="TCN57" s="512"/>
      <c r="TCO57" s="512"/>
      <c r="TCP57" s="512"/>
      <c r="TCQ57" s="512"/>
      <c r="TCR57" s="512"/>
      <c r="TCS57" s="511"/>
      <c r="TCT57" s="512"/>
      <c r="TCU57" s="512"/>
      <c r="TCV57" s="512"/>
      <c r="TCW57" s="512"/>
      <c r="TCX57" s="512"/>
      <c r="TCY57" s="512"/>
      <c r="TCZ57" s="512"/>
      <c r="TDA57" s="511"/>
      <c r="TDB57" s="512"/>
      <c r="TDC57" s="512"/>
      <c r="TDD57" s="512"/>
      <c r="TDE57" s="512"/>
      <c r="TDF57" s="512"/>
      <c r="TDG57" s="512"/>
      <c r="TDH57" s="512"/>
      <c r="TDI57" s="511"/>
      <c r="TDJ57" s="512"/>
      <c r="TDK57" s="512"/>
      <c r="TDL57" s="512"/>
      <c r="TDM57" s="512"/>
      <c r="TDN57" s="512"/>
      <c r="TDO57" s="512"/>
      <c r="TDP57" s="512"/>
      <c r="TDQ57" s="511"/>
      <c r="TDR57" s="512"/>
      <c r="TDS57" s="512"/>
      <c r="TDT57" s="512"/>
      <c r="TDU57" s="512"/>
      <c r="TDV57" s="512"/>
      <c r="TDW57" s="512"/>
      <c r="TDX57" s="512"/>
      <c r="TDY57" s="511"/>
      <c r="TDZ57" s="512"/>
      <c r="TEA57" s="512"/>
      <c r="TEB57" s="512"/>
      <c r="TEC57" s="512"/>
      <c r="TED57" s="512"/>
      <c r="TEE57" s="512"/>
      <c r="TEF57" s="512"/>
      <c r="TEG57" s="511"/>
      <c r="TEH57" s="512"/>
      <c r="TEI57" s="512"/>
      <c r="TEJ57" s="512"/>
      <c r="TEK57" s="512"/>
      <c r="TEL57" s="512"/>
      <c r="TEM57" s="512"/>
      <c r="TEN57" s="512"/>
      <c r="TEO57" s="511"/>
      <c r="TEP57" s="512"/>
      <c r="TEQ57" s="512"/>
      <c r="TER57" s="512"/>
      <c r="TES57" s="512"/>
      <c r="TET57" s="512"/>
      <c r="TEU57" s="512"/>
      <c r="TEV57" s="512"/>
      <c r="TEW57" s="511"/>
      <c r="TEX57" s="512"/>
      <c r="TEY57" s="512"/>
      <c r="TEZ57" s="512"/>
      <c r="TFA57" s="512"/>
      <c r="TFB57" s="512"/>
      <c r="TFC57" s="512"/>
      <c r="TFD57" s="512"/>
      <c r="TFE57" s="511"/>
      <c r="TFF57" s="512"/>
      <c r="TFG57" s="512"/>
      <c r="TFH57" s="512"/>
      <c r="TFI57" s="512"/>
      <c r="TFJ57" s="512"/>
      <c r="TFK57" s="512"/>
      <c r="TFL57" s="512"/>
      <c r="TFM57" s="511"/>
      <c r="TFN57" s="512"/>
      <c r="TFO57" s="512"/>
      <c r="TFP57" s="512"/>
      <c r="TFQ57" s="512"/>
      <c r="TFR57" s="512"/>
      <c r="TFS57" s="512"/>
      <c r="TFT57" s="512"/>
      <c r="TFU57" s="511"/>
      <c r="TFV57" s="512"/>
      <c r="TFW57" s="512"/>
      <c r="TFX57" s="512"/>
      <c r="TFY57" s="512"/>
      <c r="TFZ57" s="512"/>
      <c r="TGA57" s="512"/>
      <c r="TGB57" s="512"/>
      <c r="TGC57" s="511"/>
      <c r="TGD57" s="512"/>
      <c r="TGE57" s="512"/>
      <c r="TGF57" s="512"/>
      <c r="TGG57" s="512"/>
      <c r="TGH57" s="512"/>
      <c r="TGI57" s="512"/>
      <c r="TGJ57" s="512"/>
      <c r="TGK57" s="511"/>
      <c r="TGL57" s="512"/>
      <c r="TGM57" s="512"/>
      <c r="TGN57" s="512"/>
      <c r="TGO57" s="512"/>
      <c r="TGP57" s="512"/>
      <c r="TGQ57" s="512"/>
      <c r="TGR57" s="512"/>
      <c r="TGS57" s="511"/>
      <c r="TGT57" s="512"/>
      <c r="TGU57" s="512"/>
      <c r="TGV57" s="512"/>
      <c r="TGW57" s="512"/>
      <c r="TGX57" s="512"/>
      <c r="TGY57" s="512"/>
      <c r="TGZ57" s="512"/>
      <c r="THA57" s="511"/>
      <c r="THB57" s="512"/>
      <c r="THC57" s="512"/>
      <c r="THD57" s="512"/>
      <c r="THE57" s="512"/>
      <c r="THF57" s="512"/>
      <c r="THG57" s="512"/>
      <c r="THH57" s="512"/>
      <c r="THI57" s="511"/>
      <c r="THJ57" s="512"/>
      <c r="THK57" s="512"/>
      <c r="THL57" s="512"/>
      <c r="THM57" s="512"/>
      <c r="THN57" s="512"/>
      <c r="THO57" s="512"/>
      <c r="THP57" s="512"/>
      <c r="THQ57" s="511"/>
      <c r="THR57" s="512"/>
      <c r="THS57" s="512"/>
      <c r="THT57" s="512"/>
      <c r="THU57" s="512"/>
      <c r="THV57" s="512"/>
      <c r="THW57" s="512"/>
      <c r="THX57" s="512"/>
      <c r="THY57" s="511"/>
      <c r="THZ57" s="512"/>
      <c r="TIA57" s="512"/>
      <c r="TIB57" s="512"/>
      <c r="TIC57" s="512"/>
      <c r="TID57" s="512"/>
      <c r="TIE57" s="512"/>
      <c r="TIF57" s="512"/>
      <c r="TIG57" s="511"/>
      <c r="TIH57" s="512"/>
      <c r="TII57" s="512"/>
      <c r="TIJ57" s="512"/>
      <c r="TIK57" s="512"/>
      <c r="TIL57" s="512"/>
      <c r="TIM57" s="512"/>
      <c r="TIN57" s="512"/>
      <c r="TIO57" s="511"/>
      <c r="TIP57" s="512"/>
      <c r="TIQ57" s="512"/>
      <c r="TIR57" s="512"/>
      <c r="TIS57" s="512"/>
      <c r="TIT57" s="512"/>
      <c r="TIU57" s="512"/>
      <c r="TIV57" s="512"/>
      <c r="TIW57" s="511"/>
      <c r="TIX57" s="512"/>
      <c r="TIY57" s="512"/>
      <c r="TIZ57" s="512"/>
      <c r="TJA57" s="512"/>
      <c r="TJB57" s="512"/>
      <c r="TJC57" s="512"/>
      <c r="TJD57" s="512"/>
      <c r="TJE57" s="511"/>
      <c r="TJF57" s="512"/>
      <c r="TJG57" s="512"/>
      <c r="TJH57" s="512"/>
      <c r="TJI57" s="512"/>
      <c r="TJJ57" s="512"/>
      <c r="TJK57" s="512"/>
      <c r="TJL57" s="512"/>
      <c r="TJM57" s="511"/>
      <c r="TJN57" s="512"/>
      <c r="TJO57" s="512"/>
      <c r="TJP57" s="512"/>
      <c r="TJQ57" s="512"/>
      <c r="TJR57" s="512"/>
      <c r="TJS57" s="512"/>
      <c r="TJT57" s="512"/>
      <c r="TJU57" s="511"/>
      <c r="TJV57" s="512"/>
      <c r="TJW57" s="512"/>
      <c r="TJX57" s="512"/>
      <c r="TJY57" s="512"/>
      <c r="TJZ57" s="512"/>
      <c r="TKA57" s="512"/>
      <c r="TKB57" s="512"/>
      <c r="TKC57" s="511"/>
      <c r="TKD57" s="512"/>
      <c r="TKE57" s="512"/>
      <c r="TKF57" s="512"/>
      <c r="TKG57" s="512"/>
      <c r="TKH57" s="512"/>
      <c r="TKI57" s="512"/>
      <c r="TKJ57" s="512"/>
      <c r="TKK57" s="511"/>
      <c r="TKL57" s="512"/>
      <c r="TKM57" s="512"/>
      <c r="TKN57" s="512"/>
      <c r="TKO57" s="512"/>
      <c r="TKP57" s="512"/>
      <c r="TKQ57" s="512"/>
      <c r="TKR57" s="512"/>
      <c r="TKS57" s="511"/>
      <c r="TKT57" s="512"/>
      <c r="TKU57" s="512"/>
      <c r="TKV57" s="512"/>
      <c r="TKW57" s="512"/>
      <c r="TKX57" s="512"/>
      <c r="TKY57" s="512"/>
      <c r="TKZ57" s="512"/>
      <c r="TLA57" s="511"/>
      <c r="TLB57" s="512"/>
      <c r="TLC57" s="512"/>
      <c r="TLD57" s="512"/>
      <c r="TLE57" s="512"/>
      <c r="TLF57" s="512"/>
      <c r="TLG57" s="512"/>
      <c r="TLH57" s="512"/>
      <c r="TLI57" s="511"/>
      <c r="TLJ57" s="512"/>
      <c r="TLK57" s="512"/>
      <c r="TLL57" s="512"/>
      <c r="TLM57" s="512"/>
      <c r="TLN57" s="512"/>
      <c r="TLO57" s="512"/>
      <c r="TLP57" s="512"/>
      <c r="TLQ57" s="511"/>
      <c r="TLR57" s="512"/>
      <c r="TLS57" s="512"/>
      <c r="TLT57" s="512"/>
      <c r="TLU57" s="512"/>
      <c r="TLV57" s="512"/>
      <c r="TLW57" s="512"/>
      <c r="TLX57" s="512"/>
      <c r="TLY57" s="511"/>
      <c r="TLZ57" s="512"/>
      <c r="TMA57" s="512"/>
      <c r="TMB57" s="512"/>
      <c r="TMC57" s="512"/>
      <c r="TMD57" s="512"/>
      <c r="TME57" s="512"/>
      <c r="TMF57" s="512"/>
      <c r="TMG57" s="511"/>
      <c r="TMH57" s="512"/>
      <c r="TMI57" s="512"/>
      <c r="TMJ57" s="512"/>
      <c r="TMK57" s="512"/>
      <c r="TML57" s="512"/>
      <c r="TMM57" s="512"/>
      <c r="TMN57" s="512"/>
      <c r="TMO57" s="511"/>
      <c r="TMP57" s="512"/>
      <c r="TMQ57" s="512"/>
      <c r="TMR57" s="512"/>
      <c r="TMS57" s="512"/>
      <c r="TMT57" s="512"/>
      <c r="TMU57" s="512"/>
      <c r="TMV57" s="512"/>
      <c r="TMW57" s="511"/>
      <c r="TMX57" s="512"/>
      <c r="TMY57" s="512"/>
      <c r="TMZ57" s="512"/>
      <c r="TNA57" s="512"/>
      <c r="TNB57" s="512"/>
      <c r="TNC57" s="512"/>
      <c r="TND57" s="512"/>
      <c r="TNE57" s="511"/>
      <c r="TNF57" s="512"/>
      <c r="TNG57" s="512"/>
      <c r="TNH57" s="512"/>
      <c r="TNI57" s="512"/>
      <c r="TNJ57" s="512"/>
      <c r="TNK57" s="512"/>
      <c r="TNL57" s="512"/>
      <c r="TNM57" s="511"/>
      <c r="TNN57" s="512"/>
      <c r="TNO57" s="512"/>
      <c r="TNP57" s="512"/>
      <c r="TNQ57" s="512"/>
      <c r="TNR57" s="512"/>
      <c r="TNS57" s="512"/>
      <c r="TNT57" s="512"/>
      <c r="TNU57" s="511"/>
      <c r="TNV57" s="512"/>
      <c r="TNW57" s="512"/>
      <c r="TNX57" s="512"/>
      <c r="TNY57" s="512"/>
      <c r="TNZ57" s="512"/>
      <c r="TOA57" s="512"/>
      <c r="TOB57" s="512"/>
      <c r="TOC57" s="511"/>
      <c r="TOD57" s="512"/>
      <c r="TOE57" s="512"/>
      <c r="TOF57" s="512"/>
      <c r="TOG57" s="512"/>
      <c r="TOH57" s="512"/>
      <c r="TOI57" s="512"/>
      <c r="TOJ57" s="512"/>
      <c r="TOK57" s="511"/>
      <c r="TOL57" s="512"/>
      <c r="TOM57" s="512"/>
      <c r="TON57" s="512"/>
      <c r="TOO57" s="512"/>
      <c r="TOP57" s="512"/>
      <c r="TOQ57" s="512"/>
      <c r="TOR57" s="512"/>
      <c r="TOS57" s="511"/>
      <c r="TOT57" s="512"/>
      <c r="TOU57" s="512"/>
      <c r="TOV57" s="512"/>
      <c r="TOW57" s="512"/>
      <c r="TOX57" s="512"/>
      <c r="TOY57" s="512"/>
      <c r="TOZ57" s="512"/>
      <c r="TPA57" s="511"/>
      <c r="TPB57" s="512"/>
      <c r="TPC57" s="512"/>
      <c r="TPD57" s="512"/>
      <c r="TPE57" s="512"/>
      <c r="TPF57" s="512"/>
      <c r="TPG57" s="512"/>
      <c r="TPH57" s="512"/>
      <c r="TPI57" s="511"/>
      <c r="TPJ57" s="512"/>
      <c r="TPK57" s="512"/>
      <c r="TPL57" s="512"/>
      <c r="TPM57" s="512"/>
      <c r="TPN57" s="512"/>
      <c r="TPO57" s="512"/>
      <c r="TPP57" s="512"/>
      <c r="TPQ57" s="511"/>
      <c r="TPR57" s="512"/>
      <c r="TPS57" s="512"/>
      <c r="TPT57" s="512"/>
      <c r="TPU57" s="512"/>
      <c r="TPV57" s="512"/>
      <c r="TPW57" s="512"/>
      <c r="TPX57" s="512"/>
      <c r="TPY57" s="511"/>
      <c r="TPZ57" s="512"/>
      <c r="TQA57" s="512"/>
      <c r="TQB57" s="512"/>
      <c r="TQC57" s="512"/>
      <c r="TQD57" s="512"/>
      <c r="TQE57" s="512"/>
      <c r="TQF57" s="512"/>
      <c r="TQG57" s="511"/>
      <c r="TQH57" s="512"/>
      <c r="TQI57" s="512"/>
      <c r="TQJ57" s="512"/>
      <c r="TQK57" s="512"/>
      <c r="TQL57" s="512"/>
      <c r="TQM57" s="512"/>
      <c r="TQN57" s="512"/>
      <c r="TQO57" s="511"/>
      <c r="TQP57" s="512"/>
      <c r="TQQ57" s="512"/>
      <c r="TQR57" s="512"/>
      <c r="TQS57" s="512"/>
      <c r="TQT57" s="512"/>
      <c r="TQU57" s="512"/>
      <c r="TQV57" s="512"/>
      <c r="TQW57" s="511"/>
      <c r="TQX57" s="512"/>
      <c r="TQY57" s="512"/>
      <c r="TQZ57" s="512"/>
      <c r="TRA57" s="512"/>
      <c r="TRB57" s="512"/>
      <c r="TRC57" s="512"/>
      <c r="TRD57" s="512"/>
      <c r="TRE57" s="511"/>
      <c r="TRF57" s="512"/>
      <c r="TRG57" s="512"/>
      <c r="TRH57" s="512"/>
      <c r="TRI57" s="512"/>
      <c r="TRJ57" s="512"/>
      <c r="TRK57" s="512"/>
      <c r="TRL57" s="512"/>
      <c r="TRM57" s="511"/>
      <c r="TRN57" s="512"/>
      <c r="TRO57" s="512"/>
      <c r="TRP57" s="512"/>
      <c r="TRQ57" s="512"/>
      <c r="TRR57" s="512"/>
      <c r="TRS57" s="512"/>
      <c r="TRT57" s="512"/>
      <c r="TRU57" s="511"/>
      <c r="TRV57" s="512"/>
      <c r="TRW57" s="512"/>
      <c r="TRX57" s="512"/>
      <c r="TRY57" s="512"/>
      <c r="TRZ57" s="512"/>
      <c r="TSA57" s="512"/>
      <c r="TSB57" s="512"/>
      <c r="TSC57" s="511"/>
      <c r="TSD57" s="512"/>
      <c r="TSE57" s="512"/>
      <c r="TSF57" s="512"/>
      <c r="TSG57" s="512"/>
      <c r="TSH57" s="512"/>
      <c r="TSI57" s="512"/>
      <c r="TSJ57" s="512"/>
      <c r="TSK57" s="511"/>
      <c r="TSL57" s="512"/>
      <c r="TSM57" s="512"/>
      <c r="TSN57" s="512"/>
      <c r="TSO57" s="512"/>
      <c r="TSP57" s="512"/>
      <c r="TSQ57" s="512"/>
      <c r="TSR57" s="512"/>
      <c r="TSS57" s="511"/>
      <c r="TST57" s="512"/>
      <c r="TSU57" s="512"/>
      <c r="TSV57" s="512"/>
      <c r="TSW57" s="512"/>
      <c r="TSX57" s="512"/>
      <c r="TSY57" s="512"/>
      <c r="TSZ57" s="512"/>
      <c r="TTA57" s="511"/>
      <c r="TTB57" s="512"/>
      <c r="TTC57" s="512"/>
      <c r="TTD57" s="512"/>
      <c r="TTE57" s="512"/>
      <c r="TTF57" s="512"/>
      <c r="TTG57" s="512"/>
      <c r="TTH57" s="512"/>
      <c r="TTI57" s="511"/>
      <c r="TTJ57" s="512"/>
      <c r="TTK57" s="512"/>
      <c r="TTL57" s="512"/>
      <c r="TTM57" s="512"/>
      <c r="TTN57" s="512"/>
      <c r="TTO57" s="512"/>
      <c r="TTP57" s="512"/>
      <c r="TTQ57" s="511"/>
      <c r="TTR57" s="512"/>
      <c r="TTS57" s="512"/>
      <c r="TTT57" s="512"/>
      <c r="TTU57" s="512"/>
      <c r="TTV57" s="512"/>
      <c r="TTW57" s="512"/>
      <c r="TTX57" s="512"/>
      <c r="TTY57" s="511"/>
      <c r="TTZ57" s="512"/>
      <c r="TUA57" s="512"/>
      <c r="TUB57" s="512"/>
      <c r="TUC57" s="512"/>
      <c r="TUD57" s="512"/>
      <c r="TUE57" s="512"/>
      <c r="TUF57" s="512"/>
      <c r="TUG57" s="511"/>
      <c r="TUH57" s="512"/>
      <c r="TUI57" s="512"/>
      <c r="TUJ57" s="512"/>
      <c r="TUK57" s="512"/>
      <c r="TUL57" s="512"/>
      <c r="TUM57" s="512"/>
      <c r="TUN57" s="512"/>
      <c r="TUO57" s="511"/>
      <c r="TUP57" s="512"/>
      <c r="TUQ57" s="512"/>
      <c r="TUR57" s="512"/>
      <c r="TUS57" s="512"/>
      <c r="TUT57" s="512"/>
      <c r="TUU57" s="512"/>
      <c r="TUV57" s="512"/>
      <c r="TUW57" s="511"/>
      <c r="TUX57" s="512"/>
      <c r="TUY57" s="512"/>
      <c r="TUZ57" s="512"/>
      <c r="TVA57" s="512"/>
      <c r="TVB57" s="512"/>
      <c r="TVC57" s="512"/>
      <c r="TVD57" s="512"/>
      <c r="TVE57" s="511"/>
      <c r="TVF57" s="512"/>
      <c r="TVG57" s="512"/>
      <c r="TVH57" s="512"/>
      <c r="TVI57" s="512"/>
      <c r="TVJ57" s="512"/>
      <c r="TVK57" s="512"/>
      <c r="TVL57" s="512"/>
      <c r="TVM57" s="511"/>
      <c r="TVN57" s="512"/>
      <c r="TVO57" s="512"/>
      <c r="TVP57" s="512"/>
      <c r="TVQ57" s="512"/>
      <c r="TVR57" s="512"/>
      <c r="TVS57" s="512"/>
      <c r="TVT57" s="512"/>
      <c r="TVU57" s="511"/>
      <c r="TVV57" s="512"/>
      <c r="TVW57" s="512"/>
      <c r="TVX57" s="512"/>
      <c r="TVY57" s="512"/>
      <c r="TVZ57" s="512"/>
      <c r="TWA57" s="512"/>
      <c r="TWB57" s="512"/>
      <c r="TWC57" s="511"/>
      <c r="TWD57" s="512"/>
      <c r="TWE57" s="512"/>
      <c r="TWF57" s="512"/>
      <c r="TWG57" s="512"/>
      <c r="TWH57" s="512"/>
      <c r="TWI57" s="512"/>
      <c r="TWJ57" s="512"/>
      <c r="TWK57" s="511"/>
      <c r="TWL57" s="512"/>
      <c r="TWM57" s="512"/>
      <c r="TWN57" s="512"/>
      <c r="TWO57" s="512"/>
      <c r="TWP57" s="512"/>
      <c r="TWQ57" s="512"/>
      <c r="TWR57" s="512"/>
      <c r="TWS57" s="511"/>
      <c r="TWT57" s="512"/>
      <c r="TWU57" s="512"/>
      <c r="TWV57" s="512"/>
      <c r="TWW57" s="512"/>
      <c r="TWX57" s="512"/>
      <c r="TWY57" s="512"/>
      <c r="TWZ57" s="512"/>
      <c r="TXA57" s="511"/>
      <c r="TXB57" s="512"/>
      <c r="TXC57" s="512"/>
      <c r="TXD57" s="512"/>
      <c r="TXE57" s="512"/>
      <c r="TXF57" s="512"/>
      <c r="TXG57" s="512"/>
      <c r="TXH57" s="512"/>
      <c r="TXI57" s="511"/>
      <c r="TXJ57" s="512"/>
      <c r="TXK57" s="512"/>
      <c r="TXL57" s="512"/>
      <c r="TXM57" s="512"/>
      <c r="TXN57" s="512"/>
      <c r="TXO57" s="512"/>
      <c r="TXP57" s="512"/>
      <c r="TXQ57" s="511"/>
      <c r="TXR57" s="512"/>
      <c r="TXS57" s="512"/>
      <c r="TXT57" s="512"/>
      <c r="TXU57" s="512"/>
      <c r="TXV57" s="512"/>
      <c r="TXW57" s="512"/>
      <c r="TXX57" s="512"/>
      <c r="TXY57" s="511"/>
      <c r="TXZ57" s="512"/>
      <c r="TYA57" s="512"/>
      <c r="TYB57" s="512"/>
      <c r="TYC57" s="512"/>
      <c r="TYD57" s="512"/>
      <c r="TYE57" s="512"/>
      <c r="TYF57" s="512"/>
      <c r="TYG57" s="511"/>
      <c r="TYH57" s="512"/>
      <c r="TYI57" s="512"/>
      <c r="TYJ57" s="512"/>
      <c r="TYK57" s="512"/>
      <c r="TYL57" s="512"/>
      <c r="TYM57" s="512"/>
      <c r="TYN57" s="512"/>
      <c r="TYO57" s="511"/>
      <c r="TYP57" s="512"/>
      <c r="TYQ57" s="512"/>
      <c r="TYR57" s="512"/>
      <c r="TYS57" s="512"/>
      <c r="TYT57" s="512"/>
      <c r="TYU57" s="512"/>
      <c r="TYV57" s="512"/>
      <c r="TYW57" s="511"/>
      <c r="TYX57" s="512"/>
      <c r="TYY57" s="512"/>
      <c r="TYZ57" s="512"/>
      <c r="TZA57" s="512"/>
      <c r="TZB57" s="512"/>
      <c r="TZC57" s="512"/>
      <c r="TZD57" s="512"/>
      <c r="TZE57" s="511"/>
      <c r="TZF57" s="512"/>
      <c r="TZG57" s="512"/>
      <c r="TZH57" s="512"/>
      <c r="TZI57" s="512"/>
      <c r="TZJ57" s="512"/>
      <c r="TZK57" s="512"/>
      <c r="TZL57" s="512"/>
      <c r="TZM57" s="511"/>
      <c r="TZN57" s="512"/>
      <c r="TZO57" s="512"/>
      <c r="TZP57" s="512"/>
      <c r="TZQ57" s="512"/>
      <c r="TZR57" s="512"/>
      <c r="TZS57" s="512"/>
      <c r="TZT57" s="512"/>
      <c r="TZU57" s="511"/>
      <c r="TZV57" s="512"/>
      <c r="TZW57" s="512"/>
      <c r="TZX57" s="512"/>
      <c r="TZY57" s="512"/>
      <c r="TZZ57" s="512"/>
      <c r="UAA57" s="512"/>
      <c r="UAB57" s="512"/>
      <c r="UAC57" s="511"/>
      <c r="UAD57" s="512"/>
      <c r="UAE57" s="512"/>
      <c r="UAF57" s="512"/>
      <c r="UAG57" s="512"/>
      <c r="UAH57" s="512"/>
      <c r="UAI57" s="512"/>
      <c r="UAJ57" s="512"/>
      <c r="UAK57" s="511"/>
      <c r="UAL57" s="512"/>
      <c r="UAM57" s="512"/>
      <c r="UAN57" s="512"/>
      <c r="UAO57" s="512"/>
      <c r="UAP57" s="512"/>
      <c r="UAQ57" s="512"/>
      <c r="UAR57" s="512"/>
      <c r="UAS57" s="511"/>
      <c r="UAT57" s="512"/>
      <c r="UAU57" s="512"/>
      <c r="UAV57" s="512"/>
      <c r="UAW57" s="512"/>
      <c r="UAX57" s="512"/>
      <c r="UAY57" s="512"/>
      <c r="UAZ57" s="512"/>
      <c r="UBA57" s="511"/>
      <c r="UBB57" s="512"/>
      <c r="UBC57" s="512"/>
      <c r="UBD57" s="512"/>
      <c r="UBE57" s="512"/>
      <c r="UBF57" s="512"/>
      <c r="UBG57" s="512"/>
      <c r="UBH57" s="512"/>
      <c r="UBI57" s="511"/>
      <c r="UBJ57" s="512"/>
      <c r="UBK57" s="512"/>
      <c r="UBL57" s="512"/>
      <c r="UBM57" s="512"/>
      <c r="UBN57" s="512"/>
      <c r="UBO57" s="512"/>
      <c r="UBP57" s="512"/>
      <c r="UBQ57" s="511"/>
      <c r="UBR57" s="512"/>
      <c r="UBS57" s="512"/>
      <c r="UBT57" s="512"/>
      <c r="UBU57" s="512"/>
      <c r="UBV57" s="512"/>
      <c r="UBW57" s="512"/>
      <c r="UBX57" s="512"/>
      <c r="UBY57" s="511"/>
      <c r="UBZ57" s="512"/>
      <c r="UCA57" s="512"/>
      <c r="UCB57" s="512"/>
      <c r="UCC57" s="512"/>
      <c r="UCD57" s="512"/>
      <c r="UCE57" s="512"/>
      <c r="UCF57" s="512"/>
      <c r="UCG57" s="511"/>
      <c r="UCH57" s="512"/>
      <c r="UCI57" s="512"/>
      <c r="UCJ57" s="512"/>
      <c r="UCK57" s="512"/>
      <c r="UCL57" s="512"/>
      <c r="UCM57" s="512"/>
      <c r="UCN57" s="512"/>
      <c r="UCO57" s="511"/>
      <c r="UCP57" s="512"/>
      <c r="UCQ57" s="512"/>
      <c r="UCR57" s="512"/>
      <c r="UCS57" s="512"/>
      <c r="UCT57" s="512"/>
      <c r="UCU57" s="512"/>
      <c r="UCV57" s="512"/>
      <c r="UCW57" s="511"/>
      <c r="UCX57" s="512"/>
      <c r="UCY57" s="512"/>
      <c r="UCZ57" s="512"/>
      <c r="UDA57" s="512"/>
      <c r="UDB57" s="512"/>
      <c r="UDC57" s="512"/>
      <c r="UDD57" s="512"/>
      <c r="UDE57" s="511"/>
      <c r="UDF57" s="512"/>
      <c r="UDG57" s="512"/>
      <c r="UDH57" s="512"/>
      <c r="UDI57" s="512"/>
      <c r="UDJ57" s="512"/>
      <c r="UDK57" s="512"/>
      <c r="UDL57" s="512"/>
      <c r="UDM57" s="511"/>
      <c r="UDN57" s="512"/>
      <c r="UDO57" s="512"/>
      <c r="UDP57" s="512"/>
      <c r="UDQ57" s="512"/>
      <c r="UDR57" s="512"/>
      <c r="UDS57" s="512"/>
      <c r="UDT57" s="512"/>
      <c r="UDU57" s="511"/>
      <c r="UDV57" s="512"/>
      <c r="UDW57" s="512"/>
      <c r="UDX57" s="512"/>
      <c r="UDY57" s="512"/>
      <c r="UDZ57" s="512"/>
      <c r="UEA57" s="512"/>
      <c r="UEB57" s="512"/>
      <c r="UEC57" s="511"/>
      <c r="UED57" s="512"/>
      <c r="UEE57" s="512"/>
      <c r="UEF57" s="512"/>
      <c r="UEG57" s="512"/>
      <c r="UEH57" s="512"/>
      <c r="UEI57" s="512"/>
      <c r="UEJ57" s="512"/>
      <c r="UEK57" s="511"/>
      <c r="UEL57" s="512"/>
      <c r="UEM57" s="512"/>
      <c r="UEN57" s="512"/>
      <c r="UEO57" s="512"/>
      <c r="UEP57" s="512"/>
      <c r="UEQ57" s="512"/>
      <c r="UER57" s="512"/>
      <c r="UES57" s="511"/>
      <c r="UET57" s="512"/>
      <c r="UEU57" s="512"/>
      <c r="UEV57" s="512"/>
      <c r="UEW57" s="512"/>
      <c r="UEX57" s="512"/>
      <c r="UEY57" s="512"/>
      <c r="UEZ57" s="512"/>
      <c r="UFA57" s="511"/>
      <c r="UFB57" s="512"/>
      <c r="UFC57" s="512"/>
      <c r="UFD57" s="512"/>
      <c r="UFE57" s="512"/>
      <c r="UFF57" s="512"/>
      <c r="UFG57" s="512"/>
      <c r="UFH57" s="512"/>
      <c r="UFI57" s="511"/>
      <c r="UFJ57" s="512"/>
      <c r="UFK57" s="512"/>
      <c r="UFL57" s="512"/>
      <c r="UFM57" s="512"/>
      <c r="UFN57" s="512"/>
      <c r="UFO57" s="512"/>
      <c r="UFP57" s="512"/>
      <c r="UFQ57" s="511"/>
      <c r="UFR57" s="512"/>
      <c r="UFS57" s="512"/>
      <c r="UFT57" s="512"/>
      <c r="UFU57" s="512"/>
      <c r="UFV57" s="512"/>
      <c r="UFW57" s="512"/>
      <c r="UFX57" s="512"/>
      <c r="UFY57" s="511"/>
      <c r="UFZ57" s="512"/>
      <c r="UGA57" s="512"/>
      <c r="UGB57" s="512"/>
      <c r="UGC57" s="512"/>
      <c r="UGD57" s="512"/>
      <c r="UGE57" s="512"/>
      <c r="UGF57" s="512"/>
      <c r="UGG57" s="511"/>
      <c r="UGH57" s="512"/>
      <c r="UGI57" s="512"/>
      <c r="UGJ57" s="512"/>
      <c r="UGK57" s="512"/>
      <c r="UGL57" s="512"/>
      <c r="UGM57" s="512"/>
      <c r="UGN57" s="512"/>
      <c r="UGO57" s="511"/>
      <c r="UGP57" s="512"/>
      <c r="UGQ57" s="512"/>
      <c r="UGR57" s="512"/>
      <c r="UGS57" s="512"/>
      <c r="UGT57" s="512"/>
      <c r="UGU57" s="512"/>
      <c r="UGV57" s="512"/>
      <c r="UGW57" s="511"/>
      <c r="UGX57" s="512"/>
      <c r="UGY57" s="512"/>
      <c r="UGZ57" s="512"/>
      <c r="UHA57" s="512"/>
      <c r="UHB57" s="512"/>
      <c r="UHC57" s="512"/>
      <c r="UHD57" s="512"/>
      <c r="UHE57" s="511"/>
      <c r="UHF57" s="512"/>
      <c r="UHG57" s="512"/>
      <c r="UHH57" s="512"/>
      <c r="UHI57" s="512"/>
      <c r="UHJ57" s="512"/>
      <c r="UHK57" s="512"/>
      <c r="UHL57" s="512"/>
      <c r="UHM57" s="511"/>
      <c r="UHN57" s="512"/>
      <c r="UHO57" s="512"/>
      <c r="UHP57" s="512"/>
      <c r="UHQ57" s="512"/>
      <c r="UHR57" s="512"/>
      <c r="UHS57" s="512"/>
      <c r="UHT57" s="512"/>
      <c r="UHU57" s="511"/>
      <c r="UHV57" s="512"/>
      <c r="UHW57" s="512"/>
      <c r="UHX57" s="512"/>
      <c r="UHY57" s="512"/>
      <c r="UHZ57" s="512"/>
      <c r="UIA57" s="512"/>
      <c r="UIB57" s="512"/>
      <c r="UIC57" s="511"/>
      <c r="UID57" s="512"/>
      <c r="UIE57" s="512"/>
      <c r="UIF57" s="512"/>
      <c r="UIG57" s="512"/>
      <c r="UIH57" s="512"/>
      <c r="UII57" s="512"/>
      <c r="UIJ57" s="512"/>
      <c r="UIK57" s="511"/>
      <c r="UIL57" s="512"/>
      <c r="UIM57" s="512"/>
      <c r="UIN57" s="512"/>
      <c r="UIO57" s="512"/>
      <c r="UIP57" s="512"/>
      <c r="UIQ57" s="512"/>
      <c r="UIR57" s="512"/>
      <c r="UIS57" s="511"/>
      <c r="UIT57" s="512"/>
      <c r="UIU57" s="512"/>
      <c r="UIV57" s="512"/>
      <c r="UIW57" s="512"/>
      <c r="UIX57" s="512"/>
      <c r="UIY57" s="512"/>
      <c r="UIZ57" s="512"/>
      <c r="UJA57" s="511"/>
      <c r="UJB57" s="512"/>
      <c r="UJC57" s="512"/>
      <c r="UJD57" s="512"/>
      <c r="UJE57" s="512"/>
      <c r="UJF57" s="512"/>
      <c r="UJG57" s="512"/>
      <c r="UJH57" s="512"/>
      <c r="UJI57" s="511"/>
      <c r="UJJ57" s="512"/>
      <c r="UJK57" s="512"/>
      <c r="UJL57" s="512"/>
      <c r="UJM57" s="512"/>
      <c r="UJN57" s="512"/>
      <c r="UJO57" s="512"/>
      <c r="UJP57" s="512"/>
      <c r="UJQ57" s="511"/>
      <c r="UJR57" s="512"/>
      <c r="UJS57" s="512"/>
      <c r="UJT57" s="512"/>
      <c r="UJU57" s="512"/>
      <c r="UJV57" s="512"/>
      <c r="UJW57" s="512"/>
      <c r="UJX57" s="512"/>
      <c r="UJY57" s="511"/>
      <c r="UJZ57" s="512"/>
      <c r="UKA57" s="512"/>
      <c r="UKB57" s="512"/>
      <c r="UKC57" s="512"/>
      <c r="UKD57" s="512"/>
      <c r="UKE57" s="512"/>
      <c r="UKF57" s="512"/>
      <c r="UKG57" s="511"/>
      <c r="UKH57" s="512"/>
      <c r="UKI57" s="512"/>
      <c r="UKJ57" s="512"/>
      <c r="UKK57" s="512"/>
      <c r="UKL57" s="512"/>
      <c r="UKM57" s="512"/>
      <c r="UKN57" s="512"/>
      <c r="UKO57" s="511"/>
      <c r="UKP57" s="512"/>
      <c r="UKQ57" s="512"/>
      <c r="UKR57" s="512"/>
      <c r="UKS57" s="512"/>
      <c r="UKT57" s="512"/>
      <c r="UKU57" s="512"/>
      <c r="UKV57" s="512"/>
      <c r="UKW57" s="511"/>
      <c r="UKX57" s="512"/>
      <c r="UKY57" s="512"/>
      <c r="UKZ57" s="512"/>
      <c r="ULA57" s="512"/>
      <c r="ULB57" s="512"/>
      <c r="ULC57" s="512"/>
      <c r="ULD57" s="512"/>
      <c r="ULE57" s="511"/>
      <c r="ULF57" s="512"/>
      <c r="ULG57" s="512"/>
      <c r="ULH57" s="512"/>
      <c r="ULI57" s="512"/>
      <c r="ULJ57" s="512"/>
      <c r="ULK57" s="512"/>
      <c r="ULL57" s="512"/>
      <c r="ULM57" s="511"/>
      <c r="ULN57" s="512"/>
      <c r="ULO57" s="512"/>
      <c r="ULP57" s="512"/>
      <c r="ULQ57" s="512"/>
      <c r="ULR57" s="512"/>
      <c r="ULS57" s="512"/>
      <c r="ULT57" s="512"/>
      <c r="ULU57" s="511"/>
      <c r="ULV57" s="512"/>
      <c r="ULW57" s="512"/>
      <c r="ULX57" s="512"/>
      <c r="ULY57" s="512"/>
      <c r="ULZ57" s="512"/>
      <c r="UMA57" s="512"/>
      <c r="UMB57" s="512"/>
      <c r="UMC57" s="511"/>
      <c r="UMD57" s="512"/>
      <c r="UME57" s="512"/>
      <c r="UMF57" s="512"/>
      <c r="UMG57" s="512"/>
      <c r="UMH57" s="512"/>
      <c r="UMI57" s="512"/>
      <c r="UMJ57" s="512"/>
      <c r="UMK57" s="511"/>
      <c r="UML57" s="512"/>
      <c r="UMM57" s="512"/>
      <c r="UMN57" s="512"/>
      <c r="UMO57" s="512"/>
      <c r="UMP57" s="512"/>
      <c r="UMQ57" s="512"/>
      <c r="UMR57" s="512"/>
      <c r="UMS57" s="511"/>
      <c r="UMT57" s="512"/>
      <c r="UMU57" s="512"/>
      <c r="UMV57" s="512"/>
      <c r="UMW57" s="512"/>
      <c r="UMX57" s="512"/>
      <c r="UMY57" s="512"/>
      <c r="UMZ57" s="512"/>
      <c r="UNA57" s="511"/>
      <c r="UNB57" s="512"/>
      <c r="UNC57" s="512"/>
      <c r="UND57" s="512"/>
      <c r="UNE57" s="512"/>
      <c r="UNF57" s="512"/>
      <c r="UNG57" s="512"/>
      <c r="UNH57" s="512"/>
      <c r="UNI57" s="511"/>
      <c r="UNJ57" s="512"/>
      <c r="UNK57" s="512"/>
      <c r="UNL57" s="512"/>
      <c r="UNM57" s="512"/>
      <c r="UNN57" s="512"/>
      <c r="UNO57" s="512"/>
      <c r="UNP57" s="512"/>
      <c r="UNQ57" s="511"/>
      <c r="UNR57" s="512"/>
      <c r="UNS57" s="512"/>
      <c r="UNT57" s="512"/>
      <c r="UNU57" s="512"/>
      <c r="UNV57" s="512"/>
      <c r="UNW57" s="512"/>
      <c r="UNX57" s="512"/>
      <c r="UNY57" s="511"/>
      <c r="UNZ57" s="512"/>
      <c r="UOA57" s="512"/>
      <c r="UOB57" s="512"/>
      <c r="UOC57" s="512"/>
      <c r="UOD57" s="512"/>
      <c r="UOE57" s="512"/>
      <c r="UOF57" s="512"/>
      <c r="UOG57" s="511"/>
      <c r="UOH57" s="512"/>
      <c r="UOI57" s="512"/>
      <c r="UOJ57" s="512"/>
      <c r="UOK57" s="512"/>
      <c r="UOL57" s="512"/>
      <c r="UOM57" s="512"/>
      <c r="UON57" s="512"/>
      <c r="UOO57" s="511"/>
      <c r="UOP57" s="512"/>
      <c r="UOQ57" s="512"/>
      <c r="UOR57" s="512"/>
      <c r="UOS57" s="512"/>
      <c r="UOT57" s="512"/>
      <c r="UOU57" s="512"/>
      <c r="UOV57" s="512"/>
      <c r="UOW57" s="511"/>
      <c r="UOX57" s="512"/>
      <c r="UOY57" s="512"/>
      <c r="UOZ57" s="512"/>
      <c r="UPA57" s="512"/>
      <c r="UPB57" s="512"/>
      <c r="UPC57" s="512"/>
      <c r="UPD57" s="512"/>
      <c r="UPE57" s="511"/>
      <c r="UPF57" s="512"/>
      <c r="UPG57" s="512"/>
      <c r="UPH57" s="512"/>
      <c r="UPI57" s="512"/>
      <c r="UPJ57" s="512"/>
      <c r="UPK57" s="512"/>
      <c r="UPL57" s="512"/>
      <c r="UPM57" s="511"/>
      <c r="UPN57" s="512"/>
      <c r="UPO57" s="512"/>
      <c r="UPP57" s="512"/>
      <c r="UPQ57" s="512"/>
      <c r="UPR57" s="512"/>
      <c r="UPS57" s="512"/>
      <c r="UPT57" s="512"/>
      <c r="UPU57" s="511"/>
      <c r="UPV57" s="512"/>
      <c r="UPW57" s="512"/>
      <c r="UPX57" s="512"/>
      <c r="UPY57" s="512"/>
      <c r="UPZ57" s="512"/>
      <c r="UQA57" s="512"/>
      <c r="UQB57" s="512"/>
      <c r="UQC57" s="511"/>
      <c r="UQD57" s="512"/>
      <c r="UQE57" s="512"/>
      <c r="UQF57" s="512"/>
      <c r="UQG57" s="512"/>
      <c r="UQH57" s="512"/>
      <c r="UQI57" s="512"/>
      <c r="UQJ57" s="512"/>
      <c r="UQK57" s="511"/>
      <c r="UQL57" s="512"/>
      <c r="UQM57" s="512"/>
      <c r="UQN57" s="512"/>
      <c r="UQO57" s="512"/>
      <c r="UQP57" s="512"/>
      <c r="UQQ57" s="512"/>
      <c r="UQR57" s="512"/>
      <c r="UQS57" s="511"/>
      <c r="UQT57" s="512"/>
      <c r="UQU57" s="512"/>
      <c r="UQV57" s="512"/>
      <c r="UQW57" s="512"/>
      <c r="UQX57" s="512"/>
      <c r="UQY57" s="512"/>
      <c r="UQZ57" s="512"/>
      <c r="URA57" s="511"/>
      <c r="URB57" s="512"/>
      <c r="URC57" s="512"/>
      <c r="URD57" s="512"/>
      <c r="URE57" s="512"/>
      <c r="URF57" s="512"/>
      <c r="URG57" s="512"/>
      <c r="URH57" s="512"/>
      <c r="URI57" s="511"/>
      <c r="URJ57" s="512"/>
      <c r="URK57" s="512"/>
      <c r="URL57" s="512"/>
      <c r="URM57" s="512"/>
      <c r="URN57" s="512"/>
      <c r="URO57" s="512"/>
      <c r="URP57" s="512"/>
      <c r="URQ57" s="511"/>
      <c r="URR57" s="512"/>
      <c r="URS57" s="512"/>
      <c r="URT57" s="512"/>
      <c r="URU57" s="512"/>
      <c r="URV57" s="512"/>
      <c r="URW57" s="512"/>
      <c r="URX57" s="512"/>
      <c r="URY57" s="511"/>
      <c r="URZ57" s="512"/>
      <c r="USA57" s="512"/>
      <c r="USB57" s="512"/>
      <c r="USC57" s="512"/>
      <c r="USD57" s="512"/>
      <c r="USE57" s="512"/>
      <c r="USF57" s="512"/>
      <c r="USG57" s="511"/>
      <c r="USH57" s="512"/>
      <c r="USI57" s="512"/>
      <c r="USJ57" s="512"/>
      <c r="USK57" s="512"/>
      <c r="USL57" s="512"/>
      <c r="USM57" s="512"/>
      <c r="USN57" s="512"/>
      <c r="USO57" s="511"/>
      <c r="USP57" s="512"/>
      <c r="USQ57" s="512"/>
      <c r="USR57" s="512"/>
      <c r="USS57" s="512"/>
      <c r="UST57" s="512"/>
      <c r="USU57" s="512"/>
      <c r="USV57" s="512"/>
      <c r="USW57" s="511"/>
      <c r="USX57" s="512"/>
      <c r="USY57" s="512"/>
      <c r="USZ57" s="512"/>
      <c r="UTA57" s="512"/>
      <c r="UTB57" s="512"/>
      <c r="UTC57" s="512"/>
      <c r="UTD57" s="512"/>
      <c r="UTE57" s="511"/>
      <c r="UTF57" s="512"/>
      <c r="UTG57" s="512"/>
      <c r="UTH57" s="512"/>
      <c r="UTI57" s="512"/>
      <c r="UTJ57" s="512"/>
      <c r="UTK57" s="512"/>
      <c r="UTL57" s="512"/>
      <c r="UTM57" s="511"/>
      <c r="UTN57" s="512"/>
      <c r="UTO57" s="512"/>
      <c r="UTP57" s="512"/>
      <c r="UTQ57" s="512"/>
      <c r="UTR57" s="512"/>
      <c r="UTS57" s="512"/>
      <c r="UTT57" s="512"/>
      <c r="UTU57" s="511"/>
      <c r="UTV57" s="512"/>
      <c r="UTW57" s="512"/>
      <c r="UTX57" s="512"/>
      <c r="UTY57" s="512"/>
      <c r="UTZ57" s="512"/>
      <c r="UUA57" s="512"/>
      <c r="UUB57" s="512"/>
      <c r="UUC57" s="511"/>
      <c r="UUD57" s="512"/>
      <c r="UUE57" s="512"/>
      <c r="UUF57" s="512"/>
      <c r="UUG57" s="512"/>
      <c r="UUH57" s="512"/>
      <c r="UUI57" s="512"/>
      <c r="UUJ57" s="512"/>
      <c r="UUK57" s="511"/>
      <c r="UUL57" s="512"/>
      <c r="UUM57" s="512"/>
      <c r="UUN57" s="512"/>
      <c r="UUO57" s="512"/>
      <c r="UUP57" s="512"/>
      <c r="UUQ57" s="512"/>
      <c r="UUR57" s="512"/>
      <c r="UUS57" s="511"/>
      <c r="UUT57" s="512"/>
      <c r="UUU57" s="512"/>
      <c r="UUV57" s="512"/>
      <c r="UUW57" s="512"/>
      <c r="UUX57" s="512"/>
      <c r="UUY57" s="512"/>
      <c r="UUZ57" s="512"/>
      <c r="UVA57" s="511"/>
      <c r="UVB57" s="512"/>
      <c r="UVC57" s="512"/>
      <c r="UVD57" s="512"/>
      <c r="UVE57" s="512"/>
      <c r="UVF57" s="512"/>
      <c r="UVG57" s="512"/>
      <c r="UVH57" s="512"/>
      <c r="UVI57" s="511"/>
      <c r="UVJ57" s="512"/>
      <c r="UVK57" s="512"/>
      <c r="UVL57" s="512"/>
      <c r="UVM57" s="512"/>
      <c r="UVN57" s="512"/>
      <c r="UVO57" s="512"/>
      <c r="UVP57" s="512"/>
      <c r="UVQ57" s="511"/>
      <c r="UVR57" s="512"/>
      <c r="UVS57" s="512"/>
      <c r="UVT57" s="512"/>
      <c r="UVU57" s="512"/>
      <c r="UVV57" s="512"/>
      <c r="UVW57" s="512"/>
      <c r="UVX57" s="512"/>
      <c r="UVY57" s="511"/>
      <c r="UVZ57" s="512"/>
      <c r="UWA57" s="512"/>
      <c r="UWB57" s="512"/>
      <c r="UWC57" s="512"/>
      <c r="UWD57" s="512"/>
      <c r="UWE57" s="512"/>
      <c r="UWF57" s="512"/>
      <c r="UWG57" s="511"/>
      <c r="UWH57" s="512"/>
      <c r="UWI57" s="512"/>
      <c r="UWJ57" s="512"/>
      <c r="UWK57" s="512"/>
      <c r="UWL57" s="512"/>
      <c r="UWM57" s="512"/>
      <c r="UWN57" s="512"/>
      <c r="UWO57" s="511"/>
      <c r="UWP57" s="512"/>
      <c r="UWQ57" s="512"/>
      <c r="UWR57" s="512"/>
      <c r="UWS57" s="512"/>
      <c r="UWT57" s="512"/>
      <c r="UWU57" s="512"/>
      <c r="UWV57" s="512"/>
      <c r="UWW57" s="511"/>
      <c r="UWX57" s="512"/>
      <c r="UWY57" s="512"/>
      <c r="UWZ57" s="512"/>
      <c r="UXA57" s="512"/>
      <c r="UXB57" s="512"/>
      <c r="UXC57" s="512"/>
      <c r="UXD57" s="512"/>
      <c r="UXE57" s="511"/>
      <c r="UXF57" s="512"/>
      <c r="UXG57" s="512"/>
      <c r="UXH57" s="512"/>
      <c r="UXI57" s="512"/>
      <c r="UXJ57" s="512"/>
      <c r="UXK57" s="512"/>
      <c r="UXL57" s="512"/>
      <c r="UXM57" s="511"/>
      <c r="UXN57" s="512"/>
      <c r="UXO57" s="512"/>
      <c r="UXP57" s="512"/>
      <c r="UXQ57" s="512"/>
      <c r="UXR57" s="512"/>
      <c r="UXS57" s="512"/>
      <c r="UXT57" s="512"/>
      <c r="UXU57" s="511"/>
      <c r="UXV57" s="512"/>
      <c r="UXW57" s="512"/>
      <c r="UXX57" s="512"/>
      <c r="UXY57" s="512"/>
      <c r="UXZ57" s="512"/>
      <c r="UYA57" s="512"/>
      <c r="UYB57" s="512"/>
      <c r="UYC57" s="511"/>
      <c r="UYD57" s="512"/>
      <c r="UYE57" s="512"/>
      <c r="UYF57" s="512"/>
      <c r="UYG57" s="512"/>
      <c r="UYH57" s="512"/>
      <c r="UYI57" s="512"/>
      <c r="UYJ57" s="512"/>
      <c r="UYK57" s="511"/>
      <c r="UYL57" s="512"/>
      <c r="UYM57" s="512"/>
      <c r="UYN57" s="512"/>
      <c r="UYO57" s="512"/>
      <c r="UYP57" s="512"/>
      <c r="UYQ57" s="512"/>
      <c r="UYR57" s="512"/>
      <c r="UYS57" s="511"/>
      <c r="UYT57" s="512"/>
      <c r="UYU57" s="512"/>
      <c r="UYV57" s="512"/>
      <c r="UYW57" s="512"/>
      <c r="UYX57" s="512"/>
      <c r="UYY57" s="512"/>
      <c r="UYZ57" s="512"/>
      <c r="UZA57" s="511"/>
      <c r="UZB57" s="512"/>
      <c r="UZC57" s="512"/>
      <c r="UZD57" s="512"/>
      <c r="UZE57" s="512"/>
      <c r="UZF57" s="512"/>
      <c r="UZG57" s="512"/>
      <c r="UZH57" s="512"/>
      <c r="UZI57" s="511"/>
      <c r="UZJ57" s="512"/>
      <c r="UZK57" s="512"/>
      <c r="UZL57" s="512"/>
      <c r="UZM57" s="512"/>
      <c r="UZN57" s="512"/>
      <c r="UZO57" s="512"/>
      <c r="UZP57" s="512"/>
      <c r="UZQ57" s="511"/>
      <c r="UZR57" s="512"/>
      <c r="UZS57" s="512"/>
      <c r="UZT57" s="512"/>
      <c r="UZU57" s="512"/>
      <c r="UZV57" s="512"/>
      <c r="UZW57" s="512"/>
      <c r="UZX57" s="512"/>
      <c r="UZY57" s="511"/>
      <c r="UZZ57" s="512"/>
      <c r="VAA57" s="512"/>
      <c r="VAB57" s="512"/>
      <c r="VAC57" s="512"/>
      <c r="VAD57" s="512"/>
      <c r="VAE57" s="512"/>
      <c r="VAF57" s="512"/>
      <c r="VAG57" s="511"/>
      <c r="VAH57" s="512"/>
      <c r="VAI57" s="512"/>
      <c r="VAJ57" s="512"/>
      <c r="VAK57" s="512"/>
      <c r="VAL57" s="512"/>
      <c r="VAM57" s="512"/>
      <c r="VAN57" s="512"/>
      <c r="VAO57" s="511"/>
      <c r="VAP57" s="512"/>
      <c r="VAQ57" s="512"/>
      <c r="VAR57" s="512"/>
      <c r="VAS57" s="512"/>
      <c r="VAT57" s="512"/>
      <c r="VAU57" s="512"/>
      <c r="VAV57" s="512"/>
      <c r="VAW57" s="511"/>
      <c r="VAX57" s="512"/>
      <c r="VAY57" s="512"/>
      <c r="VAZ57" s="512"/>
      <c r="VBA57" s="512"/>
      <c r="VBB57" s="512"/>
      <c r="VBC57" s="512"/>
      <c r="VBD57" s="512"/>
      <c r="VBE57" s="511"/>
      <c r="VBF57" s="512"/>
      <c r="VBG57" s="512"/>
      <c r="VBH57" s="512"/>
      <c r="VBI57" s="512"/>
      <c r="VBJ57" s="512"/>
      <c r="VBK57" s="512"/>
      <c r="VBL57" s="512"/>
      <c r="VBM57" s="511"/>
      <c r="VBN57" s="512"/>
      <c r="VBO57" s="512"/>
      <c r="VBP57" s="512"/>
      <c r="VBQ57" s="512"/>
      <c r="VBR57" s="512"/>
      <c r="VBS57" s="512"/>
      <c r="VBT57" s="512"/>
      <c r="VBU57" s="511"/>
      <c r="VBV57" s="512"/>
      <c r="VBW57" s="512"/>
      <c r="VBX57" s="512"/>
      <c r="VBY57" s="512"/>
      <c r="VBZ57" s="512"/>
      <c r="VCA57" s="512"/>
      <c r="VCB57" s="512"/>
      <c r="VCC57" s="511"/>
      <c r="VCD57" s="512"/>
      <c r="VCE57" s="512"/>
      <c r="VCF57" s="512"/>
      <c r="VCG57" s="512"/>
      <c r="VCH57" s="512"/>
      <c r="VCI57" s="512"/>
      <c r="VCJ57" s="512"/>
      <c r="VCK57" s="511"/>
      <c r="VCL57" s="512"/>
      <c r="VCM57" s="512"/>
      <c r="VCN57" s="512"/>
      <c r="VCO57" s="512"/>
      <c r="VCP57" s="512"/>
      <c r="VCQ57" s="512"/>
      <c r="VCR57" s="512"/>
      <c r="VCS57" s="511"/>
      <c r="VCT57" s="512"/>
      <c r="VCU57" s="512"/>
      <c r="VCV57" s="512"/>
      <c r="VCW57" s="512"/>
      <c r="VCX57" s="512"/>
      <c r="VCY57" s="512"/>
      <c r="VCZ57" s="512"/>
      <c r="VDA57" s="511"/>
      <c r="VDB57" s="512"/>
      <c r="VDC57" s="512"/>
      <c r="VDD57" s="512"/>
      <c r="VDE57" s="512"/>
      <c r="VDF57" s="512"/>
      <c r="VDG57" s="512"/>
      <c r="VDH57" s="512"/>
      <c r="VDI57" s="511"/>
      <c r="VDJ57" s="512"/>
      <c r="VDK57" s="512"/>
      <c r="VDL57" s="512"/>
      <c r="VDM57" s="512"/>
      <c r="VDN57" s="512"/>
      <c r="VDO57" s="512"/>
      <c r="VDP57" s="512"/>
      <c r="VDQ57" s="511"/>
      <c r="VDR57" s="512"/>
      <c r="VDS57" s="512"/>
      <c r="VDT57" s="512"/>
      <c r="VDU57" s="512"/>
      <c r="VDV57" s="512"/>
      <c r="VDW57" s="512"/>
      <c r="VDX57" s="512"/>
      <c r="VDY57" s="511"/>
      <c r="VDZ57" s="512"/>
      <c r="VEA57" s="512"/>
      <c r="VEB57" s="512"/>
      <c r="VEC57" s="512"/>
      <c r="VED57" s="512"/>
      <c r="VEE57" s="512"/>
      <c r="VEF57" s="512"/>
      <c r="VEG57" s="511"/>
      <c r="VEH57" s="512"/>
      <c r="VEI57" s="512"/>
      <c r="VEJ57" s="512"/>
      <c r="VEK57" s="512"/>
      <c r="VEL57" s="512"/>
      <c r="VEM57" s="512"/>
      <c r="VEN57" s="512"/>
      <c r="VEO57" s="511"/>
      <c r="VEP57" s="512"/>
      <c r="VEQ57" s="512"/>
      <c r="VER57" s="512"/>
      <c r="VES57" s="512"/>
      <c r="VET57" s="512"/>
      <c r="VEU57" s="512"/>
      <c r="VEV57" s="512"/>
      <c r="VEW57" s="511"/>
      <c r="VEX57" s="512"/>
      <c r="VEY57" s="512"/>
      <c r="VEZ57" s="512"/>
      <c r="VFA57" s="512"/>
      <c r="VFB57" s="512"/>
      <c r="VFC57" s="512"/>
      <c r="VFD57" s="512"/>
      <c r="VFE57" s="511"/>
      <c r="VFF57" s="512"/>
      <c r="VFG57" s="512"/>
      <c r="VFH57" s="512"/>
      <c r="VFI57" s="512"/>
      <c r="VFJ57" s="512"/>
      <c r="VFK57" s="512"/>
      <c r="VFL57" s="512"/>
      <c r="VFM57" s="511"/>
      <c r="VFN57" s="512"/>
      <c r="VFO57" s="512"/>
      <c r="VFP57" s="512"/>
      <c r="VFQ57" s="512"/>
      <c r="VFR57" s="512"/>
      <c r="VFS57" s="512"/>
      <c r="VFT57" s="512"/>
      <c r="VFU57" s="511"/>
      <c r="VFV57" s="512"/>
      <c r="VFW57" s="512"/>
      <c r="VFX57" s="512"/>
      <c r="VFY57" s="512"/>
      <c r="VFZ57" s="512"/>
      <c r="VGA57" s="512"/>
      <c r="VGB57" s="512"/>
      <c r="VGC57" s="511"/>
      <c r="VGD57" s="512"/>
      <c r="VGE57" s="512"/>
      <c r="VGF57" s="512"/>
      <c r="VGG57" s="512"/>
      <c r="VGH57" s="512"/>
      <c r="VGI57" s="512"/>
      <c r="VGJ57" s="512"/>
      <c r="VGK57" s="511"/>
      <c r="VGL57" s="512"/>
      <c r="VGM57" s="512"/>
      <c r="VGN57" s="512"/>
      <c r="VGO57" s="512"/>
      <c r="VGP57" s="512"/>
      <c r="VGQ57" s="512"/>
      <c r="VGR57" s="512"/>
      <c r="VGS57" s="511"/>
      <c r="VGT57" s="512"/>
      <c r="VGU57" s="512"/>
      <c r="VGV57" s="512"/>
      <c r="VGW57" s="512"/>
      <c r="VGX57" s="512"/>
      <c r="VGY57" s="512"/>
      <c r="VGZ57" s="512"/>
      <c r="VHA57" s="511"/>
      <c r="VHB57" s="512"/>
      <c r="VHC57" s="512"/>
      <c r="VHD57" s="512"/>
      <c r="VHE57" s="512"/>
      <c r="VHF57" s="512"/>
      <c r="VHG57" s="512"/>
      <c r="VHH57" s="512"/>
      <c r="VHI57" s="511"/>
      <c r="VHJ57" s="512"/>
      <c r="VHK57" s="512"/>
      <c r="VHL57" s="512"/>
      <c r="VHM57" s="512"/>
      <c r="VHN57" s="512"/>
      <c r="VHO57" s="512"/>
      <c r="VHP57" s="512"/>
      <c r="VHQ57" s="511"/>
      <c r="VHR57" s="512"/>
      <c r="VHS57" s="512"/>
      <c r="VHT57" s="512"/>
      <c r="VHU57" s="512"/>
      <c r="VHV57" s="512"/>
      <c r="VHW57" s="512"/>
      <c r="VHX57" s="512"/>
      <c r="VHY57" s="511"/>
      <c r="VHZ57" s="512"/>
      <c r="VIA57" s="512"/>
      <c r="VIB57" s="512"/>
      <c r="VIC57" s="512"/>
      <c r="VID57" s="512"/>
      <c r="VIE57" s="512"/>
      <c r="VIF57" s="512"/>
      <c r="VIG57" s="511"/>
      <c r="VIH57" s="512"/>
      <c r="VII57" s="512"/>
      <c r="VIJ57" s="512"/>
      <c r="VIK57" s="512"/>
      <c r="VIL57" s="512"/>
      <c r="VIM57" s="512"/>
      <c r="VIN57" s="512"/>
      <c r="VIO57" s="511"/>
      <c r="VIP57" s="512"/>
      <c r="VIQ57" s="512"/>
      <c r="VIR57" s="512"/>
      <c r="VIS57" s="512"/>
      <c r="VIT57" s="512"/>
      <c r="VIU57" s="512"/>
      <c r="VIV57" s="512"/>
      <c r="VIW57" s="511"/>
      <c r="VIX57" s="512"/>
      <c r="VIY57" s="512"/>
      <c r="VIZ57" s="512"/>
      <c r="VJA57" s="512"/>
      <c r="VJB57" s="512"/>
      <c r="VJC57" s="512"/>
      <c r="VJD57" s="512"/>
      <c r="VJE57" s="511"/>
      <c r="VJF57" s="512"/>
      <c r="VJG57" s="512"/>
      <c r="VJH57" s="512"/>
      <c r="VJI57" s="512"/>
      <c r="VJJ57" s="512"/>
      <c r="VJK57" s="512"/>
      <c r="VJL57" s="512"/>
      <c r="VJM57" s="511"/>
      <c r="VJN57" s="512"/>
      <c r="VJO57" s="512"/>
      <c r="VJP57" s="512"/>
      <c r="VJQ57" s="512"/>
      <c r="VJR57" s="512"/>
      <c r="VJS57" s="512"/>
      <c r="VJT57" s="512"/>
      <c r="VJU57" s="511"/>
      <c r="VJV57" s="512"/>
      <c r="VJW57" s="512"/>
      <c r="VJX57" s="512"/>
      <c r="VJY57" s="512"/>
      <c r="VJZ57" s="512"/>
      <c r="VKA57" s="512"/>
      <c r="VKB57" s="512"/>
      <c r="VKC57" s="511"/>
      <c r="VKD57" s="512"/>
      <c r="VKE57" s="512"/>
      <c r="VKF57" s="512"/>
      <c r="VKG57" s="512"/>
      <c r="VKH57" s="512"/>
      <c r="VKI57" s="512"/>
      <c r="VKJ57" s="512"/>
      <c r="VKK57" s="511"/>
      <c r="VKL57" s="512"/>
      <c r="VKM57" s="512"/>
      <c r="VKN57" s="512"/>
      <c r="VKO57" s="512"/>
      <c r="VKP57" s="512"/>
      <c r="VKQ57" s="512"/>
      <c r="VKR57" s="512"/>
      <c r="VKS57" s="511"/>
      <c r="VKT57" s="512"/>
      <c r="VKU57" s="512"/>
      <c r="VKV57" s="512"/>
      <c r="VKW57" s="512"/>
      <c r="VKX57" s="512"/>
      <c r="VKY57" s="512"/>
      <c r="VKZ57" s="512"/>
      <c r="VLA57" s="511"/>
      <c r="VLB57" s="512"/>
      <c r="VLC57" s="512"/>
      <c r="VLD57" s="512"/>
      <c r="VLE57" s="512"/>
      <c r="VLF57" s="512"/>
      <c r="VLG57" s="512"/>
      <c r="VLH57" s="512"/>
      <c r="VLI57" s="511"/>
      <c r="VLJ57" s="512"/>
      <c r="VLK57" s="512"/>
      <c r="VLL57" s="512"/>
      <c r="VLM57" s="512"/>
      <c r="VLN57" s="512"/>
      <c r="VLO57" s="512"/>
      <c r="VLP57" s="512"/>
      <c r="VLQ57" s="511"/>
      <c r="VLR57" s="512"/>
      <c r="VLS57" s="512"/>
      <c r="VLT57" s="512"/>
      <c r="VLU57" s="512"/>
      <c r="VLV57" s="512"/>
      <c r="VLW57" s="512"/>
      <c r="VLX57" s="512"/>
      <c r="VLY57" s="511"/>
      <c r="VLZ57" s="512"/>
      <c r="VMA57" s="512"/>
      <c r="VMB57" s="512"/>
      <c r="VMC57" s="512"/>
      <c r="VMD57" s="512"/>
      <c r="VME57" s="512"/>
      <c r="VMF57" s="512"/>
      <c r="VMG57" s="511"/>
      <c r="VMH57" s="512"/>
      <c r="VMI57" s="512"/>
      <c r="VMJ57" s="512"/>
      <c r="VMK57" s="512"/>
      <c r="VML57" s="512"/>
      <c r="VMM57" s="512"/>
      <c r="VMN57" s="512"/>
      <c r="VMO57" s="511"/>
      <c r="VMP57" s="512"/>
      <c r="VMQ57" s="512"/>
      <c r="VMR57" s="512"/>
      <c r="VMS57" s="512"/>
      <c r="VMT57" s="512"/>
      <c r="VMU57" s="512"/>
      <c r="VMV57" s="512"/>
      <c r="VMW57" s="511"/>
      <c r="VMX57" s="512"/>
      <c r="VMY57" s="512"/>
      <c r="VMZ57" s="512"/>
      <c r="VNA57" s="512"/>
      <c r="VNB57" s="512"/>
      <c r="VNC57" s="512"/>
      <c r="VND57" s="512"/>
      <c r="VNE57" s="511"/>
      <c r="VNF57" s="512"/>
      <c r="VNG57" s="512"/>
      <c r="VNH57" s="512"/>
      <c r="VNI57" s="512"/>
      <c r="VNJ57" s="512"/>
      <c r="VNK57" s="512"/>
      <c r="VNL57" s="512"/>
      <c r="VNM57" s="511"/>
      <c r="VNN57" s="512"/>
      <c r="VNO57" s="512"/>
      <c r="VNP57" s="512"/>
      <c r="VNQ57" s="512"/>
      <c r="VNR57" s="512"/>
      <c r="VNS57" s="512"/>
      <c r="VNT57" s="512"/>
      <c r="VNU57" s="511"/>
      <c r="VNV57" s="512"/>
      <c r="VNW57" s="512"/>
      <c r="VNX57" s="512"/>
      <c r="VNY57" s="512"/>
      <c r="VNZ57" s="512"/>
      <c r="VOA57" s="512"/>
      <c r="VOB57" s="512"/>
      <c r="VOC57" s="511"/>
      <c r="VOD57" s="512"/>
      <c r="VOE57" s="512"/>
      <c r="VOF57" s="512"/>
      <c r="VOG57" s="512"/>
      <c r="VOH57" s="512"/>
      <c r="VOI57" s="512"/>
      <c r="VOJ57" s="512"/>
      <c r="VOK57" s="511"/>
      <c r="VOL57" s="512"/>
      <c r="VOM57" s="512"/>
      <c r="VON57" s="512"/>
      <c r="VOO57" s="512"/>
      <c r="VOP57" s="512"/>
      <c r="VOQ57" s="512"/>
      <c r="VOR57" s="512"/>
      <c r="VOS57" s="511"/>
      <c r="VOT57" s="512"/>
      <c r="VOU57" s="512"/>
      <c r="VOV57" s="512"/>
      <c r="VOW57" s="512"/>
      <c r="VOX57" s="512"/>
      <c r="VOY57" s="512"/>
      <c r="VOZ57" s="512"/>
      <c r="VPA57" s="511"/>
      <c r="VPB57" s="512"/>
      <c r="VPC57" s="512"/>
      <c r="VPD57" s="512"/>
      <c r="VPE57" s="512"/>
      <c r="VPF57" s="512"/>
      <c r="VPG57" s="512"/>
      <c r="VPH57" s="512"/>
      <c r="VPI57" s="511"/>
      <c r="VPJ57" s="512"/>
      <c r="VPK57" s="512"/>
      <c r="VPL57" s="512"/>
      <c r="VPM57" s="512"/>
      <c r="VPN57" s="512"/>
      <c r="VPO57" s="512"/>
      <c r="VPP57" s="512"/>
      <c r="VPQ57" s="511"/>
      <c r="VPR57" s="512"/>
      <c r="VPS57" s="512"/>
      <c r="VPT57" s="512"/>
      <c r="VPU57" s="512"/>
      <c r="VPV57" s="512"/>
      <c r="VPW57" s="512"/>
      <c r="VPX57" s="512"/>
      <c r="VPY57" s="511"/>
      <c r="VPZ57" s="512"/>
      <c r="VQA57" s="512"/>
      <c r="VQB57" s="512"/>
      <c r="VQC57" s="512"/>
      <c r="VQD57" s="512"/>
      <c r="VQE57" s="512"/>
      <c r="VQF57" s="512"/>
      <c r="VQG57" s="511"/>
      <c r="VQH57" s="512"/>
      <c r="VQI57" s="512"/>
      <c r="VQJ57" s="512"/>
      <c r="VQK57" s="512"/>
      <c r="VQL57" s="512"/>
      <c r="VQM57" s="512"/>
      <c r="VQN57" s="512"/>
      <c r="VQO57" s="511"/>
      <c r="VQP57" s="512"/>
      <c r="VQQ57" s="512"/>
      <c r="VQR57" s="512"/>
      <c r="VQS57" s="512"/>
      <c r="VQT57" s="512"/>
      <c r="VQU57" s="512"/>
      <c r="VQV57" s="512"/>
      <c r="VQW57" s="511"/>
      <c r="VQX57" s="512"/>
      <c r="VQY57" s="512"/>
      <c r="VQZ57" s="512"/>
      <c r="VRA57" s="512"/>
      <c r="VRB57" s="512"/>
      <c r="VRC57" s="512"/>
      <c r="VRD57" s="512"/>
      <c r="VRE57" s="511"/>
      <c r="VRF57" s="512"/>
      <c r="VRG57" s="512"/>
      <c r="VRH57" s="512"/>
      <c r="VRI57" s="512"/>
      <c r="VRJ57" s="512"/>
      <c r="VRK57" s="512"/>
      <c r="VRL57" s="512"/>
      <c r="VRM57" s="511"/>
      <c r="VRN57" s="512"/>
      <c r="VRO57" s="512"/>
      <c r="VRP57" s="512"/>
      <c r="VRQ57" s="512"/>
      <c r="VRR57" s="512"/>
      <c r="VRS57" s="512"/>
      <c r="VRT57" s="512"/>
      <c r="VRU57" s="511"/>
      <c r="VRV57" s="512"/>
      <c r="VRW57" s="512"/>
      <c r="VRX57" s="512"/>
      <c r="VRY57" s="512"/>
      <c r="VRZ57" s="512"/>
      <c r="VSA57" s="512"/>
      <c r="VSB57" s="512"/>
      <c r="VSC57" s="511"/>
      <c r="VSD57" s="512"/>
      <c r="VSE57" s="512"/>
      <c r="VSF57" s="512"/>
      <c r="VSG57" s="512"/>
      <c r="VSH57" s="512"/>
      <c r="VSI57" s="512"/>
      <c r="VSJ57" s="512"/>
      <c r="VSK57" s="511"/>
      <c r="VSL57" s="512"/>
      <c r="VSM57" s="512"/>
      <c r="VSN57" s="512"/>
      <c r="VSO57" s="512"/>
      <c r="VSP57" s="512"/>
      <c r="VSQ57" s="512"/>
      <c r="VSR57" s="512"/>
      <c r="VSS57" s="511"/>
      <c r="VST57" s="512"/>
      <c r="VSU57" s="512"/>
      <c r="VSV57" s="512"/>
      <c r="VSW57" s="512"/>
      <c r="VSX57" s="512"/>
      <c r="VSY57" s="512"/>
      <c r="VSZ57" s="512"/>
      <c r="VTA57" s="511"/>
      <c r="VTB57" s="512"/>
      <c r="VTC57" s="512"/>
      <c r="VTD57" s="512"/>
      <c r="VTE57" s="512"/>
      <c r="VTF57" s="512"/>
      <c r="VTG57" s="512"/>
      <c r="VTH57" s="512"/>
      <c r="VTI57" s="511"/>
      <c r="VTJ57" s="512"/>
      <c r="VTK57" s="512"/>
      <c r="VTL57" s="512"/>
      <c r="VTM57" s="512"/>
      <c r="VTN57" s="512"/>
      <c r="VTO57" s="512"/>
      <c r="VTP57" s="512"/>
      <c r="VTQ57" s="511"/>
      <c r="VTR57" s="512"/>
      <c r="VTS57" s="512"/>
      <c r="VTT57" s="512"/>
      <c r="VTU57" s="512"/>
      <c r="VTV57" s="512"/>
      <c r="VTW57" s="512"/>
      <c r="VTX57" s="512"/>
      <c r="VTY57" s="511"/>
      <c r="VTZ57" s="512"/>
      <c r="VUA57" s="512"/>
      <c r="VUB57" s="512"/>
      <c r="VUC57" s="512"/>
      <c r="VUD57" s="512"/>
      <c r="VUE57" s="512"/>
      <c r="VUF57" s="512"/>
      <c r="VUG57" s="511"/>
      <c r="VUH57" s="512"/>
      <c r="VUI57" s="512"/>
      <c r="VUJ57" s="512"/>
      <c r="VUK57" s="512"/>
      <c r="VUL57" s="512"/>
      <c r="VUM57" s="512"/>
      <c r="VUN57" s="512"/>
      <c r="VUO57" s="511"/>
      <c r="VUP57" s="512"/>
      <c r="VUQ57" s="512"/>
      <c r="VUR57" s="512"/>
      <c r="VUS57" s="512"/>
      <c r="VUT57" s="512"/>
      <c r="VUU57" s="512"/>
      <c r="VUV57" s="512"/>
      <c r="VUW57" s="511"/>
      <c r="VUX57" s="512"/>
      <c r="VUY57" s="512"/>
      <c r="VUZ57" s="512"/>
      <c r="VVA57" s="512"/>
      <c r="VVB57" s="512"/>
      <c r="VVC57" s="512"/>
      <c r="VVD57" s="512"/>
      <c r="VVE57" s="511"/>
      <c r="VVF57" s="512"/>
      <c r="VVG57" s="512"/>
      <c r="VVH57" s="512"/>
      <c r="VVI57" s="512"/>
      <c r="VVJ57" s="512"/>
      <c r="VVK57" s="512"/>
      <c r="VVL57" s="512"/>
      <c r="VVM57" s="511"/>
      <c r="VVN57" s="512"/>
      <c r="VVO57" s="512"/>
      <c r="VVP57" s="512"/>
      <c r="VVQ57" s="512"/>
      <c r="VVR57" s="512"/>
      <c r="VVS57" s="512"/>
      <c r="VVT57" s="512"/>
      <c r="VVU57" s="511"/>
      <c r="VVV57" s="512"/>
      <c r="VVW57" s="512"/>
      <c r="VVX57" s="512"/>
      <c r="VVY57" s="512"/>
      <c r="VVZ57" s="512"/>
      <c r="VWA57" s="512"/>
      <c r="VWB57" s="512"/>
      <c r="VWC57" s="511"/>
      <c r="VWD57" s="512"/>
      <c r="VWE57" s="512"/>
      <c r="VWF57" s="512"/>
      <c r="VWG57" s="512"/>
      <c r="VWH57" s="512"/>
      <c r="VWI57" s="512"/>
      <c r="VWJ57" s="512"/>
      <c r="VWK57" s="511"/>
      <c r="VWL57" s="512"/>
      <c r="VWM57" s="512"/>
      <c r="VWN57" s="512"/>
      <c r="VWO57" s="512"/>
      <c r="VWP57" s="512"/>
      <c r="VWQ57" s="512"/>
      <c r="VWR57" s="512"/>
      <c r="VWS57" s="511"/>
      <c r="VWT57" s="512"/>
      <c r="VWU57" s="512"/>
      <c r="VWV57" s="512"/>
      <c r="VWW57" s="512"/>
      <c r="VWX57" s="512"/>
      <c r="VWY57" s="512"/>
      <c r="VWZ57" s="512"/>
      <c r="VXA57" s="511"/>
      <c r="VXB57" s="512"/>
      <c r="VXC57" s="512"/>
      <c r="VXD57" s="512"/>
      <c r="VXE57" s="512"/>
      <c r="VXF57" s="512"/>
      <c r="VXG57" s="512"/>
      <c r="VXH57" s="512"/>
      <c r="VXI57" s="511"/>
      <c r="VXJ57" s="512"/>
      <c r="VXK57" s="512"/>
      <c r="VXL57" s="512"/>
      <c r="VXM57" s="512"/>
      <c r="VXN57" s="512"/>
      <c r="VXO57" s="512"/>
      <c r="VXP57" s="512"/>
      <c r="VXQ57" s="511"/>
      <c r="VXR57" s="512"/>
      <c r="VXS57" s="512"/>
      <c r="VXT57" s="512"/>
      <c r="VXU57" s="512"/>
      <c r="VXV57" s="512"/>
      <c r="VXW57" s="512"/>
      <c r="VXX57" s="512"/>
      <c r="VXY57" s="511"/>
      <c r="VXZ57" s="512"/>
      <c r="VYA57" s="512"/>
      <c r="VYB57" s="512"/>
      <c r="VYC57" s="512"/>
      <c r="VYD57" s="512"/>
      <c r="VYE57" s="512"/>
      <c r="VYF57" s="512"/>
      <c r="VYG57" s="511"/>
      <c r="VYH57" s="512"/>
      <c r="VYI57" s="512"/>
      <c r="VYJ57" s="512"/>
      <c r="VYK57" s="512"/>
      <c r="VYL57" s="512"/>
      <c r="VYM57" s="512"/>
      <c r="VYN57" s="512"/>
      <c r="VYO57" s="511"/>
      <c r="VYP57" s="512"/>
      <c r="VYQ57" s="512"/>
      <c r="VYR57" s="512"/>
      <c r="VYS57" s="512"/>
      <c r="VYT57" s="512"/>
      <c r="VYU57" s="512"/>
      <c r="VYV57" s="512"/>
      <c r="VYW57" s="511"/>
      <c r="VYX57" s="512"/>
      <c r="VYY57" s="512"/>
      <c r="VYZ57" s="512"/>
      <c r="VZA57" s="512"/>
      <c r="VZB57" s="512"/>
      <c r="VZC57" s="512"/>
      <c r="VZD57" s="512"/>
      <c r="VZE57" s="511"/>
      <c r="VZF57" s="512"/>
      <c r="VZG57" s="512"/>
      <c r="VZH57" s="512"/>
      <c r="VZI57" s="512"/>
      <c r="VZJ57" s="512"/>
      <c r="VZK57" s="512"/>
      <c r="VZL57" s="512"/>
      <c r="VZM57" s="511"/>
      <c r="VZN57" s="512"/>
      <c r="VZO57" s="512"/>
      <c r="VZP57" s="512"/>
      <c r="VZQ57" s="512"/>
      <c r="VZR57" s="512"/>
      <c r="VZS57" s="512"/>
      <c r="VZT57" s="512"/>
      <c r="VZU57" s="511"/>
      <c r="VZV57" s="512"/>
      <c r="VZW57" s="512"/>
      <c r="VZX57" s="512"/>
      <c r="VZY57" s="512"/>
      <c r="VZZ57" s="512"/>
      <c r="WAA57" s="512"/>
      <c r="WAB57" s="512"/>
      <c r="WAC57" s="511"/>
      <c r="WAD57" s="512"/>
      <c r="WAE57" s="512"/>
      <c r="WAF57" s="512"/>
      <c r="WAG57" s="512"/>
      <c r="WAH57" s="512"/>
      <c r="WAI57" s="512"/>
      <c r="WAJ57" s="512"/>
      <c r="WAK57" s="511"/>
      <c r="WAL57" s="512"/>
      <c r="WAM57" s="512"/>
      <c r="WAN57" s="512"/>
      <c r="WAO57" s="512"/>
      <c r="WAP57" s="512"/>
      <c r="WAQ57" s="512"/>
      <c r="WAR57" s="512"/>
      <c r="WAS57" s="511"/>
      <c r="WAT57" s="512"/>
      <c r="WAU57" s="512"/>
      <c r="WAV57" s="512"/>
      <c r="WAW57" s="512"/>
      <c r="WAX57" s="512"/>
      <c r="WAY57" s="512"/>
      <c r="WAZ57" s="512"/>
      <c r="WBA57" s="511"/>
      <c r="WBB57" s="512"/>
      <c r="WBC57" s="512"/>
      <c r="WBD57" s="512"/>
      <c r="WBE57" s="512"/>
      <c r="WBF57" s="512"/>
      <c r="WBG57" s="512"/>
      <c r="WBH57" s="512"/>
      <c r="WBI57" s="511"/>
      <c r="WBJ57" s="512"/>
      <c r="WBK57" s="512"/>
      <c r="WBL57" s="512"/>
      <c r="WBM57" s="512"/>
      <c r="WBN57" s="512"/>
      <c r="WBO57" s="512"/>
      <c r="WBP57" s="512"/>
      <c r="WBQ57" s="511"/>
      <c r="WBR57" s="512"/>
      <c r="WBS57" s="512"/>
      <c r="WBT57" s="512"/>
      <c r="WBU57" s="512"/>
      <c r="WBV57" s="512"/>
      <c r="WBW57" s="512"/>
      <c r="WBX57" s="512"/>
      <c r="WBY57" s="511"/>
      <c r="WBZ57" s="512"/>
      <c r="WCA57" s="512"/>
      <c r="WCB57" s="512"/>
      <c r="WCC57" s="512"/>
      <c r="WCD57" s="512"/>
      <c r="WCE57" s="512"/>
      <c r="WCF57" s="512"/>
      <c r="WCG57" s="511"/>
      <c r="WCH57" s="512"/>
      <c r="WCI57" s="512"/>
      <c r="WCJ57" s="512"/>
      <c r="WCK57" s="512"/>
      <c r="WCL57" s="512"/>
      <c r="WCM57" s="512"/>
      <c r="WCN57" s="512"/>
      <c r="WCO57" s="511"/>
      <c r="WCP57" s="512"/>
      <c r="WCQ57" s="512"/>
      <c r="WCR57" s="512"/>
      <c r="WCS57" s="512"/>
      <c r="WCT57" s="512"/>
      <c r="WCU57" s="512"/>
      <c r="WCV57" s="512"/>
      <c r="WCW57" s="511"/>
      <c r="WCX57" s="512"/>
      <c r="WCY57" s="512"/>
      <c r="WCZ57" s="512"/>
      <c r="WDA57" s="512"/>
      <c r="WDB57" s="512"/>
      <c r="WDC57" s="512"/>
      <c r="WDD57" s="512"/>
      <c r="WDE57" s="511"/>
      <c r="WDF57" s="512"/>
      <c r="WDG57" s="512"/>
      <c r="WDH57" s="512"/>
      <c r="WDI57" s="512"/>
      <c r="WDJ57" s="512"/>
      <c r="WDK57" s="512"/>
      <c r="WDL57" s="512"/>
      <c r="WDM57" s="511"/>
      <c r="WDN57" s="512"/>
      <c r="WDO57" s="512"/>
      <c r="WDP57" s="512"/>
      <c r="WDQ57" s="512"/>
      <c r="WDR57" s="512"/>
      <c r="WDS57" s="512"/>
      <c r="WDT57" s="512"/>
      <c r="WDU57" s="511"/>
      <c r="WDV57" s="512"/>
      <c r="WDW57" s="512"/>
      <c r="WDX57" s="512"/>
      <c r="WDY57" s="512"/>
      <c r="WDZ57" s="512"/>
      <c r="WEA57" s="512"/>
      <c r="WEB57" s="512"/>
      <c r="WEC57" s="511"/>
      <c r="WED57" s="512"/>
      <c r="WEE57" s="512"/>
      <c r="WEF57" s="512"/>
      <c r="WEG57" s="512"/>
      <c r="WEH57" s="512"/>
      <c r="WEI57" s="512"/>
      <c r="WEJ57" s="512"/>
      <c r="WEK57" s="511"/>
      <c r="WEL57" s="512"/>
      <c r="WEM57" s="512"/>
      <c r="WEN57" s="512"/>
      <c r="WEO57" s="512"/>
      <c r="WEP57" s="512"/>
      <c r="WEQ57" s="512"/>
      <c r="WER57" s="512"/>
      <c r="WES57" s="511"/>
      <c r="WET57" s="512"/>
      <c r="WEU57" s="512"/>
      <c r="WEV57" s="512"/>
      <c r="WEW57" s="512"/>
      <c r="WEX57" s="512"/>
      <c r="WEY57" s="512"/>
      <c r="WEZ57" s="512"/>
      <c r="WFA57" s="511"/>
      <c r="WFB57" s="512"/>
      <c r="WFC57" s="512"/>
      <c r="WFD57" s="512"/>
      <c r="WFE57" s="512"/>
      <c r="WFF57" s="512"/>
      <c r="WFG57" s="512"/>
      <c r="WFH57" s="512"/>
      <c r="WFI57" s="511"/>
      <c r="WFJ57" s="512"/>
      <c r="WFK57" s="512"/>
      <c r="WFL57" s="512"/>
      <c r="WFM57" s="512"/>
      <c r="WFN57" s="512"/>
      <c r="WFO57" s="512"/>
      <c r="WFP57" s="512"/>
      <c r="WFQ57" s="511"/>
      <c r="WFR57" s="512"/>
      <c r="WFS57" s="512"/>
      <c r="WFT57" s="512"/>
      <c r="WFU57" s="512"/>
      <c r="WFV57" s="512"/>
      <c r="WFW57" s="512"/>
      <c r="WFX57" s="512"/>
      <c r="WFY57" s="511"/>
      <c r="WFZ57" s="512"/>
      <c r="WGA57" s="512"/>
      <c r="WGB57" s="512"/>
      <c r="WGC57" s="512"/>
      <c r="WGD57" s="512"/>
      <c r="WGE57" s="512"/>
      <c r="WGF57" s="512"/>
      <c r="WGG57" s="511"/>
      <c r="WGH57" s="512"/>
      <c r="WGI57" s="512"/>
      <c r="WGJ57" s="512"/>
      <c r="WGK57" s="512"/>
      <c r="WGL57" s="512"/>
      <c r="WGM57" s="512"/>
      <c r="WGN57" s="512"/>
      <c r="WGO57" s="511"/>
      <c r="WGP57" s="512"/>
      <c r="WGQ57" s="512"/>
      <c r="WGR57" s="512"/>
      <c r="WGS57" s="512"/>
      <c r="WGT57" s="512"/>
      <c r="WGU57" s="512"/>
      <c r="WGV57" s="512"/>
      <c r="WGW57" s="511"/>
      <c r="WGX57" s="512"/>
      <c r="WGY57" s="512"/>
      <c r="WGZ57" s="512"/>
      <c r="WHA57" s="512"/>
      <c r="WHB57" s="512"/>
      <c r="WHC57" s="512"/>
      <c r="WHD57" s="512"/>
      <c r="WHE57" s="511"/>
      <c r="WHF57" s="512"/>
      <c r="WHG57" s="512"/>
      <c r="WHH57" s="512"/>
      <c r="WHI57" s="512"/>
      <c r="WHJ57" s="512"/>
      <c r="WHK57" s="512"/>
      <c r="WHL57" s="512"/>
      <c r="WHM57" s="511"/>
      <c r="WHN57" s="512"/>
      <c r="WHO57" s="512"/>
      <c r="WHP57" s="512"/>
      <c r="WHQ57" s="512"/>
      <c r="WHR57" s="512"/>
      <c r="WHS57" s="512"/>
      <c r="WHT57" s="512"/>
      <c r="WHU57" s="511"/>
      <c r="WHV57" s="512"/>
      <c r="WHW57" s="512"/>
      <c r="WHX57" s="512"/>
      <c r="WHY57" s="512"/>
      <c r="WHZ57" s="512"/>
      <c r="WIA57" s="512"/>
      <c r="WIB57" s="512"/>
      <c r="WIC57" s="511"/>
      <c r="WID57" s="512"/>
      <c r="WIE57" s="512"/>
      <c r="WIF57" s="512"/>
      <c r="WIG57" s="512"/>
      <c r="WIH57" s="512"/>
      <c r="WII57" s="512"/>
      <c r="WIJ57" s="512"/>
      <c r="WIK57" s="511"/>
      <c r="WIL57" s="512"/>
      <c r="WIM57" s="512"/>
      <c r="WIN57" s="512"/>
      <c r="WIO57" s="512"/>
      <c r="WIP57" s="512"/>
      <c r="WIQ57" s="512"/>
      <c r="WIR57" s="512"/>
      <c r="WIS57" s="511"/>
      <c r="WIT57" s="512"/>
      <c r="WIU57" s="512"/>
      <c r="WIV57" s="512"/>
      <c r="WIW57" s="512"/>
      <c r="WIX57" s="512"/>
      <c r="WIY57" s="512"/>
      <c r="WIZ57" s="512"/>
      <c r="WJA57" s="511"/>
      <c r="WJB57" s="512"/>
      <c r="WJC57" s="512"/>
      <c r="WJD57" s="512"/>
      <c r="WJE57" s="512"/>
      <c r="WJF57" s="512"/>
      <c r="WJG57" s="512"/>
      <c r="WJH57" s="512"/>
      <c r="WJI57" s="511"/>
      <c r="WJJ57" s="512"/>
      <c r="WJK57" s="512"/>
      <c r="WJL57" s="512"/>
      <c r="WJM57" s="512"/>
      <c r="WJN57" s="512"/>
      <c r="WJO57" s="512"/>
      <c r="WJP57" s="512"/>
      <c r="WJQ57" s="511"/>
      <c r="WJR57" s="512"/>
      <c r="WJS57" s="512"/>
      <c r="WJT57" s="512"/>
      <c r="WJU57" s="512"/>
      <c r="WJV57" s="512"/>
      <c r="WJW57" s="512"/>
      <c r="WJX57" s="512"/>
      <c r="WJY57" s="511"/>
      <c r="WJZ57" s="512"/>
      <c r="WKA57" s="512"/>
      <c r="WKB57" s="512"/>
      <c r="WKC57" s="512"/>
      <c r="WKD57" s="512"/>
      <c r="WKE57" s="512"/>
      <c r="WKF57" s="512"/>
      <c r="WKG57" s="511"/>
      <c r="WKH57" s="512"/>
      <c r="WKI57" s="512"/>
      <c r="WKJ57" s="512"/>
      <c r="WKK57" s="512"/>
      <c r="WKL57" s="512"/>
      <c r="WKM57" s="512"/>
      <c r="WKN57" s="512"/>
      <c r="WKO57" s="511"/>
      <c r="WKP57" s="512"/>
      <c r="WKQ57" s="512"/>
      <c r="WKR57" s="512"/>
      <c r="WKS57" s="512"/>
      <c r="WKT57" s="512"/>
      <c r="WKU57" s="512"/>
      <c r="WKV57" s="512"/>
      <c r="WKW57" s="511"/>
      <c r="WKX57" s="512"/>
      <c r="WKY57" s="512"/>
      <c r="WKZ57" s="512"/>
      <c r="WLA57" s="512"/>
      <c r="WLB57" s="512"/>
      <c r="WLC57" s="512"/>
      <c r="WLD57" s="512"/>
      <c r="WLE57" s="511"/>
      <c r="WLF57" s="512"/>
      <c r="WLG57" s="512"/>
      <c r="WLH57" s="512"/>
      <c r="WLI57" s="512"/>
      <c r="WLJ57" s="512"/>
      <c r="WLK57" s="512"/>
      <c r="WLL57" s="512"/>
      <c r="WLM57" s="511"/>
      <c r="WLN57" s="512"/>
      <c r="WLO57" s="512"/>
      <c r="WLP57" s="512"/>
      <c r="WLQ57" s="512"/>
      <c r="WLR57" s="512"/>
      <c r="WLS57" s="512"/>
      <c r="WLT57" s="512"/>
      <c r="WLU57" s="511"/>
      <c r="WLV57" s="512"/>
      <c r="WLW57" s="512"/>
      <c r="WLX57" s="512"/>
      <c r="WLY57" s="512"/>
      <c r="WLZ57" s="512"/>
      <c r="WMA57" s="512"/>
      <c r="WMB57" s="512"/>
      <c r="WMC57" s="511"/>
      <c r="WMD57" s="512"/>
      <c r="WME57" s="512"/>
      <c r="WMF57" s="512"/>
      <c r="WMG57" s="512"/>
      <c r="WMH57" s="512"/>
      <c r="WMI57" s="512"/>
      <c r="WMJ57" s="512"/>
      <c r="WMK57" s="511"/>
      <c r="WML57" s="512"/>
      <c r="WMM57" s="512"/>
      <c r="WMN57" s="512"/>
      <c r="WMO57" s="512"/>
      <c r="WMP57" s="512"/>
      <c r="WMQ57" s="512"/>
      <c r="WMR57" s="512"/>
      <c r="WMS57" s="511"/>
      <c r="WMT57" s="512"/>
      <c r="WMU57" s="512"/>
      <c r="WMV57" s="512"/>
      <c r="WMW57" s="512"/>
      <c r="WMX57" s="512"/>
      <c r="WMY57" s="512"/>
      <c r="WMZ57" s="512"/>
      <c r="WNA57" s="511"/>
      <c r="WNB57" s="512"/>
      <c r="WNC57" s="512"/>
      <c r="WND57" s="512"/>
      <c r="WNE57" s="512"/>
      <c r="WNF57" s="512"/>
      <c r="WNG57" s="512"/>
      <c r="WNH57" s="512"/>
      <c r="WNI57" s="511"/>
      <c r="WNJ57" s="512"/>
      <c r="WNK57" s="512"/>
      <c r="WNL57" s="512"/>
      <c r="WNM57" s="512"/>
      <c r="WNN57" s="512"/>
      <c r="WNO57" s="512"/>
      <c r="WNP57" s="512"/>
      <c r="WNQ57" s="511"/>
      <c r="WNR57" s="512"/>
      <c r="WNS57" s="512"/>
      <c r="WNT57" s="512"/>
      <c r="WNU57" s="512"/>
      <c r="WNV57" s="512"/>
      <c r="WNW57" s="512"/>
      <c r="WNX57" s="512"/>
      <c r="WNY57" s="511"/>
      <c r="WNZ57" s="512"/>
      <c r="WOA57" s="512"/>
      <c r="WOB57" s="512"/>
      <c r="WOC57" s="512"/>
      <c r="WOD57" s="512"/>
      <c r="WOE57" s="512"/>
      <c r="WOF57" s="512"/>
      <c r="WOG57" s="511"/>
      <c r="WOH57" s="512"/>
      <c r="WOI57" s="512"/>
      <c r="WOJ57" s="512"/>
      <c r="WOK57" s="512"/>
      <c r="WOL57" s="512"/>
      <c r="WOM57" s="512"/>
      <c r="WON57" s="512"/>
      <c r="WOO57" s="511"/>
      <c r="WOP57" s="512"/>
      <c r="WOQ57" s="512"/>
      <c r="WOR57" s="512"/>
      <c r="WOS57" s="512"/>
      <c r="WOT57" s="512"/>
      <c r="WOU57" s="512"/>
      <c r="WOV57" s="512"/>
      <c r="WOW57" s="511"/>
      <c r="WOX57" s="512"/>
      <c r="WOY57" s="512"/>
      <c r="WOZ57" s="512"/>
      <c r="WPA57" s="512"/>
      <c r="WPB57" s="512"/>
      <c r="WPC57" s="512"/>
      <c r="WPD57" s="512"/>
      <c r="WPE57" s="511"/>
      <c r="WPF57" s="512"/>
      <c r="WPG57" s="512"/>
      <c r="WPH57" s="512"/>
      <c r="WPI57" s="512"/>
      <c r="WPJ57" s="512"/>
      <c r="WPK57" s="512"/>
      <c r="WPL57" s="512"/>
      <c r="WPM57" s="511"/>
      <c r="WPN57" s="512"/>
      <c r="WPO57" s="512"/>
      <c r="WPP57" s="512"/>
      <c r="WPQ57" s="512"/>
      <c r="WPR57" s="512"/>
      <c r="WPS57" s="512"/>
      <c r="WPT57" s="512"/>
      <c r="WPU57" s="511"/>
      <c r="WPV57" s="512"/>
      <c r="WPW57" s="512"/>
      <c r="WPX57" s="512"/>
      <c r="WPY57" s="512"/>
      <c r="WPZ57" s="512"/>
      <c r="WQA57" s="512"/>
      <c r="WQB57" s="512"/>
      <c r="WQC57" s="511"/>
      <c r="WQD57" s="512"/>
      <c r="WQE57" s="512"/>
      <c r="WQF57" s="512"/>
      <c r="WQG57" s="512"/>
      <c r="WQH57" s="512"/>
      <c r="WQI57" s="512"/>
      <c r="WQJ57" s="512"/>
      <c r="WQK57" s="511"/>
      <c r="WQL57" s="512"/>
      <c r="WQM57" s="512"/>
      <c r="WQN57" s="512"/>
      <c r="WQO57" s="512"/>
      <c r="WQP57" s="512"/>
      <c r="WQQ57" s="512"/>
      <c r="WQR57" s="512"/>
      <c r="WQS57" s="511"/>
      <c r="WQT57" s="512"/>
      <c r="WQU57" s="512"/>
      <c r="WQV57" s="512"/>
      <c r="WQW57" s="512"/>
      <c r="WQX57" s="512"/>
      <c r="WQY57" s="512"/>
      <c r="WQZ57" s="512"/>
      <c r="WRA57" s="511"/>
      <c r="WRB57" s="512"/>
      <c r="WRC57" s="512"/>
      <c r="WRD57" s="512"/>
      <c r="WRE57" s="512"/>
      <c r="WRF57" s="512"/>
      <c r="WRG57" s="512"/>
      <c r="WRH57" s="512"/>
      <c r="WRI57" s="511"/>
      <c r="WRJ57" s="512"/>
      <c r="WRK57" s="512"/>
      <c r="WRL57" s="512"/>
      <c r="WRM57" s="512"/>
      <c r="WRN57" s="512"/>
      <c r="WRO57" s="512"/>
      <c r="WRP57" s="512"/>
      <c r="WRQ57" s="511"/>
      <c r="WRR57" s="512"/>
      <c r="WRS57" s="512"/>
      <c r="WRT57" s="512"/>
      <c r="WRU57" s="512"/>
      <c r="WRV57" s="512"/>
      <c r="WRW57" s="512"/>
      <c r="WRX57" s="512"/>
      <c r="WRY57" s="511"/>
      <c r="WRZ57" s="512"/>
      <c r="WSA57" s="512"/>
      <c r="WSB57" s="512"/>
      <c r="WSC57" s="512"/>
      <c r="WSD57" s="512"/>
      <c r="WSE57" s="512"/>
      <c r="WSF57" s="512"/>
      <c r="WSG57" s="511"/>
      <c r="WSH57" s="512"/>
      <c r="WSI57" s="512"/>
      <c r="WSJ57" s="512"/>
      <c r="WSK57" s="512"/>
      <c r="WSL57" s="512"/>
      <c r="WSM57" s="512"/>
      <c r="WSN57" s="512"/>
      <c r="WSO57" s="511"/>
      <c r="WSP57" s="512"/>
      <c r="WSQ57" s="512"/>
      <c r="WSR57" s="512"/>
      <c r="WSS57" s="512"/>
      <c r="WST57" s="512"/>
      <c r="WSU57" s="512"/>
      <c r="WSV57" s="512"/>
      <c r="WSW57" s="511"/>
      <c r="WSX57" s="512"/>
      <c r="WSY57" s="512"/>
      <c r="WSZ57" s="512"/>
      <c r="WTA57" s="512"/>
      <c r="WTB57" s="512"/>
      <c r="WTC57" s="512"/>
      <c r="WTD57" s="512"/>
      <c r="WTE57" s="511"/>
      <c r="WTF57" s="512"/>
      <c r="WTG57" s="512"/>
      <c r="WTH57" s="512"/>
      <c r="WTI57" s="512"/>
      <c r="WTJ57" s="512"/>
      <c r="WTK57" s="512"/>
      <c r="WTL57" s="512"/>
      <c r="WTM57" s="511"/>
      <c r="WTN57" s="512"/>
      <c r="WTO57" s="512"/>
      <c r="WTP57" s="512"/>
      <c r="WTQ57" s="512"/>
      <c r="WTR57" s="512"/>
      <c r="WTS57" s="512"/>
      <c r="WTT57" s="512"/>
      <c r="WTU57" s="511"/>
      <c r="WTV57" s="512"/>
      <c r="WTW57" s="512"/>
      <c r="WTX57" s="512"/>
      <c r="WTY57" s="512"/>
      <c r="WTZ57" s="512"/>
      <c r="WUA57" s="512"/>
      <c r="WUB57" s="512"/>
      <c r="WUC57" s="511"/>
      <c r="WUD57" s="512"/>
      <c r="WUE57" s="512"/>
      <c r="WUF57" s="512"/>
      <c r="WUG57" s="512"/>
      <c r="WUH57" s="512"/>
      <c r="WUI57" s="512"/>
      <c r="WUJ57" s="512"/>
      <c r="WUK57" s="511"/>
      <c r="WUL57" s="512"/>
      <c r="WUM57" s="512"/>
      <c r="WUN57" s="512"/>
      <c r="WUO57" s="512"/>
      <c r="WUP57" s="512"/>
      <c r="WUQ57" s="512"/>
      <c r="WUR57" s="512"/>
      <c r="WUS57" s="511"/>
      <c r="WUT57" s="512"/>
      <c r="WUU57" s="512"/>
      <c r="WUV57" s="512"/>
      <c r="WUW57" s="512"/>
      <c r="WUX57" s="512"/>
      <c r="WUY57" s="512"/>
      <c r="WUZ57" s="512"/>
      <c r="WVA57" s="511"/>
      <c r="WVB57" s="512"/>
      <c r="WVC57" s="512"/>
      <c r="WVD57" s="512"/>
      <c r="WVE57" s="512"/>
      <c r="WVF57" s="512"/>
      <c r="WVG57" s="512"/>
      <c r="WVH57" s="512"/>
      <c r="WVI57" s="511"/>
      <c r="WVJ57" s="512"/>
      <c r="WVK57" s="512"/>
      <c r="WVL57" s="512"/>
      <c r="WVM57" s="512"/>
      <c r="WVN57" s="512"/>
      <c r="WVO57" s="512"/>
      <c r="WVP57" s="512"/>
      <c r="WVQ57" s="511"/>
      <c r="WVR57" s="512"/>
      <c r="WVS57" s="512"/>
      <c r="WVT57" s="512"/>
      <c r="WVU57" s="512"/>
      <c r="WVV57" s="512"/>
      <c r="WVW57" s="512"/>
      <c r="WVX57" s="512"/>
      <c r="WVY57" s="511"/>
      <c r="WVZ57" s="512"/>
      <c r="WWA57" s="512"/>
      <c r="WWB57" s="512"/>
      <c r="WWC57" s="512"/>
      <c r="WWD57" s="512"/>
      <c r="WWE57" s="512"/>
      <c r="WWF57" s="512"/>
      <c r="WWG57" s="511"/>
      <c r="WWH57" s="512"/>
      <c r="WWI57" s="512"/>
      <c r="WWJ57" s="512"/>
      <c r="WWK57" s="512"/>
      <c r="WWL57" s="512"/>
      <c r="WWM57" s="512"/>
      <c r="WWN57" s="512"/>
      <c r="WWO57" s="511"/>
      <c r="WWP57" s="512"/>
      <c r="WWQ57" s="512"/>
      <c r="WWR57" s="512"/>
      <c r="WWS57" s="512"/>
      <c r="WWT57" s="512"/>
      <c r="WWU57" s="512"/>
      <c r="WWV57" s="512"/>
      <c r="WWW57" s="511"/>
      <c r="WWX57" s="512"/>
      <c r="WWY57" s="512"/>
      <c r="WWZ57" s="512"/>
      <c r="WXA57" s="512"/>
      <c r="WXB57" s="512"/>
      <c r="WXC57" s="512"/>
      <c r="WXD57" s="512"/>
      <c r="WXE57" s="511"/>
      <c r="WXF57" s="512"/>
      <c r="WXG57" s="512"/>
      <c r="WXH57" s="512"/>
      <c r="WXI57" s="512"/>
      <c r="WXJ57" s="512"/>
      <c r="WXK57" s="512"/>
      <c r="WXL57" s="512"/>
      <c r="WXM57" s="511"/>
      <c r="WXN57" s="512"/>
      <c r="WXO57" s="512"/>
      <c r="WXP57" s="512"/>
      <c r="WXQ57" s="512"/>
      <c r="WXR57" s="512"/>
      <c r="WXS57" s="512"/>
      <c r="WXT57" s="512"/>
      <c r="WXU57" s="511"/>
      <c r="WXV57" s="512"/>
      <c r="WXW57" s="512"/>
      <c r="WXX57" s="512"/>
      <c r="WXY57" s="512"/>
      <c r="WXZ57" s="512"/>
      <c r="WYA57" s="512"/>
      <c r="WYB57" s="512"/>
      <c r="WYC57" s="511"/>
      <c r="WYD57" s="512"/>
      <c r="WYE57" s="512"/>
      <c r="WYF57" s="512"/>
      <c r="WYG57" s="512"/>
      <c r="WYH57" s="512"/>
      <c r="WYI57" s="512"/>
      <c r="WYJ57" s="512"/>
      <c r="WYK57" s="511"/>
      <c r="WYL57" s="512"/>
      <c r="WYM57" s="512"/>
      <c r="WYN57" s="512"/>
      <c r="WYO57" s="512"/>
      <c r="WYP57" s="512"/>
      <c r="WYQ57" s="512"/>
      <c r="WYR57" s="512"/>
      <c r="WYS57" s="511"/>
      <c r="WYT57" s="512"/>
      <c r="WYU57" s="512"/>
      <c r="WYV57" s="512"/>
      <c r="WYW57" s="512"/>
      <c r="WYX57" s="512"/>
      <c r="WYY57" s="512"/>
      <c r="WYZ57" s="512"/>
      <c r="WZA57" s="511"/>
      <c r="WZB57" s="512"/>
      <c r="WZC57" s="512"/>
      <c r="WZD57" s="512"/>
      <c r="WZE57" s="512"/>
      <c r="WZF57" s="512"/>
      <c r="WZG57" s="512"/>
      <c r="WZH57" s="512"/>
      <c r="WZI57" s="511"/>
      <c r="WZJ57" s="512"/>
      <c r="WZK57" s="512"/>
      <c r="WZL57" s="512"/>
      <c r="WZM57" s="512"/>
      <c r="WZN57" s="512"/>
      <c r="WZO57" s="512"/>
      <c r="WZP57" s="512"/>
      <c r="WZQ57" s="511"/>
      <c r="WZR57" s="512"/>
      <c r="WZS57" s="512"/>
      <c r="WZT57" s="512"/>
      <c r="WZU57" s="512"/>
      <c r="WZV57" s="512"/>
      <c r="WZW57" s="512"/>
      <c r="WZX57" s="512"/>
      <c r="WZY57" s="511"/>
      <c r="WZZ57" s="512"/>
      <c r="XAA57" s="512"/>
      <c r="XAB57" s="512"/>
      <c r="XAC57" s="512"/>
      <c r="XAD57" s="512"/>
      <c r="XAE57" s="512"/>
      <c r="XAF57" s="512"/>
      <c r="XAG57" s="511"/>
      <c r="XAH57" s="512"/>
      <c r="XAI57" s="512"/>
      <c r="XAJ57" s="512"/>
      <c r="XAK57" s="512"/>
      <c r="XAL57" s="512"/>
      <c r="XAM57" s="512"/>
      <c r="XAN57" s="512"/>
      <c r="XAO57" s="511"/>
      <c r="XAP57" s="512"/>
      <c r="XAQ57" s="512"/>
      <c r="XAR57" s="512"/>
      <c r="XAS57" s="512"/>
      <c r="XAT57" s="512"/>
      <c r="XAU57" s="512"/>
      <c r="XAV57" s="512"/>
      <c r="XAW57" s="511"/>
      <c r="XAX57" s="512"/>
      <c r="XAY57" s="512"/>
      <c r="XAZ57" s="512"/>
      <c r="XBA57" s="512"/>
      <c r="XBB57" s="512"/>
      <c r="XBC57" s="512"/>
      <c r="XBD57" s="512"/>
      <c r="XBE57" s="511"/>
      <c r="XBF57" s="512"/>
      <c r="XBG57" s="512"/>
      <c r="XBH57" s="512"/>
      <c r="XBI57" s="512"/>
      <c r="XBJ57" s="512"/>
      <c r="XBK57" s="512"/>
      <c r="XBL57" s="512"/>
      <c r="XBM57" s="511"/>
      <c r="XBN57" s="512"/>
      <c r="XBO57" s="512"/>
      <c r="XBP57" s="512"/>
      <c r="XBQ57" s="512"/>
      <c r="XBR57" s="512"/>
      <c r="XBS57" s="512"/>
      <c r="XBT57" s="512"/>
      <c r="XBU57" s="511"/>
      <c r="XBV57" s="512"/>
      <c r="XBW57" s="512"/>
      <c r="XBX57" s="512"/>
      <c r="XBY57" s="512"/>
      <c r="XBZ57" s="512"/>
      <c r="XCA57" s="512"/>
      <c r="XCB57" s="512"/>
      <c r="XCC57" s="511"/>
      <c r="XCD57" s="512"/>
      <c r="XCE57" s="512"/>
      <c r="XCF57" s="512"/>
      <c r="XCG57" s="512"/>
      <c r="XCH57" s="512"/>
      <c r="XCI57" s="512"/>
      <c r="XCJ57" s="512"/>
      <c r="XCK57" s="511"/>
      <c r="XCL57" s="512"/>
      <c r="XCM57" s="512"/>
      <c r="XCN57" s="512"/>
      <c r="XCO57" s="512"/>
      <c r="XCP57" s="512"/>
      <c r="XCQ57" s="512"/>
      <c r="XCR57" s="512"/>
      <c r="XCS57" s="511"/>
      <c r="XCT57" s="512"/>
      <c r="XCU57" s="512"/>
      <c r="XCV57" s="512"/>
      <c r="XCW57" s="512"/>
      <c r="XCX57" s="512"/>
      <c r="XCY57" s="512"/>
      <c r="XCZ57" s="512"/>
      <c r="XDA57" s="511"/>
      <c r="XDB57" s="512"/>
      <c r="XDC57" s="512"/>
      <c r="XDD57" s="512"/>
      <c r="XDE57" s="512"/>
      <c r="XDF57" s="512"/>
      <c r="XDG57" s="512"/>
      <c r="XDH57" s="512"/>
      <c r="XDI57" s="511"/>
      <c r="XDJ57" s="512"/>
      <c r="XDK57" s="512"/>
      <c r="XDL57" s="512"/>
      <c r="XDM57" s="512"/>
      <c r="XDN57" s="512"/>
      <c r="XDO57" s="512"/>
      <c r="XDP57" s="512"/>
      <c r="XDQ57" s="511"/>
      <c r="XDR57" s="512"/>
      <c r="XDS57" s="512"/>
      <c r="XDT57" s="512"/>
      <c r="XDU57" s="512"/>
      <c r="XDV57" s="512"/>
      <c r="XDW57" s="512"/>
      <c r="XDX57" s="512"/>
      <c r="XDY57" s="511"/>
      <c r="XDZ57" s="512"/>
      <c r="XEA57" s="512"/>
      <c r="XEB57" s="512"/>
      <c r="XEC57" s="512"/>
      <c r="XED57" s="512"/>
      <c r="XEE57" s="512"/>
      <c r="XEF57" s="512"/>
      <c r="XEG57" s="511"/>
      <c r="XEH57" s="512"/>
      <c r="XEI57" s="512"/>
      <c r="XEJ57" s="512"/>
      <c r="XEK57" s="512"/>
      <c r="XEL57" s="512"/>
      <c r="XEM57" s="512"/>
      <c r="XEN57" s="512"/>
      <c r="XEO57" s="511"/>
      <c r="XEP57" s="512"/>
      <c r="XEQ57" s="512"/>
      <c r="XER57" s="512"/>
      <c r="XES57" s="512"/>
      <c r="XET57" s="512"/>
      <c r="XEU57" s="512"/>
      <c r="XEV57" s="512"/>
      <c r="XEW57" s="511"/>
      <c r="XEX57" s="512"/>
      <c r="XEY57" s="512"/>
      <c r="XEZ57" s="512"/>
      <c r="XFA57" s="512"/>
      <c r="XFB57" s="512"/>
      <c r="XFC57" s="512"/>
      <c r="XFD57" s="512"/>
    </row>
    <row r="58" spans="1:16384" s="120" customFormat="1" ht="22.8" customHeight="1" x14ac:dyDescent="0.3">
      <c r="A58" s="694" t="s">
        <v>311</v>
      </c>
      <c r="B58" s="694"/>
      <c r="C58" s="694"/>
      <c r="D58" s="694"/>
      <c r="E58" s="694"/>
      <c r="F58" s="694"/>
      <c r="G58" s="694"/>
      <c r="H58" s="513"/>
      <c r="I58" s="799"/>
      <c r="J58" s="799"/>
      <c r="K58" s="799"/>
      <c r="L58" s="799"/>
      <c r="M58" s="799"/>
      <c r="N58" s="799"/>
      <c r="O58" s="799"/>
      <c r="P58" s="513"/>
      <c r="Q58" s="799"/>
      <c r="R58" s="799"/>
      <c r="S58" s="799"/>
      <c r="T58" s="799"/>
      <c r="U58" s="799"/>
      <c r="V58" s="799"/>
      <c r="W58" s="799"/>
      <c r="X58" s="513"/>
      <c r="Y58" s="799"/>
      <c r="Z58" s="799"/>
      <c r="AA58" s="799"/>
      <c r="AB58" s="799"/>
      <c r="AC58" s="799"/>
      <c r="AD58" s="799"/>
      <c r="AE58" s="799"/>
      <c r="AF58" s="513"/>
      <c r="AG58" s="799"/>
      <c r="AH58" s="799"/>
      <c r="AI58" s="799"/>
      <c r="AJ58" s="799"/>
      <c r="AK58" s="799"/>
      <c r="AL58" s="799"/>
      <c r="AM58" s="799"/>
      <c r="AN58" s="513"/>
      <c r="AO58" s="799"/>
      <c r="AP58" s="799"/>
      <c r="AQ58" s="799"/>
      <c r="AR58" s="799"/>
      <c r="AS58" s="799"/>
      <c r="AT58" s="799"/>
      <c r="AU58" s="799"/>
      <c r="AV58" s="513"/>
      <c r="AW58" s="799"/>
      <c r="AX58" s="799"/>
      <c r="AY58" s="799"/>
      <c r="AZ58" s="799"/>
      <c r="BA58" s="799"/>
      <c r="BB58" s="799"/>
      <c r="BC58" s="799"/>
      <c r="BD58" s="513"/>
      <c r="BE58" s="799"/>
      <c r="BF58" s="799"/>
      <c r="BG58" s="799"/>
      <c r="BH58" s="799"/>
      <c r="BI58" s="799"/>
      <c r="BJ58" s="799"/>
      <c r="BK58" s="799"/>
      <c r="BL58" s="513"/>
      <c r="BM58" s="799"/>
      <c r="BN58" s="799"/>
      <c r="BO58" s="799"/>
      <c r="BP58" s="799"/>
      <c r="BQ58" s="799"/>
      <c r="BR58" s="799"/>
      <c r="BS58" s="799"/>
      <c r="BT58" s="513"/>
      <c r="BU58" s="799"/>
      <c r="BV58" s="799"/>
      <c r="BW58" s="799"/>
      <c r="BX58" s="799"/>
      <c r="BY58" s="799"/>
      <c r="BZ58" s="799"/>
      <c r="CA58" s="799"/>
      <c r="CB58" s="513"/>
      <c r="CC58" s="799"/>
      <c r="CD58" s="799"/>
      <c r="CE58" s="799"/>
      <c r="CF58" s="799"/>
      <c r="CG58" s="799"/>
      <c r="CH58" s="799"/>
      <c r="CI58" s="799"/>
      <c r="CJ58" s="513"/>
      <c r="CK58" s="799"/>
      <c r="CL58" s="799"/>
      <c r="CM58" s="799"/>
      <c r="CN58" s="799"/>
      <c r="CO58" s="799"/>
      <c r="CP58" s="799"/>
      <c r="CQ58" s="799"/>
      <c r="CR58" s="513"/>
      <c r="CS58" s="799"/>
      <c r="CT58" s="799"/>
      <c r="CU58" s="799"/>
      <c r="CV58" s="799"/>
      <c r="CW58" s="799"/>
      <c r="CX58" s="799"/>
      <c r="CY58" s="799"/>
      <c r="CZ58" s="513"/>
      <c r="DA58" s="799"/>
      <c r="DB58" s="799"/>
      <c r="DC58" s="799"/>
      <c r="DD58" s="799"/>
      <c r="DE58" s="799"/>
      <c r="DF58" s="799"/>
      <c r="DG58" s="799"/>
      <c r="DH58" s="513"/>
      <c r="DI58" s="799"/>
      <c r="DJ58" s="799"/>
      <c r="DK58" s="799"/>
      <c r="DL58" s="799"/>
      <c r="DM58" s="799"/>
      <c r="DN58" s="799"/>
      <c r="DO58" s="799"/>
      <c r="DP58" s="513"/>
      <c r="DQ58" s="799"/>
      <c r="DR58" s="799"/>
      <c r="DS58" s="799"/>
      <c r="DT58" s="799"/>
      <c r="DU58" s="799"/>
      <c r="DV58" s="799"/>
      <c r="DW58" s="799"/>
      <c r="DX58" s="513"/>
      <c r="DY58" s="799"/>
      <c r="DZ58" s="799"/>
      <c r="EA58" s="799"/>
      <c r="EB58" s="799"/>
      <c r="EC58" s="799"/>
      <c r="ED58" s="799"/>
      <c r="EE58" s="799"/>
      <c r="EF58" s="513"/>
      <c r="EG58" s="799"/>
      <c r="EH58" s="799"/>
      <c r="EI58" s="799"/>
      <c r="EJ58" s="799"/>
      <c r="EK58" s="799"/>
      <c r="EL58" s="799"/>
      <c r="EM58" s="799"/>
      <c r="EN58" s="513"/>
      <c r="EO58" s="799"/>
      <c r="EP58" s="799"/>
      <c r="EQ58" s="799"/>
      <c r="ER58" s="799"/>
      <c r="ES58" s="799"/>
      <c r="ET58" s="799"/>
      <c r="EU58" s="799"/>
      <c r="EV58" s="513"/>
      <c r="EW58" s="799"/>
      <c r="EX58" s="799"/>
      <c r="EY58" s="799"/>
      <c r="EZ58" s="799"/>
      <c r="FA58" s="799"/>
      <c r="FB58" s="799"/>
      <c r="FC58" s="799"/>
      <c r="FD58" s="513"/>
      <c r="FE58" s="799"/>
      <c r="FF58" s="799"/>
      <c r="FG58" s="799"/>
      <c r="FH58" s="799"/>
      <c r="FI58" s="799"/>
      <c r="FJ58" s="799"/>
      <c r="FK58" s="799"/>
      <c r="FL58" s="513"/>
      <c r="FM58" s="799"/>
      <c r="FN58" s="799"/>
      <c r="FO58" s="799"/>
      <c r="FP58" s="799"/>
      <c r="FQ58" s="799"/>
      <c r="FR58" s="799"/>
      <c r="FS58" s="799"/>
      <c r="FT58" s="513"/>
      <c r="FU58" s="799"/>
      <c r="FV58" s="799"/>
      <c r="FW58" s="799"/>
      <c r="FX58" s="799"/>
      <c r="FY58" s="799"/>
      <c r="FZ58" s="799"/>
      <c r="GA58" s="799"/>
      <c r="GB58" s="513"/>
      <c r="GC58" s="799"/>
      <c r="GD58" s="799"/>
      <c r="GE58" s="799"/>
      <c r="GF58" s="799"/>
      <c r="GG58" s="799"/>
      <c r="GH58" s="799"/>
      <c r="GI58" s="799"/>
      <c r="GJ58" s="513"/>
      <c r="GK58" s="799"/>
      <c r="GL58" s="799"/>
      <c r="GM58" s="799"/>
      <c r="GN58" s="799"/>
      <c r="GO58" s="799"/>
      <c r="GP58" s="799"/>
      <c r="GQ58" s="799"/>
      <c r="GR58" s="513"/>
      <c r="GS58" s="799"/>
      <c r="GT58" s="799"/>
      <c r="GU58" s="799"/>
      <c r="GV58" s="799"/>
      <c r="GW58" s="799"/>
      <c r="GX58" s="799"/>
      <c r="GY58" s="799"/>
      <c r="GZ58" s="513"/>
      <c r="HA58" s="799"/>
      <c r="HB58" s="799"/>
      <c r="HC58" s="799"/>
      <c r="HD58" s="799"/>
      <c r="HE58" s="799"/>
      <c r="HF58" s="799"/>
      <c r="HG58" s="799"/>
      <c r="HH58" s="513"/>
      <c r="HI58" s="799"/>
      <c r="HJ58" s="799"/>
      <c r="HK58" s="799"/>
      <c r="HL58" s="799"/>
      <c r="HM58" s="799"/>
      <c r="HN58" s="799"/>
      <c r="HO58" s="799"/>
      <c r="HP58" s="513"/>
      <c r="HQ58" s="799"/>
      <c r="HR58" s="799"/>
      <c r="HS58" s="799"/>
      <c r="HT58" s="799"/>
      <c r="HU58" s="799"/>
      <c r="HV58" s="799"/>
      <c r="HW58" s="799"/>
      <c r="HX58" s="513"/>
      <c r="HY58" s="799"/>
      <c r="HZ58" s="799"/>
      <c r="IA58" s="799"/>
      <c r="IB58" s="799"/>
      <c r="IC58" s="799"/>
      <c r="ID58" s="799"/>
      <c r="IE58" s="799"/>
      <c r="IF58" s="513"/>
      <c r="IG58" s="799"/>
      <c r="IH58" s="799"/>
      <c r="II58" s="799"/>
      <c r="IJ58" s="799"/>
      <c r="IK58" s="799"/>
      <c r="IL58" s="799"/>
      <c r="IM58" s="799"/>
      <c r="IN58" s="513"/>
      <c r="IO58" s="799"/>
      <c r="IP58" s="799"/>
      <c r="IQ58" s="799"/>
      <c r="IR58" s="799"/>
      <c r="IS58" s="799"/>
      <c r="IT58" s="799"/>
      <c r="IU58" s="799"/>
      <c r="IV58" s="513"/>
      <c r="IW58" s="799"/>
      <c r="IX58" s="799"/>
      <c r="IY58" s="799"/>
      <c r="IZ58" s="799"/>
      <c r="JA58" s="799"/>
      <c r="JB58" s="799"/>
      <c r="JC58" s="799"/>
      <c r="JD58" s="513"/>
      <c r="JE58" s="799"/>
      <c r="JF58" s="799"/>
      <c r="JG58" s="799"/>
      <c r="JH58" s="799"/>
      <c r="JI58" s="799"/>
      <c r="JJ58" s="799"/>
      <c r="JK58" s="799"/>
      <c r="JL58" s="513"/>
      <c r="JM58" s="799"/>
      <c r="JN58" s="799"/>
      <c r="JO58" s="799"/>
      <c r="JP58" s="799"/>
      <c r="JQ58" s="799"/>
      <c r="JR58" s="799"/>
      <c r="JS58" s="799"/>
      <c r="JT58" s="513"/>
      <c r="JU58" s="799"/>
      <c r="JV58" s="799"/>
      <c r="JW58" s="799"/>
      <c r="JX58" s="799"/>
      <c r="JY58" s="799"/>
      <c r="JZ58" s="799"/>
      <c r="KA58" s="799"/>
      <c r="KB58" s="513"/>
      <c r="KC58" s="799"/>
      <c r="KD58" s="799"/>
      <c r="KE58" s="799"/>
      <c r="KF58" s="799"/>
      <c r="KG58" s="799"/>
      <c r="KH58" s="799"/>
      <c r="KI58" s="799"/>
      <c r="KJ58" s="513"/>
      <c r="KK58" s="799"/>
      <c r="KL58" s="799"/>
      <c r="KM58" s="799"/>
      <c r="KN58" s="799"/>
      <c r="KO58" s="799"/>
      <c r="KP58" s="799"/>
      <c r="KQ58" s="799"/>
      <c r="KR58" s="513"/>
      <c r="KS58" s="799"/>
      <c r="KT58" s="799"/>
      <c r="KU58" s="799"/>
      <c r="KV58" s="799"/>
      <c r="KW58" s="799"/>
      <c r="KX58" s="799"/>
      <c r="KY58" s="799"/>
      <c r="KZ58" s="513"/>
      <c r="LA58" s="799"/>
      <c r="LB58" s="799"/>
      <c r="LC58" s="799"/>
      <c r="LD58" s="799"/>
      <c r="LE58" s="799"/>
      <c r="LF58" s="799"/>
      <c r="LG58" s="799"/>
      <c r="LH58" s="513"/>
      <c r="LI58" s="799"/>
      <c r="LJ58" s="799"/>
      <c r="LK58" s="799"/>
      <c r="LL58" s="799"/>
      <c r="LM58" s="799"/>
      <c r="LN58" s="799"/>
      <c r="LO58" s="799"/>
      <c r="LP58" s="513"/>
      <c r="LQ58" s="799"/>
      <c r="LR58" s="799"/>
      <c r="LS58" s="799"/>
      <c r="LT58" s="799"/>
      <c r="LU58" s="799"/>
      <c r="LV58" s="799"/>
      <c r="LW58" s="799"/>
      <c r="LX58" s="513"/>
      <c r="LY58" s="799"/>
      <c r="LZ58" s="799"/>
      <c r="MA58" s="799"/>
      <c r="MB58" s="799"/>
      <c r="MC58" s="799"/>
      <c r="MD58" s="799"/>
      <c r="ME58" s="799"/>
      <c r="MF58" s="513"/>
      <c r="MG58" s="799"/>
      <c r="MH58" s="799"/>
      <c r="MI58" s="799"/>
      <c r="MJ58" s="799"/>
      <c r="MK58" s="799"/>
      <c r="ML58" s="799"/>
      <c r="MM58" s="799"/>
      <c r="MN58" s="513"/>
      <c r="MO58" s="799"/>
      <c r="MP58" s="799"/>
      <c r="MQ58" s="799"/>
      <c r="MR58" s="799"/>
      <c r="MS58" s="799"/>
      <c r="MT58" s="799"/>
      <c r="MU58" s="799"/>
      <c r="MV58" s="513"/>
      <c r="MW58" s="799"/>
      <c r="MX58" s="799"/>
      <c r="MY58" s="799"/>
      <c r="MZ58" s="799"/>
      <c r="NA58" s="799"/>
      <c r="NB58" s="799"/>
      <c r="NC58" s="799"/>
      <c r="ND58" s="513"/>
      <c r="NE58" s="799"/>
      <c r="NF58" s="799"/>
      <c r="NG58" s="799"/>
      <c r="NH58" s="799"/>
      <c r="NI58" s="799"/>
      <c r="NJ58" s="799"/>
      <c r="NK58" s="799"/>
      <c r="NL58" s="513"/>
      <c r="NM58" s="799"/>
      <c r="NN58" s="799"/>
      <c r="NO58" s="799"/>
      <c r="NP58" s="799"/>
      <c r="NQ58" s="799"/>
      <c r="NR58" s="799"/>
      <c r="NS58" s="799"/>
      <c r="NT58" s="513"/>
      <c r="NU58" s="799"/>
      <c r="NV58" s="799"/>
      <c r="NW58" s="799"/>
      <c r="NX58" s="799"/>
      <c r="NY58" s="799"/>
      <c r="NZ58" s="799"/>
      <c r="OA58" s="799"/>
      <c r="OB58" s="513"/>
      <c r="OC58" s="799"/>
      <c r="OD58" s="799"/>
      <c r="OE58" s="799"/>
      <c r="OF58" s="799"/>
      <c r="OG58" s="799"/>
      <c r="OH58" s="799"/>
      <c r="OI58" s="799"/>
      <c r="OJ58" s="513"/>
      <c r="OK58" s="799"/>
      <c r="OL58" s="799"/>
      <c r="OM58" s="799"/>
      <c r="ON58" s="799"/>
      <c r="OO58" s="799"/>
      <c r="OP58" s="799"/>
      <c r="OQ58" s="799"/>
      <c r="OR58" s="513"/>
      <c r="OS58" s="799"/>
      <c r="OT58" s="799"/>
      <c r="OU58" s="799"/>
      <c r="OV58" s="799"/>
      <c r="OW58" s="799"/>
      <c r="OX58" s="799"/>
      <c r="OY58" s="799"/>
      <c r="OZ58" s="513"/>
      <c r="PA58" s="799"/>
      <c r="PB58" s="799"/>
      <c r="PC58" s="799"/>
      <c r="PD58" s="799"/>
      <c r="PE58" s="799"/>
      <c r="PF58" s="799"/>
      <c r="PG58" s="799"/>
      <c r="PH58" s="513"/>
      <c r="PI58" s="799"/>
      <c r="PJ58" s="799"/>
      <c r="PK58" s="799"/>
      <c r="PL58" s="799"/>
      <c r="PM58" s="799"/>
      <c r="PN58" s="799"/>
      <c r="PO58" s="799"/>
      <c r="PP58" s="513"/>
      <c r="PQ58" s="799"/>
      <c r="PR58" s="799"/>
      <c r="PS58" s="799"/>
      <c r="PT58" s="799"/>
      <c r="PU58" s="799"/>
      <c r="PV58" s="799"/>
      <c r="PW58" s="799"/>
      <c r="PX58" s="513"/>
      <c r="PY58" s="799"/>
      <c r="PZ58" s="799"/>
      <c r="QA58" s="799"/>
      <c r="QB58" s="799"/>
      <c r="QC58" s="799"/>
      <c r="QD58" s="799"/>
      <c r="QE58" s="799"/>
      <c r="QF58" s="513"/>
      <c r="QG58" s="799"/>
      <c r="QH58" s="799"/>
      <c r="QI58" s="799"/>
      <c r="QJ58" s="799"/>
      <c r="QK58" s="799"/>
      <c r="QL58" s="799"/>
      <c r="QM58" s="799"/>
      <c r="QN58" s="513"/>
      <c r="QO58" s="799"/>
      <c r="QP58" s="799"/>
      <c r="QQ58" s="799"/>
      <c r="QR58" s="799"/>
      <c r="QS58" s="799"/>
      <c r="QT58" s="799"/>
      <c r="QU58" s="799"/>
      <c r="QV58" s="513"/>
      <c r="QW58" s="799"/>
      <c r="QX58" s="799"/>
      <c r="QY58" s="799"/>
      <c r="QZ58" s="799"/>
      <c r="RA58" s="799"/>
      <c r="RB58" s="799"/>
      <c r="RC58" s="799"/>
      <c r="RD58" s="513"/>
      <c r="RE58" s="799"/>
      <c r="RF58" s="799"/>
      <c r="RG58" s="799"/>
      <c r="RH58" s="799"/>
      <c r="RI58" s="799"/>
      <c r="RJ58" s="799"/>
      <c r="RK58" s="799"/>
      <c r="RL58" s="513"/>
      <c r="RM58" s="799"/>
      <c r="RN58" s="799"/>
      <c r="RO58" s="799"/>
      <c r="RP58" s="799"/>
      <c r="RQ58" s="799"/>
      <c r="RR58" s="799"/>
      <c r="RS58" s="799"/>
      <c r="RT58" s="513"/>
      <c r="RU58" s="799"/>
      <c r="RV58" s="799"/>
      <c r="RW58" s="799"/>
      <c r="RX58" s="799"/>
      <c r="RY58" s="799"/>
      <c r="RZ58" s="799"/>
      <c r="SA58" s="799"/>
      <c r="SB58" s="513"/>
      <c r="SC58" s="799"/>
      <c r="SD58" s="799"/>
      <c r="SE58" s="799"/>
      <c r="SF58" s="799"/>
      <c r="SG58" s="799"/>
      <c r="SH58" s="799"/>
      <c r="SI58" s="799"/>
      <c r="SJ58" s="513"/>
      <c r="SK58" s="799"/>
      <c r="SL58" s="799"/>
      <c r="SM58" s="799"/>
      <c r="SN58" s="799"/>
      <c r="SO58" s="799"/>
      <c r="SP58" s="799"/>
      <c r="SQ58" s="799"/>
      <c r="SR58" s="513"/>
      <c r="SS58" s="799"/>
      <c r="ST58" s="799"/>
      <c r="SU58" s="799"/>
      <c r="SV58" s="799"/>
      <c r="SW58" s="799"/>
      <c r="SX58" s="799"/>
      <c r="SY58" s="799"/>
      <c r="SZ58" s="513"/>
      <c r="TA58" s="799"/>
      <c r="TB58" s="799"/>
      <c r="TC58" s="799"/>
      <c r="TD58" s="799"/>
      <c r="TE58" s="799"/>
      <c r="TF58" s="799"/>
      <c r="TG58" s="799"/>
      <c r="TH58" s="513"/>
      <c r="TI58" s="799"/>
      <c r="TJ58" s="799"/>
      <c r="TK58" s="799"/>
      <c r="TL58" s="799"/>
      <c r="TM58" s="799"/>
      <c r="TN58" s="799"/>
      <c r="TO58" s="799"/>
      <c r="TP58" s="513"/>
      <c r="TQ58" s="799"/>
      <c r="TR58" s="799"/>
      <c r="TS58" s="799"/>
      <c r="TT58" s="799"/>
      <c r="TU58" s="799"/>
      <c r="TV58" s="799"/>
      <c r="TW58" s="799"/>
      <c r="TX58" s="513"/>
      <c r="TY58" s="799"/>
      <c r="TZ58" s="799"/>
      <c r="UA58" s="799"/>
      <c r="UB58" s="799"/>
      <c r="UC58" s="799"/>
      <c r="UD58" s="799"/>
      <c r="UE58" s="799"/>
      <c r="UF58" s="513"/>
      <c r="UG58" s="799"/>
      <c r="UH58" s="799"/>
      <c r="UI58" s="799"/>
      <c r="UJ58" s="799"/>
      <c r="UK58" s="799"/>
      <c r="UL58" s="799"/>
      <c r="UM58" s="799"/>
      <c r="UN58" s="513"/>
      <c r="UO58" s="799"/>
      <c r="UP58" s="799"/>
      <c r="UQ58" s="799"/>
      <c r="UR58" s="799"/>
      <c r="US58" s="799"/>
      <c r="UT58" s="799"/>
      <c r="UU58" s="799"/>
      <c r="UV58" s="513"/>
      <c r="UW58" s="799"/>
      <c r="UX58" s="799"/>
      <c r="UY58" s="799"/>
      <c r="UZ58" s="799"/>
      <c r="VA58" s="799"/>
      <c r="VB58" s="799"/>
      <c r="VC58" s="799"/>
      <c r="VD58" s="513"/>
      <c r="VE58" s="799"/>
      <c r="VF58" s="799"/>
      <c r="VG58" s="799"/>
      <c r="VH58" s="799"/>
      <c r="VI58" s="799"/>
      <c r="VJ58" s="799"/>
      <c r="VK58" s="799"/>
      <c r="VL58" s="513"/>
      <c r="VM58" s="799"/>
      <c r="VN58" s="799"/>
      <c r="VO58" s="799"/>
      <c r="VP58" s="799"/>
      <c r="VQ58" s="799"/>
      <c r="VR58" s="799"/>
      <c r="VS58" s="799"/>
      <c r="VT58" s="513"/>
      <c r="VU58" s="799"/>
      <c r="VV58" s="799"/>
      <c r="VW58" s="799"/>
      <c r="VX58" s="799"/>
      <c r="VY58" s="799"/>
      <c r="VZ58" s="799"/>
      <c r="WA58" s="799"/>
      <c r="WB58" s="513"/>
      <c r="WC58" s="799"/>
      <c r="WD58" s="799"/>
      <c r="WE58" s="799"/>
      <c r="WF58" s="799"/>
      <c r="WG58" s="799"/>
      <c r="WH58" s="799"/>
      <c r="WI58" s="799"/>
      <c r="WJ58" s="513"/>
      <c r="WK58" s="799"/>
      <c r="WL58" s="799"/>
      <c r="WM58" s="799"/>
      <c r="WN58" s="799"/>
      <c r="WO58" s="799"/>
      <c r="WP58" s="799"/>
      <c r="WQ58" s="799"/>
      <c r="WR58" s="513"/>
      <c r="WS58" s="799"/>
      <c r="WT58" s="799"/>
      <c r="WU58" s="799"/>
      <c r="WV58" s="799"/>
      <c r="WW58" s="799"/>
      <c r="WX58" s="799"/>
      <c r="WY58" s="799"/>
      <c r="WZ58" s="513"/>
      <c r="XA58" s="799"/>
      <c r="XB58" s="799"/>
      <c r="XC58" s="799"/>
      <c r="XD58" s="799"/>
      <c r="XE58" s="799"/>
      <c r="XF58" s="799"/>
      <c r="XG58" s="799"/>
      <c r="XH58" s="513"/>
      <c r="XI58" s="799"/>
      <c r="XJ58" s="799"/>
      <c r="XK58" s="799"/>
      <c r="XL58" s="799"/>
      <c r="XM58" s="799"/>
      <c r="XN58" s="799"/>
      <c r="XO58" s="799"/>
      <c r="XP58" s="513"/>
      <c r="XQ58" s="799"/>
      <c r="XR58" s="799"/>
      <c r="XS58" s="799"/>
      <c r="XT58" s="799"/>
      <c r="XU58" s="799"/>
      <c r="XV58" s="799"/>
      <c r="XW58" s="799"/>
      <c r="XX58" s="513"/>
      <c r="XY58" s="799"/>
      <c r="XZ58" s="799"/>
      <c r="YA58" s="799"/>
      <c r="YB58" s="799"/>
      <c r="YC58" s="799"/>
      <c r="YD58" s="799"/>
      <c r="YE58" s="799"/>
      <c r="YF58" s="513"/>
      <c r="YG58" s="799"/>
      <c r="YH58" s="799"/>
      <c r="YI58" s="799"/>
      <c r="YJ58" s="799"/>
      <c r="YK58" s="799"/>
      <c r="YL58" s="799"/>
      <c r="YM58" s="799"/>
      <c r="YN58" s="513"/>
      <c r="YO58" s="799"/>
      <c r="YP58" s="799"/>
      <c r="YQ58" s="799"/>
      <c r="YR58" s="799"/>
      <c r="YS58" s="799"/>
      <c r="YT58" s="799"/>
      <c r="YU58" s="799"/>
      <c r="YV58" s="513"/>
      <c r="YW58" s="799"/>
      <c r="YX58" s="799"/>
      <c r="YY58" s="799"/>
      <c r="YZ58" s="799"/>
      <c r="ZA58" s="799"/>
      <c r="ZB58" s="799"/>
      <c r="ZC58" s="799"/>
      <c r="ZD58" s="513"/>
      <c r="ZE58" s="799"/>
      <c r="ZF58" s="799"/>
      <c r="ZG58" s="799"/>
      <c r="ZH58" s="799"/>
      <c r="ZI58" s="799"/>
      <c r="ZJ58" s="799"/>
      <c r="ZK58" s="799"/>
      <c r="ZL58" s="513"/>
      <c r="ZM58" s="799"/>
      <c r="ZN58" s="799"/>
      <c r="ZO58" s="799"/>
      <c r="ZP58" s="799"/>
      <c r="ZQ58" s="799"/>
      <c r="ZR58" s="799"/>
      <c r="ZS58" s="799"/>
      <c r="ZT58" s="513"/>
      <c r="ZU58" s="799"/>
      <c r="ZV58" s="799"/>
      <c r="ZW58" s="799"/>
      <c r="ZX58" s="799"/>
      <c r="ZY58" s="799"/>
      <c r="ZZ58" s="799"/>
      <c r="AAA58" s="799"/>
      <c r="AAB58" s="513"/>
      <c r="AAC58" s="799"/>
      <c r="AAD58" s="799"/>
      <c r="AAE58" s="799"/>
      <c r="AAF58" s="799"/>
      <c r="AAG58" s="799"/>
      <c r="AAH58" s="799"/>
      <c r="AAI58" s="799"/>
      <c r="AAJ58" s="513"/>
      <c r="AAK58" s="799"/>
      <c r="AAL58" s="799"/>
      <c r="AAM58" s="799"/>
      <c r="AAN58" s="799"/>
      <c r="AAO58" s="799"/>
      <c r="AAP58" s="799"/>
      <c r="AAQ58" s="799"/>
      <c r="AAR58" s="513"/>
      <c r="AAS58" s="799"/>
      <c r="AAT58" s="799"/>
      <c r="AAU58" s="799"/>
      <c r="AAV58" s="799"/>
      <c r="AAW58" s="799"/>
      <c r="AAX58" s="799"/>
      <c r="AAY58" s="799"/>
      <c r="AAZ58" s="513"/>
      <c r="ABA58" s="799"/>
      <c r="ABB58" s="799"/>
      <c r="ABC58" s="799"/>
      <c r="ABD58" s="799"/>
      <c r="ABE58" s="799"/>
      <c r="ABF58" s="799"/>
      <c r="ABG58" s="799"/>
      <c r="ABH58" s="513"/>
      <c r="ABI58" s="799"/>
      <c r="ABJ58" s="799"/>
      <c r="ABK58" s="799"/>
      <c r="ABL58" s="799"/>
      <c r="ABM58" s="799"/>
      <c r="ABN58" s="799"/>
      <c r="ABO58" s="799"/>
      <c r="ABP58" s="513"/>
      <c r="ABQ58" s="799"/>
      <c r="ABR58" s="799"/>
      <c r="ABS58" s="799"/>
      <c r="ABT58" s="799"/>
      <c r="ABU58" s="799"/>
      <c r="ABV58" s="799"/>
      <c r="ABW58" s="799"/>
      <c r="ABX58" s="513"/>
      <c r="ABY58" s="799"/>
      <c r="ABZ58" s="799"/>
      <c r="ACA58" s="799"/>
      <c r="ACB58" s="799"/>
      <c r="ACC58" s="799"/>
      <c r="ACD58" s="799"/>
      <c r="ACE58" s="799"/>
      <c r="ACF58" s="513"/>
      <c r="ACG58" s="799"/>
      <c r="ACH58" s="799"/>
      <c r="ACI58" s="799"/>
      <c r="ACJ58" s="799"/>
      <c r="ACK58" s="799"/>
      <c r="ACL58" s="799"/>
      <c r="ACM58" s="799"/>
      <c r="ACN58" s="513"/>
      <c r="ACO58" s="799"/>
      <c r="ACP58" s="799"/>
      <c r="ACQ58" s="799"/>
      <c r="ACR58" s="799"/>
      <c r="ACS58" s="799"/>
      <c r="ACT58" s="799"/>
      <c r="ACU58" s="799"/>
      <c r="ACV58" s="513"/>
      <c r="ACW58" s="799"/>
      <c r="ACX58" s="799"/>
      <c r="ACY58" s="799"/>
      <c r="ACZ58" s="799"/>
      <c r="ADA58" s="799"/>
      <c r="ADB58" s="799"/>
      <c r="ADC58" s="799"/>
      <c r="ADD58" s="513"/>
      <c r="ADE58" s="799"/>
      <c r="ADF58" s="799"/>
      <c r="ADG58" s="799"/>
      <c r="ADH58" s="799"/>
      <c r="ADI58" s="799"/>
      <c r="ADJ58" s="799"/>
      <c r="ADK58" s="799"/>
      <c r="ADL58" s="513"/>
      <c r="ADM58" s="799"/>
      <c r="ADN58" s="799"/>
      <c r="ADO58" s="799"/>
      <c r="ADP58" s="799"/>
      <c r="ADQ58" s="799"/>
      <c r="ADR58" s="799"/>
      <c r="ADS58" s="799"/>
      <c r="ADT58" s="513"/>
      <c r="ADU58" s="799"/>
      <c r="ADV58" s="799"/>
      <c r="ADW58" s="799"/>
      <c r="ADX58" s="799"/>
      <c r="ADY58" s="799"/>
      <c r="ADZ58" s="799"/>
      <c r="AEA58" s="799"/>
      <c r="AEB58" s="513"/>
      <c r="AEC58" s="799"/>
      <c r="AED58" s="799"/>
      <c r="AEE58" s="799"/>
      <c r="AEF58" s="799"/>
      <c r="AEG58" s="799"/>
      <c r="AEH58" s="799"/>
      <c r="AEI58" s="799"/>
      <c r="AEJ58" s="513"/>
      <c r="AEK58" s="799"/>
      <c r="AEL58" s="799"/>
      <c r="AEM58" s="799"/>
      <c r="AEN58" s="799"/>
      <c r="AEO58" s="799"/>
      <c r="AEP58" s="799"/>
      <c r="AEQ58" s="799"/>
      <c r="AER58" s="513"/>
      <c r="AES58" s="799"/>
      <c r="AET58" s="799"/>
      <c r="AEU58" s="799"/>
      <c r="AEV58" s="799"/>
      <c r="AEW58" s="799"/>
      <c r="AEX58" s="799"/>
      <c r="AEY58" s="799"/>
      <c r="AEZ58" s="513"/>
      <c r="AFA58" s="799"/>
      <c r="AFB58" s="799"/>
      <c r="AFC58" s="799"/>
      <c r="AFD58" s="799"/>
      <c r="AFE58" s="799"/>
      <c r="AFF58" s="799"/>
      <c r="AFG58" s="799"/>
      <c r="AFH58" s="513"/>
      <c r="AFI58" s="799"/>
      <c r="AFJ58" s="799"/>
      <c r="AFK58" s="799"/>
      <c r="AFL58" s="799"/>
      <c r="AFM58" s="799"/>
      <c r="AFN58" s="799"/>
      <c r="AFO58" s="799"/>
      <c r="AFP58" s="513"/>
      <c r="AFQ58" s="799"/>
      <c r="AFR58" s="799"/>
      <c r="AFS58" s="799"/>
      <c r="AFT58" s="799"/>
      <c r="AFU58" s="799"/>
      <c r="AFV58" s="799"/>
      <c r="AFW58" s="799"/>
      <c r="AFX58" s="513"/>
      <c r="AFY58" s="799"/>
      <c r="AFZ58" s="799"/>
      <c r="AGA58" s="799"/>
      <c r="AGB58" s="799"/>
      <c r="AGC58" s="799"/>
      <c r="AGD58" s="799"/>
      <c r="AGE58" s="799"/>
      <c r="AGF58" s="513"/>
      <c r="AGG58" s="799"/>
      <c r="AGH58" s="799"/>
      <c r="AGI58" s="799"/>
      <c r="AGJ58" s="799"/>
      <c r="AGK58" s="799"/>
      <c r="AGL58" s="799"/>
      <c r="AGM58" s="799"/>
      <c r="AGN58" s="513"/>
      <c r="AGO58" s="799"/>
      <c r="AGP58" s="799"/>
      <c r="AGQ58" s="799"/>
      <c r="AGR58" s="799"/>
      <c r="AGS58" s="799"/>
      <c r="AGT58" s="799"/>
      <c r="AGU58" s="799"/>
      <c r="AGV58" s="513"/>
      <c r="AGW58" s="799"/>
      <c r="AGX58" s="799"/>
      <c r="AGY58" s="799"/>
      <c r="AGZ58" s="799"/>
      <c r="AHA58" s="799"/>
      <c r="AHB58" s="799"/>
      <c r="AHC58" s="799"/>
      <c r="AHD58" s="513"/>
      <c r="AHE58" s="799"/>
      <c r="AHF58" s="799"/>
      <c r="AHG58" s="799"/>
      <c r="AHH58" s="799"/>
      <c r="AHI58" s="799"/>
      <c r="AHJ58" s="799"/>
      <c r="AHK58" s="799"/>
      <c r="AHL58" s="513"/>
      <c r="AHM58" s="799"/>
      <c r="AHN58" s="799"/>
      <c r="AHO58" s="799"/>
      <c r="AHP58" s="799"/>
      <c r="AHQ58" s="799"/>
      <c r="AHR58" s="799"/>
      <c r="AHS58" s="799"/>
      <c r="AHT58" s="513"/>
      <c r="AHU58" s="799"/>
      <c r="AHV58" s="799"/>
      <c r="AHW58" s="799"/>
      <c r="AHX58" s="799"/>
      <c r="AHY58" s="799"/>
      <c r="AHZ58" s="799"/>
      <c r="AIA58" s="799"/>
      <c r="AIB58" s="513"/>
      <c r="AIC58" s="799"/>
      <c r="AID58" s="799"/>
      <c r="AIE58" s="799"/>
      <c r="AIF58" s="799"/>
      <c r="AIG58" s="799"/>
      <c r="AIH58" s="799"/>
      <c r="AII58" s="799"/>
      <c r="AIJ58" s="513"/>
      <c r="AIK58" s="799"/>
      <c r="AIL58" s="799"/>
      <c r="AIM58" s="799"/>
      <c r="AIN58" s="799"/>
      <c r="AIO58" s="799"/>
      <c r="AIP58" s="799"/>
      <c r="AIQ58" s="799"/>
      <c r="AIR58" s="513"/>
      <c r="AIS58" s="799"/>
      <c r="AIT58" s="799"/>
      <c r="AIU58" s="799"/>
      <c r="AIV58" s="799"/>
      <c r="AIW58" s="799"/>
      <c r="AIX58" s="799"/>
      <c r="AIY58" s="799"/>
      <c r="AIZ58" s="513"/>
      <c r="AJA58" s="799"/>
      <c r="AJB58" s="799"/>
      <c r="AJC58" s="799"/>
      <c r="AJD58" s="799"/>
      <c r="AJE58" s="799"/>
      <c r="AJF58" s="799"/>
      <c r="AJG58" s="799"/>
      <c r="AJH58" s="513"/>
      <c r="AJI58" s="799"/>
      <c r="AJJ58" s="799"/>
      <c r="AJK58" s="799"/>
      <c r="AJL58" s="799"/>
      <c r="AJM58" s="799"/>
      <c r="AJN58" s="799"/>
      <c r="AJO58" s="799"/>
      <c r="AJP58" s="513"/>
      <c r="AJQ58" s="799"/>
      <c r="AJR58" s="799"/>
      <c r="AJS58" s="799"/>
      <c r="AJT58" s="799"/>
      <c r="AJU58" s="799"/>
      <c r="AJV58" s="799"/>
      <c r="AJW58" s="799"/>
      <c r="AJX58" s="513"/>
      <c r="AJY58" s="799"/>
      <c r="AJZ58" s="799"/>
      <c r="AKA58" s="799"/>
      <c r="AKB58" s="799"/>
      <c r="AKC58" s="799"/>
      <c r="AKD58" s="799"/>
      <c r="AKE58" s="799"/>
      <c r="AKF58" s="513"/>
      <c r="AKG58" s="799"/>
      <c r="AKH58" s="799"/>
      <c r="AKI58" s="799"/>
      <c r="AKJ58" s="799"/>
      <c r="AKK58" s="799"/>
      <c r="AKL58" s="799"/>
      <c r="AKM58" s="799"/>
      <c r="AKN58" s="513"/>
      <c r="AKO58" s="799"/>
      <c r="AKP58" s="799"/>
      <c r="AKQ58" s="799"/>
      <c r="AKR58" s="799"/>
      <c r="AKS58" s="799"/>
      <c r="AKT58" s="799"/>
      <c r="AKU58" s="799"/>
      <c r="AKV58" s="513"/>
      <c r="AKW58" s="799"/>
      <c r="AKX58" s="799"/>
      <c r="AKY58" s="799"/>
      <c r="AKZ58" s="799"/>
      <c r="ALA58" s="799"/>
      <c r="ALB58" s="799"/>
      <c r="ALC58" s="799"/>
      <c r="ALD58" s="513"/>
      <c r="ALE58" s="799"/>
      <c r="ALF58" s="799"/>
      <c r="ALG58" s="799"/>
      <c r="ALH58" s="799"/>
      <c r="ALI58" s="799"/>
      <c r="ALJ58" s="799"/>
      <c r="ALK58" s="799"/>
      <c r="ALL58" s="513"/>
      <c r="ALM58" s="799"/>
      <c r="ALN58" s="799"/>
      <c r="ALO58" s="799"/>
      <c r="ALP58" s="799"/>
      <c r="ALQ58" s="799"/>
      <c r="ALR58" s="799"/>
      <c r="ALS58" s="799"/>
      <c r="ALT58" s="513"/>
      <c r="ALU58" s="799"/>
      <c r="ALV58" s="799"/>
      <c r="ALW58" s="799"/>
      <c r="ALX58" s="799"/>
      <c r="ALY58" s="799"/>
      <c r="ALZ58" s="799"/>
      <c r="AMA58" s="799"/>
      <c r="AMB58" s="513"/>
      <c r="AMC58" s="799"/>
      <c r="AMD58" s="799"/>
      <c r="AME58" s="799"/>
      <c r="AMF58" s="799"/>
      <c r="AMG58" s="799"/>
      <c r="AMH58" s="799"/>
      <c r="AMI58" s="799"/>
      <c r="AMJ58" s="513"/>
      <c r="AMK58" s="799"/>
      <c r="AML58" s="799"/>
      <c r="AMM58" s="799"/>
      <c r="AMN58" s="799"/>
      <c r="AMO58" s="799"/>
      <c r="AMP58" s="799"/>
      <c r="AMQ58" s="799"/>
      <c r="AMR58" s="513"/>
      <c r="AMS58" s="799"/>
      <c r="AMT58" s="799"/>
      <c r="AMU58" s="799"/>
      <c r="AMV58" s="799"/>
      <c r="AMW58" s="799"/>
      <c r="AMX58" s="799"/>
      <c r="AMY58" s="799"/>
      <c r="AMZ58" s="513"/>
      <c r="ANA58" s="799"/>
      <c r="ANB58" s="799"/>
      <c r="ANC58" s="799"/>
      <c r="AND58" s="799"/>
      <c r="ANE58" s="799"/>
      <c r="ANF58" s="799"/>
      <c r="ANG58" s="799"/>
      <c r="ANH58" s="513"/>
      <c r="ANI58" s="799"/>
      <c r="ANJ58" s="799"/>
      <c r="ANK58" s="799"/>
      <c r="ANL58" s="799"/>
      <c r="ANM58" s="799"/>
      <c r="ANN58" s="799"/>
      <c r="ANO58" s="799"/>
      <c r="ANP58" s="513"/>
      <c r="ANQ58" s="799"/>
      <c r="ANR58" s="799"/>
      <c r="ANS58" s="799"/>
      <c r="ANT58" s="799"/>
      <c r="ANU58" s="799"/>
      <c r="ANV58" s="799"/>
      <c r="ANW58" s="799"/>
      <c r="ANX58" s="513"/>
      <c r="ANY58" s="799"/>
      <c r="ANZ58" s="799"/>
      <c r="AOA58" s="799"/>
      <c r="AOB58" s="799"/>
      <c r="AOC58" s="799"/>
      <c r="AOD58" s="799"/>
      <c r="AOE58" s="799"/>
      <c r="AOF58" s="513"/>
      <c r="AOG58" s="799"/>
      <c r="AOH58" s="799"/>
      <c r="AOI58" s="799"/>
      <c r="AOJ58" s="799"/>
      <c r="AOK58" s="799"/>
      <c r="AOL58" s="799"/>
      <c r="AOM58" s="799"/>
      <c r="AON58" s="513"/>
      <c r="AOO58" s="799"/>
      <c r="AOP58" s="799"/>
      <c r="AOQ58" s="799"/>
      <c r="AOR58" s="799"/>
      <c r="AOS58" s="799"/>
      <c r="AOT58" s="799"/>
      <c r="AOU58" s="799"/>
      <c r="AOV58" s="513"/>
      <c r="AOW58" s="799"/>
      <c r="AOX58" s="799"/>
      <c r="AOY58" s="799"/>
      <c r="AOZ58" s="799"/>
      <c r="APA58" s="799"/>
      <c r="APB58" s="799"/>
      <c r="APC58" s="799"/>
      <c r="APD58" s="513"/>
      <c r="APE58" s="799"/>
      <c r="APF58" s="799"/>
      <c r="APG58" s="799"/>
      <c r="APH58" s="799"/>
      <c r="API58" s="799"/>
      <c r="APJ58" s="799"/>
      <c r="APK58" s="799"/>
      <c r="APL58" s="513"/>
      <c r="APM58" s="799"/>
      <c r="APN58" s="799"/>
      <c r="APO58" s="799"/>
      <c r="APP58" s="799"/>
      <c r="APQ58" s="799"/>
      <c r="APR58" s="799"/>
      <c r="APS58" s="799"/>
      <c r="APT58" s="513"/>
      <c r="APU58" s="799"/>
      <c r="APV58" s="799"/>
      <c r="APW58" s="799"/>
      <c r="APX58" s="799"/>
      <c r="APY58" s="799"/>
      <c r="APZ58" s="799"/>
      <c r="AQA58" s="799"/>
      <c r="AQB58" s="513"/>
      <c r="AQC58" s="799"/>
      <c r="AQD58" s="799"/>
      <c r="AQE58" s="799"/>
      <c r="AQF58" s="799"/>
      <c r="AQG58" s="799"/>
      <c r="AQH58" s="799"/>
      <c r="AQI58" s="799"/>
      <c r="AQJ58" s="513"/>
      <c r="AQK58" s="799"/>
      <c r="AQL58" s="799"/>
      <c r="AQM58" s="799"/>
      <c r="AQN58" s="799"/>
      <c r="AQO58" s="799"/>
      <c r="AQP58" s="799"/>
      <c r="AQQ58" s="799"/>
      <c r="AQR58" s="513"/>
      <c r="AQS58" s="799"/>
      <c r="AQT58" s="799"/>
      <c r="AQU58" s="799"/>
      <c r="AQV58" s="799"/>
      <c r="AQW58" s="799"/>
      <c r="AQX58" s="799"/>
      <c r="AQY58" s="799"/>
      <c r="AQZ58" s="513"/>
      <c r="ARA58" s="799"/>
      <c r="ARB58" s="799"/>
      <c r="ARC58" s="799"/>
      <c r="ARD58" s="799"/>
      <c r="ARE58" s="799"/>
      <c r="ARF58" s="799"/>
      <c r="ARG58" s="799"/>
      <c r="ARH58" s="513"/>
      <c r="ARI58" s="799"/>
      <c r="ARJ58" s="799"/>
      <c r="ARK58" s="799"/>
      <c r="ARL58" s="799"/>
      <c r="ARM58" s="799"/>
      <c r="ARN58" s="799"/>
      <c r="ARO58" s="799"/>
      <c r="ARP58" s="513"/>
      <c r="ARQ58" s="799"/>
      <c r="ARR58" s="799"/>
      <c r="ARS58" s="799"/>
      <c r="ART58" s="799"/>
      <c r="ARU58" s="799"/>
      <c r="ARV58" s="799"/>
      <c r="ARW58" s="799"/>
      <c r="ARX58" s="513"/>
      <c r="ARY58" s="799"/>
      <c r="ARZ58" s="799"/>
      <c r="ASA58" s="799"/>
      <c r="ASB58" s="799"/>
      <c r="ASC58" s="799"/>
      <c r="ASD58" s="799"/>
      <c r="ASE58" s="799"/>
      <c r="ASF58" s="513"/>
      <c r="ASG58" s="799"/>
      <c r="ASH58" s="799"/>
      <c r="ASI58" s="799"/>
      <c r="ASJ58" s="799"/>
      <c r="ASK58" s="799"/>
      <c r="ASL58" s="799"/>
      <c r="ASM58" s="799"/>
      <c r="ASN58" s="513"/>
      <c r="ASO58" s="799"/>
      <c r="ASP58" s="799"/>
      <c r="ASQ58" s="799"/>
      <c r="ASR58" s="799"/>
      <c r="ASS58" s="799"/>
      <c r="AST58" s="799"/>
      <c r="ASU58" s="799"/>
      <c r="ASV58" s="513"/>
      <c r="ASW58" s="799"/>
      <c r="ASX58" s="799"/>
      <c r="ASY58" s="799"/>
      <c r="ASZ58" s="799"/>
      <c r="ATA58" s="799"/>
      <c r="ATB58" s="799"/>
      <c r="ATC58" s="799"/>
      <c r="ATD58" s="513"/>
      <c r="ATE58" s="799"/>
      <c r="ATF58" s="799"/>
      <c r="ATG58" s="799"/>
      <c r="ATH58" s="799"/>
      <c r="ATI58" s="799"/>
      <c r="ATJ58" s="799"/>
      <c r="ATK58" s="799"/>
      <c r="ATL58" s="513"/>
      <c r="ATM58" s="799"/>
      <c r="ATN58" s="799"/>
      <c r="ATO58" s="799"/>
      <c r="ATP58" s="799"/>
      <c r="ATQ58" s="799"/>
      <c r="ATR58" s="799"/>
      <c r="ATS58" s="799"/>
      <c r="ATT58" s="513"/>
      <c r="ATU58" s="799"/>
      <c r="ATV58" s="799"/>
      <c r="ATW58" s="799"/>
      <c r="ATX58" s="799"/>
      <c r="ATY58" s="799"/>
      <c r="ATZ58" s="799"/>
      <c r="AUA58" s="799"/>
      <c r="AUB58" s="513"/>
      <c r="AUC58" s="799"/>
      <c r="AUD58" s="799"/>
      <c r="AUE58" s="799"/>
      <c r="AUF58" s="799"/>
      <c r="AUG58" s="799"/>
      <c r="AUH58" s="799"/>
      <c r="AUI58" s="799"/>
      <c r="AUJ58" s="513"/>
      <c r="AUK58" s="799"/>
      <c r="AUL58" s="799"/>
      <c r="AUM58" s="799"/>
      <c r="AUN58" s="799"/>
      <c r="AUO58" s="799"/>
      <c r="AUP58" s="799"/>
      <c r="AUQ58" s="799"/>
      <c r="AUR58" s="513"/>
      <c r="AUS58" s="799"/>
      <c r="AUT58" s="799"/>
      <c r="AUU58" s="799"/>
      <c r="AUV58" s="799"/>
      <c r="AUW58" s="799"/>
      <c r="AUX58" s="799"/>
      <c r="AUY58" s="799"/>
      <c r="AUZ58" s="513"/>
      <c r="AVA58" s="799"/>
      <c r="AVB58" s="799"/>
      <c r="AVC58" s="799"/>
      <c r="AVD58" s="799"/>
      <c r="AVE58" s="799"/>
      <c r="AVF58" s="799"/>
      <c r="AVG58" s="799"/>
      <c r="AVH58" s="513"/>
      <c r="AVI58" s="799"/>
      <c r="AVJ58" s="799"/>
      <c r="AVK58" s="799"/>
      <c r="AVL58" s="799"/>
      <c r="AVM58" s="799"/>
      <c r="AVN58" s="799"/>
      <c r="AVO58" s="799"/>
      <c r="AVP58" s="513"/>
      <c r="AVQ58" s="799"/>
      <c r="AVR58" s="799"/>
      <c r="AVS58" s="799"/>
      <c r="AVT58" s="799"/>
      <c r="AVU58" s="799"/>
      <c r="AVV58" s="799"/>
      <c r="AVW58" s="799"/>
      <c r="AVX58" s="513"/>
      <c r="AVY58" s="799"/>
      <c r="AVZ58" s="799"/>
      <c r="AWA58" s="799"/>
      <c r="AWB58" s="799"/>
      <c r="AWC58" s="799"/>
      <c r="AWD58" s="799"/>
      <c r="AWE58" s="799"/>
      <c r="AWF58" s="513"/>
      <c r="AWG58" s="799"/>
      <c r="AWH58" s="799"/>
      <c r="AWI58" s="799"/>
      <c r="AWJ58" s="799"/>
      <c r="AWK58" s="799"/>
      <c r="AWL58" s="799"/>
      <c r="AWM58" s="799"/>
      <c r="AWN58" s="513"/>
      <c r="AWO58" s="799"/>
      <c r="AWP58" s="799"/>
      <c r="AWQ58" s="799"/>
      <c r="AWR58" s="799"/>
      <c r="AWS58" s="799"/>
      <c r="AWT58" s="799"/>
      <c r="AWU58" s="799"/>
      <c r="AWV58" s="513"/>
      <c r="AWW58" s="799"/>
      <c r="AWX58" s="799"/>
      <c r="AWY58" s="799"/>
      <c r="AWZ58" s="799"/>
      <c r="AXA58" s="799"/>
      <c r="AXB58" s="799"/>
      <c r="AXC58" s="799"/>
      <c r="AXD58" s="513"/>
      <c r="AXE58" s="799"/>
      <c r="AXF58" s="799"/>
      <c r="AXG58" s="799"/>
      <c r="AXH58" s="799"/>
      <c r="AXI58" s="799"/>
      <c r="AXJ58" s="799"/>
      <c r="AXK58" s="799"/>
      <c r="AXL58" s="513"/>
      <c r="AXM58" s="799"/>
      <c r="AXN58" s="799"/>
      <c r="AXO58" s="799"/>
      <c r="AXP58" s="799"/>
      <c r="AXQ58" s="799"/>
      <c r="AXR58" s="799"/>
      <c r="AXS58" s="799"/>
      <c r="AXT58" s="513"/>
      <c r="AXU58" s="799"/>
      <c r="AXV58" s="799"/>
      <c r="AXW58" s="799"/>
      <c r="AXX58" s="799"/>
      <c r="AXY58" s="799"/>
      <c r="AXZ58" s="799"/>
      <c r="AYA58" s="799"/>
      <c r="AYB58" s="513"/>
      <c r="AYC58" s="799"/>
      <c r="AYD58" s="799"/>
      <c r="AYE58" s="799"/>
      <c r="AYF58" s="799"/>
      <c r="AYG58" s="799"/>
      <c r="AYH58" s="799"/>
      <c r="AYI58" s="799"/>
      <c r="AYJ58" s="513"/>
      <c r="AYK58" s="799"/>
      <c r="AYL58" s="799"/>
      <c r="AYM58" s="799"/>
      <c r="AYN58" s="799"/>
      <c r="AYO58" s="799"/>
      <c r="AYP58" s="799"/>
      <c r="AYQ58" s="799"/>
      <c r="AYR58" s="513"/>
      <c r="AYS58" s="799"/>
      <c r="AYT58" s="799"/>
      <c r="AYU58" s="799"/>
      <c r="AYV58" s="799"/>
      <c r="AYW58" s="799"/>
      <c r="AYX58" s="799"/>
      <c r="AYY58" s="799"/>
      <c r="AYZ58" s="513"/>
      <c r="AZA58" s="799"/>
      <c r="AZB58" s="799"/>
      <c r="AZC58" s="799"/>
      <c r="AZD58" s="799"/>
      <c r="AZE58" s="799"/>
      <c r="AZF58" s="799"/>
      <c r="AZG58" s="799"/>
      <c r="AZH58" s="513"/>
      <c r="AZI58" s="799"/>
      <c r="AZJ58" s="799"/>
      <c r="AZK58" s="799"/>
      <c r="AZL58" s="799"/>
      <c r="AZM58" s="799"/>
      <c r="AZN58" s="799"/>
      <c r="AZO58" s="799"/>
      <c r="AZP58" s="513"/>
      <c r="AZQ58" s="799"/>
      <c r="AZR58" s="799"/>
      <c r="AZS58" s="799"/>
      <c r="AZT58" s="799"/>
      <c r="AZU58" s="799"/>
      <c r="AZV58" s="799"/>
      <c r="AZW58" s="799"/>
      <c r="AZX58" s="513"/>
      <c r="AZY58" s="799"/>
      <c r="AZZ58" s="799"/>
      <c r="BAA58" s="799"/>
      <c r="BAB58" s="799"/>
      <c r="BAC58" s="799"/>
      <c r="BAD58" s="799"/>
      <c r="BAE58" s="799"/>
      <c r="BAF58" s="513"/>
      <c r="BAG58" s="799"/>
      <c r="BAH58" s="799"/>
      <c r="BAI58" s="799"/>
      <c r="BAJ58" s="799"/>
      <c r="BAK58" s="799"/>
      <c r="BAL58" s="799"/>
      <c r="BAM58" s="799"/>
      <c r="BAN58" s="513"/>
      <c r="BAO58" s="799"/>
      <c r="BAP58" s="799"/>
      <c r="BAQ58" s="799"/>
      <c r="BAR58" s="799"/>
      <c r="BAS58" s="799"/>
      <c r="BAT58" s="799"/>
      <c r="BAU58" s="799"/>
      <c r="BAV58" s="513"/>
      <c r="BAW58" s="799"/>
      <c r="BAX58" s="799"/>
      <c r="BAY58" s="799"/>
      <c r="BAZ58" s="799"/>
      <c r="BBA58" s="799"/>
      <c r="BBB58" s="799"/>
      <c r="BBC58" s="799"/>
      <c r="BBD58" s="513"/>
      <c r="BBE58" s="799"/>
      <c r="BBF58" s="799"/>
      <c r="BBG58" s="799"/>
      <c r="BBH58" s="799"/>
      <c r="BBI58" s="799"/>
      <c r="BBJ58" s="799"/>
      <c r="BBK58" s="799"/>
      <c r="BBL58" s="513"/>
      <c r="BBM58" s="799"/>
      <c r="BBN58" s="799"/>
      <c r="BBO58" s="799"/>
      <c r="BBP58" s="799"/>
      <c r="BBQ58" s="799"/>
      <c r="BBR58" s="799"/>
      <c r="BBS58" s="799"/>
      <c r="BBT58" s="513"/>
      <c r="BBU58" s="799"/>
      <c r="BBV58" s="799"/>
      <c r="BBW58" s="799"/>
      <c r="BBX58" s="799"/>
      <c r="BBY58" s="799"/>
      <c r="BBZ58" s="799"/>
      <c r="BCA58" s="799"/>
      <c r="BCB58" s="513"/>
      <c r="BCC58" s="799"/>
      <c r="BCD58" s="799"/>
      <c r="BCE58" s="799"/>
      <c r="BCF58" s="799"/>
      <c r="BCG58" s="799"/>
      <c r="BCH58" s="799"/>
      <c r="BCI58" s="799"/>
      <c r="BCJ58" s="513"/>
      <c r="BCK58" s="799"/>
      <c r="BCL58" s="799"/>
      <c r="BCM58" s="799"/>
      <c r="BCN58" s="799"/>
      <c r="BCO58" s="799"/>
      <c r="BCP58" s="799"/>
      <c r="BCQ58" s="799"/>
      <c r="BCR58" s="513"/>
      <c r="BCS58" s="799"/>
      <c r="BCT58" s="799"/>
      <c r="BCU58" s="799"/>
      <c r="BCV58" s="799"/>
      <c r="BCW58" s="799"/>
      <c r="BCX58" s="799"/>
      <c r="BCY58" s="799"/>
      <c r="BCZ58" s="513"/>
      <c r="BDA58" s="799"/>
      <c r="BDB58" s="799"/>
      <c r="BDC58" s="799"/>
      <c r="BDD58" s="799"/>
      <c r="BDE58" s="799"/>
      <c r="BDF58" s="799"/>
      <c r="BDG58" s="799"/>
      <c r="BDH58" s="513"/>
      <c r="BDI58" s="799"/>
      <c r="BDJ58" s="799"/>
      <c r="BDK58" s="799"/>
      <c r="BDL58" s="799"/>
      <c r="BDM58" s="799"/>
      <c r="BDN58" s="799"/>
      <c r="BDO58" s="799"/>
      <c r="BDP58" s="513"/>
      <c r="BDQ58" s="799"/>
      <c r="BDR58" s="799"/>
      <c r="BDS58" s="799"/>
      <c r="BDT58" s="799"/>
      <c r="BDU58" s="799"/>
      <c r="BDV58" s="799"/>
      <c r="BDW58" s="799"/>
      <c r="BDX58" s="513"/>
      <c r="BDY58" s="799"/>
      <c r="BDZ58" s="799"/>
      <c r="BEA58" s="799"/>
      <c r="BEB58" s="799"/>
      <c r="BEC58" s="799"/>
      <c r="BED58" s="799"/>
      <c r="BEE58" s="799"/>
      <c r="BEF58" s="513"/>
      <c r="BEG58" s="799"/>
      <c r="BEH58" s="799"/>
      <c r="BEI58" s="799"/>
      <c r="BEJ58" s="799"/>
      <c r="BEK58" s="799"/>
      <c r="BEL58" s="799"/>
      <c r="BEM58" s="799"/>
      <c r="BEN58" s="513"/>
      <c r="BEO58" s="799"/>
      <c r="BEP58" s="799"/>
      <c r="BEQ58" s="799"/>
      <c r="BER58" s="799"/>
      <c r="BES58" s="799"/>
      <c r="BET58" s="799"/>
      <c r="BEU58" s="799"/>
      <c r="BEV58" s="513"/>
      <c r="BEW58" s="799"/>
      <c r="BEX58" s="799"/>
      <c r="BEY58" s="799"/>
      <c r="BEZ58" s="799"/>
      <c r="BFA58" s="799"/>
      <c r="BFB58" s="799"/>
      <c r="BFC58" s="799"/>
      <c r="BFD58" s="513"/>
      <c r="BFE58" s="799"/>
      <c r="BFF58" s="799"/>
      <c r="BFG58" s="799"/>
      <c r="BFH58" s="799"/>
      <c r="BFI58" s="799"/>
      <c r="BFJ58" s="799"/>
      <c r="BFK58" s="799"/>
      <c r="BFL58" s="513"/>
      <c r="BFM58" s="799"/>
      <c r="BFN58" s="799"/>
      <c r="BFO58" s="799"/>
      <c r="BFP58" s="799"/>
      <c r="BFQ58" s="799"/>
      <c r="BFR58" s="799"/>
      <c r="BFS58" s="799"/>
      <c r="BFT58" s="513"/>
      <c r="BFU58" s="799"/>
      <c r="BFV58" s="799"/>
      <c r="BFW58" s="799"/>
      <c r="BFX58" s="799"/>
      <c r="BFY58" s="799"/>
      <c r="BFZ58" s="799"/>
      <c r="BGA58" s="799"/>
      <c r="BGB58" s="513"/>
      <c r="BGC58" s="799"/>
      <c r="BGD58" s="799"/>
      <c r="BGE58" s="799"/>
      <c r="BGF58" s="799"/>
      <c r="BGG58" s="799"/>
      <c r="BGH58" s="799"/>
      <c r="BGI58" s="799"/>
      <c r="BGJ58" s="513"/>
      <c r="BGK58" s="799"/>
      <c r="BGL58" s="799"/>
      <c r="BGM58" s="799"/>
      <c r="BGN58" s="799"/>
      <c r="BGO58" s="799"/>
      <c r="BGP58" s="799"/>
      <c r="BGQ58" s="799"/>
      <c r="BGR58" s="513"/>
      <c r="BGS58" s="799"/>
      <c r="BGT58" s="799"/>
      <c r="BGU58" s="799"/>
      <c r="BGV58" s="799"/>
      <c r="BGW58" s="799"/>
      <c r="BGX58" s="799"/>
      <c r="BGY58" s="799"/>
      <c r="BGZ58" s="513"/>
      <c r="BHA58" s="799"/>
      <c r="BHB58" s="799"/>
      <c r="BHC58" s="799"/>
      <c r="BHD58" s="799"/>
      <c r="BHE58" s="799"/>
      <c r="BHF58" s="799"/>
      <c r="BHG58" s="799"/>
      <c r="BHH58" s="513"/>
      <c r="BHI58" s="799"/>
      <c r="BHJ58" s="799"/>
      <c r="BHK58" s="799"/>
      <c r="BHL58" s="799"/>
      <c r="BHM58" s="799"/>
      <c r="BHN58" s="799"/>
      <c r="BHO58" s="799"/>
      <c r="BHP58" s="513"/>
      <c r="BHQ58" s="799"/>
      <c r="BHR58" s="799"/>
      <c r="BHS58" s="799"/>
      <c r="BHT58" s="799"/>
      <c r="BHU58" s="799"/>
      <c r="BHV58" s="799"/>
      <c r="BHW58" s="799"/>
      <c r="BHX58" s="513"/>
      <c r="BHY58" s="799"/>
      <c r="BHZ58" s="799"/>
      <c r="BIA58" s="799"/>
      <c r="BIB58" s="799"/>
      <c r="BIC58" s="799"/>
      <c r="BID58" s="799"/>
      <c r="BIE58" s="799"/>
      <c r="BIF58" s="513"/>
      <c r="BIG58" s="799"/>
      <c r="BIH58" s="799"/>
      <c r="BII58" s="799"/>
      <c r="BIJ58" s="799"/>
      <c r="BIK58" s="799"/>
      <c r="BIL58" s="799"/>
      <c r="BIM58" s="799"/>
      <c r="BIN58" s="513"/>
      <c r="BIO58" s="799"/>
      <c r="BIP58" s="799"/>
      <c r="BIQ58" s="799"/>
      <c r="BIR58" s="799"/>
      <c r="BIS58" s="799"/>
      <c r="BIT58" s="799"/>
      <c r="BIU58" s="799"/>
      <c r="BIV58" s="513"/>
      <c r="BIW58" s="799"/>
      <c r="BIX58" s="799"/>
      <c r="BIY58" s="799"/>
      <c r="BIZ58" s="799"/>
      <c r="BJA58" s="799"/>
      <c r="BJB58" s="799"/>
      <c r="BJC58" s="799"/>
      <c r="BJD58" s="513"/>
      <c r="BJE58" s="799"/>
      <c r="BJF58" s="799"/>
      <c r="BJG58" s="799"/>
      <c r="BJH58" s="799"/>
      <c r="BJI58" s="799"/>
      <c r="BJJ58" s="799"/>
      <c r="BJK58" s="799"/>
      <c r="BJL58" s="513"/>
      <c r="BJM58" s="799"/>
      <c r="BJN58" s="799"/>
      <c r="BJO58" s="799"/>
      <c r="BJP58" s="799"/>
      <c r="BJQ58" s="799"/>
      <c r="BJR58" s="799"/>
      <c r="BJS58" s="799"/>
      <c r="BJT58" s="513"/>
      <c r="BJU58" s="799"/>
      <c r="BJV58" s="799"/>
      <c r="BJW58" s="799"/>
      <c r="BJX58" s="799"/>
      <c r="BJY58" s="799"/>
      <c r="BJZ58" s="799"/>
      <c r="BKA58" s="799"/>
      <c r="BKB58" s="513"/>
      <c r="BKC58" s="799"/>
      <c r="BKD58" s="799"/>
      <c r="BKE58" s="799"/>
      <c r="BKF58" s="799"/>
      <c r="BKG58" s="799"/>
      <c r="BKH58" s="799"/>
      <c r="BKI58" s="799"/>
      <c r="BKJ58" s="513"/>
      <c r="BKK58" s="799"/>
      <c r="BKL58" s="799"/>
      <c r="BKM58" s="799"/>
      <c r="BKN58" s="799"/>
      <c r="BKO58" s="799"/>
      <c r="BKP58" s="799"/>
      <c r="BKQ58" s="799"/>
      <c r="BKR58" s="513"/>
      <c r="BKS58" s="799"/>
      <c r="BKT58" s="799"/>
      <c r="BKU58" s="799"/>
      <c r="BKV58" s="799"/>
      <c r="BKW58" s="799"/>
      <c r="BKX58" s="799"/>
      <c r="BKY58" s="799"/>
      <c r="BKZ58" s="513"/>
      <c r="BLA58" s="799"/>
      <c r="BLB58" s="799"/>
      <c r="BLC58" s="799"/>
      <c r="BLD58" s="799"/>
      <c r="BLE58" s="799"/>
      <c r="BLF58" s="799"/>
      <c r="BLG58" s="799"/>
      <c r="BLH58" s="513"/>
      <c r="BLI58" s="799"/>
      <c r="BLJ58" s="799"/>
      <c r="BLK58" s="799"/>
      <c r="BLL58" s="799"/>
      <c r="BLM58" s="799"/>
      <c r="BLN58" s="799"/>
      <c r="BLO58" s="799"/>
      <c r="BLP58" s="513"/>
      <c r="BLQ58" s="799"/>
      <c r="BLR58" s="799"/>
      <c r="BLS58" s="799"/>
      <c r="BLT58" s="799"/>
      <c r="BLU58" s="799"/>
      <c r="BLV58" s="799"/>
      <c r="BLW58" s="799"/>
      <c r="BLX58" s="513"/>
      <c r="BLY58" s="799"/>
      <c r="BLZ58" s="799"/>
      <c r="BMA58" s="799"/>
      <c r="BMB58" s="799"/>
      <c r="BMC58" s="799"/>
      <c r="BMD58" s="799"/>
      <c r="BME58" s="799"/>
      <c r="BMF58" s="513"/>
      <c r="BMG58" s="799"/>
      <c r="BMH58" s="799"/>
      <c r="BMI58" s="799"/>
      <c r="BMJ58" s="799"/>
      <c r="BMK58" s="799"/>
      <c r="BML58" s="799"/>
      <c r="BMM58" s="799"/>
      <c r="BMN58" s="513"/>
      <c r="BMO58" s="799"/>
      <c r="BMP58" s="799"/>
      <c r="BMQ58" s="799"/>
      <c r="BMR58" s="799"/>
      <c r="BMS58" s="799"/>
      <c r="BMT58" s="799"/>
      <c r="BMU58" s="799"/>
      <c r="BMV58" s="513"/>
      <c r="BMW58" s="799"/>
      <c r="BMX58" s="799"/>
      <c r="BMY58" s="799"/>
      <c r="BMZ58" s="799"/>
      <c r="BNA58" s="799"/>
      <c r="BNB58" s="799"/>
      <c r="BNC58" s="799"/>
      <c r="BND58" s="513"/>
      <c r="BNE58" s="799"/>
      <c r="BNF58" s="799"/>
      <c r="BNG58" s="799"/>
      <c r="BNH58" s="799"/>
      <c r="BNI58" s="799"/>
      <c r="BNJ58" s="799"/>
      <c r="BNK58" s="799"/>
      <c r="BNL58" s="513"/>
      <c r="BNM58" s="799"/>
      <c r="BNN58" s="799"/>
      <c r="BNO58" s="799"/>
      <c r="BNP58" s="799"/>
      <c r="BNQ58" s="799"/>
      <c r="BNR58" s="799"/>
      <c r="BNS58" s="799"/>
      <c r="BNT58" s="513"/>
      <c r="BNU58" s="799"/>
      <c r="BNV58" s="799"/>
      <c r="BNW58" s="799"/>
      <c r="BNX58" s="799"/>
      <c r="BNY58" s="799"/>
      <c r="BNZ58" s="799"/>
      <c r="BOA58" s="799"/>
      <c r="BOB58" s="513"/>
      <c r="BOC58" s="799"/>
      <c r="BOD58" s="799"/>
      <c r="BOE58" s="799"/>
      <c r="BOF58" s="799"/>
      <c r="BOG58" s="799"/>
      <c r="BOH58" s="799"/>
      <c r="BOI58" s="799"/>
      <c r="BOJ58" s="513"/>
      <c r="BOK58" s="799"/>
      <c r="BOL58" s="799"/>
      <c r="BOM58" s="799"/>
      <c r="BON58" s="799"/>
      <c r="BOO58" s="799"/>
      <c r="BOP58" s="799"/>
      <c r="BOQ58" s="799"/>
      <c r="BOR58" s="513"/>
      <c r="BOS58" s="799"/>
      <c r="BOT58" s="799"/>
      <c r="BOU58" s="799"/>
      <c r="BOV58" s="799"/>
      <c r="BOW58" s="799"/>
      <c r="BOX58" s="799"/>
      <c r="BOY58" s="799"/>
      <c r="BOZ58" s="513"/>
      <c r="BPA58" s="799"/>
      <c r="BPB58" s="799"/>
      <c r="BPC58" s="799"/>
      <c r="BPD58" s="799"/>
      <c r="BPE58" s="799"/>
      <c r="BPF58" s="799"/>
      <c r="BPG58" s="799"/>
      <c r="BPH58" s="513"/>
      <c r="BPI58" s="799"/>
      <c r="BPJ58" s="799"/>
      <c r="BPK58" s="799"/>
      <c r="BPL58" s="799"/>
      <c r="BPM58" s="799"/>
      <c r="BPN58" s="799"/>
      <c r="BPO58" s="799"/>
      <c r="BPP58" s="513"/>
      <c r="BPQ58" s="799"/>
      <c r="BPR58" s="799"/>
      <c r="BPS58" s="799"/>
      <c r="BPT58" s="799"/>
      <c r="BPU58" s="799"/>
      <c r="BPV58" s="799"/>
      <c r="BPW58" s="799"/>
      <c r="BPX58" s="513"/>
      <c r="BPY58" s="799"/>
      <c r="BPZ58" s="799"/>
      <c r="BQA58" s="799"/>
      <c r="BQB58" s="799"/>
      <c r="BQC58" s="799"/>
      <c r="BQD58" s="799"/>
      <c r="BQE58" s="799"/>
      <c r="BQF58" s="513"/>
      <c r="BQG58" s="799"/>
      <c r="BQH58" s="799"/>
      <c r="BQI58" s="799"/>
      <c r="BQJ58" s="799"/>
      <c r="BQK58" s="799"/>
      <c r="BQL58" s="799"/>
      <c r="BQM58" s="799"/>
      <c r="BQN58" s="513"/>
      <c r="BQO58" s="799"/>
      <c r="BQP58" s="799"/>
      <c r="BQQ58" s="799"/>
      <c r="BQR58" s="799"/>
      <c r="BQS58" s="799"/>
      <c r="BQT58" s="799"/>
      <c r="BQU58" s="799"/>
      <c r="BQV58" s="513"/>
      <c r="BQW58" s="799"/>
      <c r="BQX58" s="799"/>
      <c r="BQY58" s="799"/>
      <c r="BQZ58" s="799"/>
      <c r="BRA58" s="799"/>
      <c r="BRB58" s="799"/>
      <c r="BRC58" s="799"/>
      <c r="BRD58" s="513"/>
      <c r="BRE58" s="799"/>
      <c r="BRF58" s="799"/>
      <c r="BRG58" s="799"/>
      <c r="BRH58" s="799"/>
      <c r="BRI58" s="799"/>
      <c r="BRJ58" s="799"/>
      <c r="BRK58" s="799"/>
      <c r="BRL58" s="513"/>
      <c r="BRM58" s="799"/>
      <c r="BRN58" s="799"/>
      <c r="BRO58" s="799"/>
      <c r="BRP58" s="799"/>
      <c r="BRQ58" s="799"/>
      <c r="BRR58" s="799"/>
      <c r="BRS58" s="799"/>
      <c r="BRT58" s="513"/>
      <c r="BRU58" s="799"/>
      <c r="BRV58" s="799"/>
      <c r="BRW58" s="799"/>
      <c r="BRX58" s="799"/>
      <c r="BRY58" s="799"/>
      <c r="BRZ58" s="799"/>
      <c r="BSA58" s="799"/>
      <c r="BSB58" s="513"/>
      <c r="BSC58" s="799"/>
      <c r="BSD58" s="799"/>
      <c r="BSE58" s="799"/>
      <c r="BSF58" s="799"/>
      <c r="BSG58" s="799"/>
      <c r="BSH58" s="799"/>
      <c r="BSI58" s="799"/>
      <c r="BSJ58" s="513"/>
      <c r="BSK58" s="799"/>
      <c r="BSL58" s="799"/>
      <c r="BSM58" s="799"/>
      <c r="BSN58" s="799"/>
      <c r="BSO58" s="799"/>
      <c r="BSP58" s="799"/>
      <c r="BSQ58" s="799"/>
      <c r="BSR58" s="513"/>
      <c r="BSS58" s="799"/>
      <c r="BST58" s="799"/>
      <c r="BSU58" s="799"/>
      <c r="BSV58" s="799"/>
      <c r="BSW58" s="799"/>
      <c r="BSX58" s="799"/>
      <c r="BSY58" s="799"/>
      <c r="BSZ58" s="513"/>
      <c r="BTA58" s="799"/>
      <c r="BTB58" s="799"/>
      <c r="BTC58" s="799"/>
      <c r="BTD58" s="799"/>
      <c r="BTE58" s="799"/>
      <c r="BTF58" s="799"/>
      <c r="BTG58" s="799"/>
      <c r="BTH58" s="513"/>
      <c r="BTI58" s="799"/>
      <c r="BTJ58" s="799"/>
      <c r="BTK58" s="799"/>
      <c r="BTL58" s="799"/>
      <c r="BTM58" s="799"/>
      <c r="BTN58" s="799"/>
      <c r="BTO58" s="799"/>
      <c r="BTP58" s="513"/>
      <c r="BTQ58" s="799"/>
      <c r="BTR58" s="799"/>
      <c r="BTS58" s="799"/>
      <c r="BTT58" s="799"/>
      <c r="BTU58" s="799"/>
      <c r="BTV58" s="799"/>
      <c r="BTW58" s="799"/>
      <c r="BTX58" s="513"/>
      <c r="BTY58" s="799"/>
      <c r="BTZ58" s="799"/>
      <c r="BUA58" s="799"/>
      <c r="BUB58" s="799"/>
      <c r="BUC58" s="799"/>
      <c r="BUD58" s="799"/>
      <c r="BUE58" s="799"/>
      <c r="BUF58" s="513"/>
      <c r="BUG58" s="799"/>
      <c r="BUH58" s="799"/>
      <c r="BUI58" s="799"/>
      <c r="BUJ58" s="799"/>
      <c r="BUK58" s="799"/>
      <c r="BUL58" s="799"/>
      <c r="BUM58" s="799"/>
      <c r="BUN58" s="513"/>
      <c r="BUO58" s="799"/>
      <c r="BUP58" s="799"/>
      <c r="BUQ58" s="799"/>
      <c r="BUR58" s="799"/>
      <c r="BUS58" s="799"/>
      <c r="BUT58" s="799"/>
      <c r="BUU58" s="799"/>
      <c r="BUV58" s="513"/>
      <c r="BUW58" s="799"/>
      <c r="BUX58" s="799"/>
      <c r="BUY58" s="799"/>
      <c r="BUZ58" s="799"/>
      <c r="BVA58" s="799"/>
      <c r="BVB58" s="799"/>
      <c r="BVC58" s="799"/>
      <c r="BVD58" s="513"/>
      <c r="BVE58" s="799"/>
      <c r="BVF58" s="799"/>
      <c r="BVG58" s="799"/>
      <c r="BVH58" s="799"/>
      <c r="BVI58" s="799"/>
      <c r="BVJ58" s="799"/>
      <c r="BVK58" s="799"/>
      <c r="BVL58" s="513"/>
      <c r="BVM58" s="799"/>
      <c r="BVN58" s="799"/>
      <c r="BVO58" s="799"/>
      <c r="BVP58" s="799"/>
      <c r="BVQ58" s="799"/>
      <c r="BVR58" s="799"/>
      <c r="BVS58" s="799"/>
      <c r="BVT58" s="513"/>
      <c r="BVU58" s="799"/>
      <c r="BVV58" s="799"/>
      <c r="BVW58" s="799"/>
      <c r="BVX58" s="799"/>
      <c r="BVY58" s="799"/>
      <c r="BVZ58" s="799"/>
      <c r="BWA58" s="799"/>
      <c r="BWB58" s="513"/>
      <c r="BWC58" s="799"/>
      <c r="BWD58" s="799"/>
      <c r="BWE58" s="799"/>
      <c r="BWF58" s="799"/>
      <c r="BWG58" s="799"/>
      <c r="BWH58" s="799"/>
      <c r="BWI58" s="799"/>
      <c r="BWJ58" s="513"/>
      <c r="BWK58" s="799"/>
      <c r="BWL58" s="799"/>
      <c r="BWM58" s="799"/>
      <c r="BWN58" s="799"/>
      <c r="BWO58" s="799"/>
      <c r="BWP58" s="799"/>
      <c r="BWQ58" s="799"/>
      <c r="BWR58" s="513"/>
      <c r="BWS58" s="799"/>
      <c r="BWT58" s="799"/>
      <c r="BWU58" s="799"/>
      <c r="BWV58" s="799"/>
      <c r="BWW58" s="799"/>
      <c r="BWX58" s="799"/>
      <c r="BWY58" s="799"/>
      <c r="BWZ58" s="513"/>
      <c r="BXA58" s="799"/>
      <c r="BXB58" s="799"/>
      <c r="BXC58" s="799"/>
      <c r="BXD58" s="799"/>
      <c r="BXE58" s="799"/>
      <c r="BXF58" s="799"/>
      <c r="BXG58" s="799"/>
      <c r="BXH58" s="513"/>
      <c r="BXI58" s="799"/>
      <c r="BXJ58" s="799"/>
      <c r="BXK58" s="799"/>
      <c r="BXL58" s="799"/>
      <c r="BXM58" s="799"/>
      <c r="BXN58" s="799"/>
      <c r="BXO58" s="799"/>
      <c r="BXP58" s="513"/>
      <c r="BXQ58" s="799"/>
      <c r="BXR58" s="799"/>
      <c r="BXS58" s="799"/>
      <c r="BXT58" s="799"/>
      <c r="BXU58" s="799"/>
      <c r="BXV58" s="799"/>
      <c r="BXW58" s="799"/>
      <c r="BXX58" s="513"/>
      <c r="BXY58" s="799"/>
      <c r="BXZ58" s="799"/>
      <c r="BYA58" s="799"/>
      <c r="BYB58" s="799"/>
      <c r="BYC58" s="799"/>
      <c r="BYD58" s="799"/>
      <c r="BYE58" s="799"/>
      <c r="BYF58" s="513"/>
      <c r="BYG58" s="799"/>
      <c r="BYH58" s="799"/>
      <c r="BYI58" s="799"/>
      <c r="BYJ58" s="799"/>
      <c r="BYK58" s="799"/>
      <c r="BYL58" s="799"/>
      <c r="BYM58" s="799"/>
      <c r="BYN58" s="513"/>
      <c r="BYO58" s="799"/>
      <c r="BYP58" s="799"/>
      <c r="BYQ58" s="799"/>
      <c r="BYR58" s="799"/>
      <c r="BYS58" s="799"/>
      <c r="BYT58" s="799"/>
      <c r="BYU58" s="799"/>
      <c r="BYV58" s="513"/>
      <c r="BYW58" s="799"/>
      <c r="BYX58" s="799"/>
      <c r="BYY58" s="799"/>
      <c r="BYZ58" s="799"/>
      <c r="BZA58" s="799"/>
      <c r="BZB58" s="799"/>
      <c r="BZC58" s="799"/>
      <c r="BZD58" s="513"/>
      <c r="BZE58" s="799"/>
      <c r="BZF58" s="799"/>
      <c r="BZG58" s="799"/>
      <c r="BZH58" s="799"/>
      <c r="BZI58" s="799"/>
      <c r="BZJ58" s="799"/>
      <c r="BZK58" s="799"/>
      <c r="BZL58" s="513"/>
      <c r="BZM58" s="799"/>
      <c r="BZN58" s="799"/>
      <c r="BZO58" s="799"/>
      <c r="BZP58" s="799"/>
      <c r="BZQ58" s="799"/>
      <c r="BZR58" s="799"/>
      <c r="BZS58" s="799"/>
      <c r="BZT58" s="513"/>
      <c r="BZU58" s="799"/>
      <c r="BZV58" s="799"/>
      <c r="BZW58" s="799"/>
      <c r="BZX58" s="799"/>
      <c r="BZY58" s="799"/>
      <c r="BZZ58" s="799"/>
      <c r="CAA58" s="799"/>
      <c r="CAB58" s="513"/>
      <c r="CAC58" s="799"/>
      <c r="CAD58" s="799"/>
      <c r="CAE58" s="799"/>
      <c r="CAF58" s="799"/>
      <c r="CAG58" s="799"/>
      <c r="CAH58" s="799"/>
      <c r="CAI58" s="799"/>
      <c r="CAJ58" s="513"/>
      <c r="CAK58" s="799"/>
      <c r="CAL58" s="799"/>
      <c r="CAM58" s="799"/>
      <c r="CAN58" s="799"/>
      <c r="CAO58" s="799"/>
      <c r="CAP58" s="799"/>
      <c r="CAQ58" s="799"/>
      <c r="CAR58" s="513"/>
      <c r="CAS58" s="799"/>
      <c r="CAT58" s="799"/>
      <c r="CAU58" s="799"/>
      <c r="CAV58" s="799"/>
      <c r="CAW58" s="799"/>
      <c r="CAX58" s="799"/>
      <c r="CAY58" s="799"/>
      <c r="CAZ58" s="513"/>
      <c r="CBA58" s="799"/>
      <c r="CBB58" s="799"/>
      <c r="CBC58" s="799"/>
      <c r="CBD58" s="799"/>
      <c r="CBE58" s="799"/>
      <c r="CBF58" s="799"/>
      <c r="CBG58" s="799"/>
      <c r="CBH58" s="513"/>
      <c r="CBI58" s="799"/>
      <c r="CBJ58" s="799"/>
      <c r="CBK58" s="799"/>
      <c r="CBL58" s="799"/>
      <c r="CBM58" s="799"/>
      <c r="CBN58" s="799"/>
      <c r="CBO58" s="799"/>
      <c r="CBP58" s="513"/>
      <c r="CBQ58" s="799"/>
      <c r="CBR58" s="799"/>
      <c r="CBS58" s="799"/>
      <c r="CBT58" s="799"/>
      <c r="CBU58" s="799"/>
      <c r="CBV58" s="799"/>
      <c r="CBW58" s="799"/>
      <c r="CBX58" s="513"/>
      <c r="CBY58" s="799"/>
      <c r="CBZ58" s="799"/>
      <c r="CCA58" s="799"/>
      <c r="CCB58" s="799"/>
      <c r="CCC58" s="799"/>
      <c r="CCD58" s="799"/>
      <c r="CCE58" s="799"/>
      <c r="CCF58" s="513"/>
      <c r="CCG58" s="799"/>
      <c r="CCH58" s="799"/>
      <c r="CCI58" s="799"/>
      <c r="CCJ58" s="799"/>
      <c r="CCK58" s="799"/>
      <c r="CCL58" s="799"/>
      <c r="CCM58" s="799"/>
      <c r="CCN58" s="513"/>
      <c r="CCO58" s="799"/>
      <c r="CCP58" s="799"/>
      <c r="CCQ58" s="799"/>
      <c r="CCR58" s="799"/>
      <c r="CCS58" s="799"/>
      <c r="CCT58" s="799"/>
      <c r="CCU58" s="799"/>
      <c r="CCV58" s="513"/>
      <c r="CCW58" s="799"/>
      <c r="CCX58" s="799"/>
      <c r="CCY58" s="799"/>
      <c r="CCZ58" s="799"/>
      <c r="CDA58" s="799"/>
      <c r="CDB58" s="799"/>
      <c r="CDC58" s="799"/>
      <c r="CDD58" s="513"/>
      <c r="CDE58" s="799"/>
      <c r="CDF58" s="799"/>
      <c r="CDG58" s="799"/>
      <c r="CDH58" s="799"/>
      <c r="CDI58" s="799"/>
      <c r="CDJ58" s="799"/>
      <c r="CDK58" s="799"/>
      <c r="CDL58" s="513"/>
      <c r="CDM58" s="799"/>
      <c r="CDN58" s="799"/>
      <c r="CDO58" s="799"/>
      <c r="CDP58" s="799"/>
      <c r="CDQ58" s="799"/>
      <c r="CDR58" s="799"/>
      <c r="CDS58" s="799"/>
      <c r="CDT58" s="513"/>
      <c r="CDU58" s="799"/>
      <c r="CDV58" s="799"/>
      <c r="CDW58" s="799"/>
      <c r="CDX58" s="799"/>
      <c r="CDY58" s="799"/>
      <c r="CDZ58" s="799"/>
      <c r="CEA58" s="799"/>
      <c r="CEB58" s="513"/>
      <c r="CEC58" s="799"/>
      <c r="CED58" s="799"/>
      <c r="CEE58" s="799"/>
      <c r="CEF58" s="799"/>
      <c r="CEG58" s="799"/>
      <c r="CEH58" s="799"/>
      <c r="CEI58" s="799"/>
      <c r="CEJ58" s="513"/>
      <c r="CEK58" s="799"/>
      <c r="CEL58" s="799"/>
      <c r="CEM58" s="799"/>
      <c r="CEN58" s="799"/>
      <c r="CEO58" s="799"/>
      <c r="CEP58" s="799"/>
      <c r="CEQ58" s="799"/>
      <c r="CER58" s="513"/>
      <c r="CES58" s="799"/>
      <c r="CET58" s="799"/>
      <c r="CEU58" s="799"/>
      <c r="CEV58" s="799"/>
      <c r="CEW58" s="799"/>
      <c r="CEX58" s="799"/>
      <c r="CEY58" s="799"/>
      <c r="CEZ58" s="513"/>
      <c r="CFA58" s="799"/>
      <c r="CFB58" s="799"/>
      <c r="CFC58" s="799"/>
      <c r="CFD58" s="799"/>
      <c r="CFE58" s="799"/>
      <c r="CFF58" s="799"/>
      <c r="CFG58" s="799"/>
      <c r="CFH58" s="513"/>
      <c r="CFI58" s="799"/>
      <c r="CFJ58" s="799"/>
      <c r="CFK58" s="799"/>
      <c r="CFL58" s="799"/>
      <c r="CFM58" s="799"/>
      <c r="CFN58" s="799"/>
      <c r="CFO58" s="799"/>
      <c r="CFP58" s="513"/>
      <c r="CFQ58" s="799"/>
      <c r="CFR58" s="799"/>
      <c r="CFS58" s="799"/>
      <c r="CFT58" s="799"/>
      <c r="CFU58" s="799"/>
      <c r="CFV58" s="799"/>
      <c r="CFW58" s="799"/>
      <c r="CFX58" s="513"/>
      <c r="CFY58" s="799"/>
      <c r="CFZ58" s="799"/>
      <c r="CGA58" s="799"/>
      <c r="CGB58" s="799"/>
      <c r="CGC58" s="799"/>
      <c r="CGD58" s="799"/>
      <c r="CGE58" s="799"/>
      <c r="CGF58" s="513"/>
      <c r="CGG58" s="799"/>
      <c r="CGH58" s="799"/>
      <c r="CGI58" s="799"/>
      <c r="CGJ58" s="799"/>
      <c r="CGK58" s="799"/>
      <c r="CGL58" s="799"/>
      <c r="CGM58" s="799"/>
      <c r="CGN58" s="513"/>
      <c r="CGO58" s="799"/>
      <c r="CGP58" s="799"/>
      <c r="CGQ58" s="799"/>
      <c r="CGR58" s="799"/>
      <c r="CGS58" s="799"/>
      <c r="CGT58" s="799"/>
      <c r="CGU58" s="799"/>
      <c r="CGV58" s="513"/>
      <c r="CGW58" s="799"/>
      <c r="CGX58" s="799"/>
      <c r="CGY58" s="799"/>
      <c r="CGZ58" s="799"/>
      <c r="CHA58" s="799"/>
      <c r="CHB58" s="799"/>
      <c r="CHC58" s="799"/>
      <c r="CHD58" s="513"/>
      <c r="CHE58" s="799"/>
      <c r="CHF58" s="799"/>
      <c r="CHG58" s="799"/>
      <c r="CHH58" s="799"/>
      <c r="CHI58" s="799"/>
      <c r="CHJ58" s="799"/>
      <c r="CHK58" s="799"/>
      <c r="CHL58" s="513"/>
      <c r="CHM58" s="799"/>
      <c r="CHN58" s="799"/>
      <c r="CHO58" s="799"/>
      <c r="CHP58" s="799"/>
      <c r="CHQ58" s="799"/>
      <c r="CHR58" s="799"/>
      <c r="CHS58" s="799"/>
      <c r="CHT58" s="513"/>
      <c r="CHU58" s="799"/>
      <c r="CHV58" s="799"/>
      <c r="CHW58" s="799"/>
      <c r="CHX58" s="799"/>
      <c r="CHY58" s="799"/>
      <c r="CHZ58" s="799"/>
      <c r="CIA58" s="799"/>
      <c r="CIB58" s="513"/>
      <c r="CIC58" s="799"/>
      <c r="CID58" s="799"/>
      <c r="CIE58" s="799"/>
      <c r="CIF58" s="799"/>
      <c r="CIG58" s="799"/>
      <c r="CIH58" s="799"/>
      <c r="CII58" s="799"/>
      <c r="CIJ58" s="513"/>
      <c r="CIK58" s="799"/>
      <c r="CIL58" s="799"/>
      <c r="CIM58" s="799"/>
      <c r="CIN58" s="799"/>
      <c r="CIO58" s="799"/>
      <c r="CIP58" s="799"/>
      <c r="CIQ58" s="799"/>
      <c r="CIR58" s="513"/>
      <c r="CIS58" s="799"/>
      <c r="CIT58" s="799"/>
      <c r="CIU58" s="799"/>
      <c r="CIV58" s="799"/>
      <c r="CIW58" s="799"/>
      <c r="CIX58" s="799"/>
      <c r="CIY58" s="799"/>
      <c r="CIZ58" s="513"/>
      <c r="CJA58" s="799"/>
      <c r="CJB58" s="799"/>
      <c r="CJC58" s="799"/>
      <c r="CJD58" s="799"/>
      <c r="CJE58" s="799"/>
      <c r="CJF58" s="799"/>
      <c r="CJG58" s="799"/>
      <c r="CJH58" s="513"/>
      <c r="CJI58" s="799"/>
      <c r="CJJ58" s="799"/>
      <c r="CJK58" s="799"/>
      <c r="CJL58" s="799"/>
      <c r="CJM58" s="799"/>
      <c r="CJN58" s="799"/>
      <c r="CJO58" s="799"/>
      <c r="CJP58" s="513"/>
      <c r="CJQ58" s="799"/>
      <c r="CJR58" s="799"/>
      <c r="CJS58" s="799"/>
      <c r="CJT58" s="799"/>
      <c r="CJU58" s="799"/>
      <c r="CJV58" s="799"/>
      <c r="CJW58" s="799"/>
      <c r="CJX58" s="513"/>
      <c r="CJY58" s="799"/>
      <c r="CJZ58" s="799"/>
      <c r="CKA58" s="799"/>
      <c r="CKB58" s="799"/>
      <c r="CKC58" s="799"/>
      <c r="CKD58" s="799"/>
      <c r="CKE58" s="799"/>
      <c r="CKF58" s="513"/>
      <c r="CKG58" s="799"/>
      <c r="CKH58" s="799"/>
      <c r="CKI58" s="799"/>
      <c r="CKJ58" s="799"/>
      <c r="CKK58" s="799"/>
      <c r="CKL58" s="799"/>
      <c r="CKM58" s="799"/>
      <c r="CKN58" s="513"/>
      <c r="CKO58" s="799"/>
      <c r="CKP58" s="799"/>
      <c r="CKQ58" s="799"/>
      <c r="CKR58" s="799"/>
      <c r="CKS58" s="799"/>
      <c r="CKT58" s="799"/>
      <c r="CKU58" s="799"/>
      <c r="CKV58" s="513"/>
      <c r="CKW58" s="799"/>
      <c r="CKX58" s="799"/>
      <c r="CKY58" s="799"/>
      <c r="CKZ58" s="799"/>
      <c r="CLA58" s="799"/>
      <c r="CLB58" s="799"/>
      <c r="CLC58" s="799"/>
      <c r="CLD58" s="513"/>
      <c r="CLE58" s="799"/>
      <c r="CLF58" s="799"/>
      <c r="CLG58" s="799"/>
      <c r="CLH58" s="799"/>
      <c r="CLI58" s="799"/>
      <c r="CLJ58" s="799"/>
      <c r="CLK58" s="799"/>
      <c r="CLL58" s="513"/>
      <c r="CLM58" s="799"/>
      <c r="CLN58" s="799"/>
      <c r="CLO58" s="799"/>
      <c r="CLP58" s="799"/>
      <c r="CLQ58" s="799"/>
      <c r="CLR58" s="799"/>
      <c r="CLS58" s="799"/>
      <c r="CLT58" s="513"/>
      <c r="CLU58" s="799"/>
      <c r="CLV58" s="799"/>
      <c r="CLW58" s="799"/>
      <c r="CLX58" s="799"/>
      <c r="CLY58" s="799"/>
      <c r="CLZ58" s="799"/>
      <c r="CMA58" s="799"/>
      <c r="CMB58" s="513"/>
      <c r="CMC58" s="799"/>
      <c r="CMD58" s="799"/>
      <c r="CME58" s="799"/>
      <c r="CMF58" s="799"/>
      <c r="CMG58" s="799"/>
      <c r="CMH58" s="799"/>
      <c r="CMI58" s="799"/>
      <c r="CMJ58" s="513"/>
      <c r="CMK58" s="799"/>
      <c r="CML58" s="799"/>
      <c r="CMM58" s="799"/>
      <c r="CMN58" s="799"/>
      <c r="CMO58" s="799"/>
      <c r="CMP58" s="799"/>
      <c r="CMQ58" s="799"/>
      <c r="CMR58" s="513"/>
      <c r="CMS58" s="799"/>
      <c r="CMT58" s="799"/>
      <c r="CMU58" s="799"/>
      <c r="CMV58" s="799"/>
      <c r="CMW58" s="799"/>
      <c r="CMX58" s="799"/>
      <c r="CMY58" s="799"/>
      <c r="CMZ58" s="513"/>
      <c r="CNA58" s="799"/>
      <c r="CNB58" s="799"/>
      <c r="CNC58" s="799"/>
      <c r="CND58" s="799"/>
      <c r="CNE58" s="799"/>
      <c r="CNF58" s="799"/>
      <c r="CNG58" s="799"/>
      <c r="CNH58" s="513"/>
      <c r="CNI58" s="799"/>
      <c r="CNJ58" s="799"/>
      <c r="CNK58" s="799"/>
      <c r="CNL58" s="799"/>
      <c r="CNM58" s="799"/>
      <c r="CNN58" s="799"/>
      <c r="CNO58" s="799"/>
      <c r="CNP58" s="513"/>
      <c r="CNQ58" s="799"/>
      <c r="CNR58" s="799"/>
      <c r="CNS58" s="799"/>
      <c r="CNT58" s="799"/>
      <c r="CNU58" s="799"/>
      <c r="CNV58" s="799"/>
      <c r="CNW58" s="799"/>
      <c r="CNX58" s="513"/>
      <c r="CNY58" s="799"/>
      <c r="CNZ58" s="799"/>
      <c r="COA58" s="799"/>
      <c r="COB58" s="799"/>
      <c r="COC58" s="799"/>
      <c r="COD58" s="799"/>
      <c r="COE58" s="799"/>
      <c r="COF58" s="513"/>
      <c r="COG58" s="799"/>
      <c r="COH58" s="799"/>
      <c r="COI58" s="799"/>
      <c r="COJ58" s="799"/>
      <c r="COK58" s="799"/>
      <c r="COL58" s="799"/>
      <c r="COM58" s="799"/>
      <c r="CON58" s="513"/>
      <c r="COO58" s="799"/>
      <c r="COP58" s="799"/>
      <c r="COQ58" s="799"/>
      <c r="COR58" s="799"/>
      <c r="COS58" s="799"/>
      <c r="COT58" s="799"/>
      <c r="COU58" s="799"/>
      <c r="COV58" s="513"/>
      <c r="COW58" s="799"/>
      <c r="COX58" s="799"/>
      <c r="COY58" s="799"/>
      <c r="COZ58" s="799"/>
      <c r="CPA58" s="799"/>
      <c r="CPB58" s="799"/>
      <c r="CPC58" s="799"/>
      <c r="CPD58" s="513"/>
      <c r="CPE58" s="799"/>
      <c r="CPF58" s="799"/>
      <c r="CPG58" s="799"/>
      <c r="CPH58" s="799"/>
      <c r="CPI58" s="799"/>
      <c r="CPJ58" s="799"/>
      <c r="CPK58" s="799"/>
      <c r="CPL58" s="513"/>
      <c r="CPM58" s="799"/>
      <c r="CPN58" s="799"/>
      <c r="CPO58" s="799"/>
      <c r="CPP58" s="799"/>
      <c r="CPQ58" s="799"/>
      <c r="CPR58" s="799"/>
      <c r="CPS58" s="799"/>
      <c r="CPT58" s="513"/>
      <c r="CPU58" s="799"/>
      <c r="CPV58" s="799"/>
      <c r="CPW58" s="799"/>
      <c r="CPX58" s="799"/>
      <c r="CPY58" s="799"/>
      <c r="CPZ58" s="799"/>
      <c r="CQA58" s="799"/>
      <c r="CQB58" s="513"/>
      <c r="CQC58" s="799"/>
      <c r="CQD58" s="799"/>
      <c r="CQE58" s="799"/>
      <c r="CQF58" s="799"/>
      <c r="CQG58" s="799"/>
      <c r="CQH58" s="799"/>
      <c r="CQI58" s="799"/>
      <c r="CQJ58" s="513"/>
      <c r="CQK58" s="799"/>
      <c r="CQL58" s="799"/>
      <c r="CQM58" s="799"/>
      <c r="CQN58" s="799"/>
      <c r="CQO58" s="799"/>
      <c r="CQP58" s="799"/>
      <c r="CQQ58" s="799"/>
      <c r="CQR58" s="513"/>
      <c r="CQS58" s="799"/>
      <c r="CQT58" s="799"/>
      <c r="CQU58" s="799"/>
      <c r="CQV58" s="799"/>
      <c r="CQW58" s="799"/>
      <c r="CQX58" s="799"/>
      <c r="CQY58" s="799"/>
      <c r="CQZ58" s="513"/>
      <c r="CRA58" s="799"/>
      <c r="CRB58" s="799"/>
      <c r="CRC58" s="799"/>
      <c r="CRD58" s="799"/>
      <c r="CRE58" s="799"/>
      <c r="CRF58" s="799"/>
      <c r="CRG58" s="799"/>
      <c r="CRH58" s="513"/>
      <c r="CRI58" s="799"/>
      <c r="CRJ58" s="799"/>
      <c r="CRK58" s="799"/>
      <c r="CRL58" s="799"/>
      <c r="CRM58" s="799"/>
      <c r="CRN58" s="799"/>
      <c r="CRO58" s="799"/>
      <c r="CRP58" s="513"/>
      <c r="CRQ58" s="799"/>
      <c r="CRR58" s="799"/>
      <c r="CRS58" s="799"/>
      <c r="CRT58" s="799"/>
      <c r="CRU58" s="799"/>
      <c r="CRV58" s="799"/>
      <c r="CRW58" s="799"/>
      <c r="CRX58" s="513"/>
      <c r="CRY58" s="799"/>
      <c r="CRZ58" s="799"/>
      <c r="CSA58" s="799"/>
      <c r="CSB58" s="799"/>
      <c r="CSC58" s="799"/>
      <c r="CSD58" s="799"/>
      <c r="CSE58" s="799"/>
      <c r="CSF58" s="513"/>
      <c r="CSG58" s="799"/>
      <c r="CSH58" s="799"/>
      <c r="CSI58" s="799"/>
      <c r="CSJ58" s="799"/>
      <c r="CSK58" s="799"/>
      <c r="CSL58" s="799"/>
      <c r="CSM58" s="799"/>
      <c r="CSN58" s="513"/>
      <c r="CSO58" s="799"/>
      <c r="CSP58" s="799"/>
      <c r="CSQ58" s="799"/>
      <c r="CSR58" s="799"/>
      <c r="CSS58" s="799"/>
      <c r="CST58" s="799"/>
      <c r="CSU58" s="799"/>
      <c r="CSV58" s="513"/>
      <c r="CSW58" s="799"/>
      <c r="CSX58" s="799"/>
      <c r="CSY58" s="799"/>
      <c r="CSZ58" s="799"/>
      <c r="CTA58" s="799"/>
      <c r="CTB58" s="799"/>
      <c r="CTC58" s="799"/>
      <c r="CTD58" s="513"/>
      <c r="CTE58" s="799"/>
      <c r="CTF58" s="799"/>
      <c r="CTG58" s="799"/>
      <c r="CTH58" s="799"/>
      <c r="CTI58" s="799"/>
      <c r="CTJ58" s="799"/>
      <c r="CTK58" s="799"/>
      <c r="CTL58" s="513"/>
      <c r="CTM58" s="799"/>
      <c r="CTN58" s="799"/>
      <c r="CTO58" s="799"/>
      <c r="CTP58" s="799"/>
      <c r="CTQ58" s="799"/>
      <c r="CTR58" s="799"/>
      <c r="CTS58" s="799"/>
      <c r="CTT58" s="513"/>
      <c r="CTU58" s="799"/>
      <c r="CTV58" s="799"/>
      <c r="CTW58" s="799"/>
      <c r="CTX58" s="799"/>
      <c r="CTY58" s="799"/>
      <c r="CTZ58" s="799"/>
      <c r="CUA58" s="799"/>
      <c r="CUB58" s="513"/>
      <c r="CUC58" s="799"/>
      <c r="CUD58" s="799"/>
      <c r="CUE58" s="799"/>
      <c r="CUF58" s="799"/>
      <c r="CUG58" s="799"/>
      <c r="CUH58" s="799"/>
      <c r="CUI58" s="799"/>
      <c r="CUJ58" s="513"/>
      <c r="CUK58" s="799"/>
      <c r="CUL58" s="799"/>
      <c r="CUM58" s="799"/>
      <c r="CUN58" s="799"/>
      <c r="CUO58" s="799"/>
      <c r="CUP58" s="799"/>
      <c r="CUQ58" s="799"/>
      <c r="CUR58" s="513"/>
      <c r="CUS58" s="799"/>
      <c r="CUT58" s="799"/>
      <c r="CUU58" s="799"/>
      <c r="CUV58" s="799"/>
      <c r="CUW58" s="799"/>
      <c r="CUX58" s="799"/>
      <c r="CUY58" s="799"/>
      <c r="CUZ58" s="513"/>
      <c r="CVA58" s="799"/>
      <c r="CVB58" s="799"/>
      <c r="CVC58" s="799"/>
      <c r="CVD58" s="799"/>
      <c r="CVE58" s="799"/>
      <c r="CVF58" s="799"/>
      <c r="CVG58" s="799"/>
      <c r="CVH58" s="513"/>
      <c r="CVI58" s="799"/>
      <c r="CVJ58" s="799"/>
      <c r="CVK58" s="799"/>
      <c r="CVL58" s="799"/>
      <c r="CVM58" s="799"/>
      <c r="CVN58" s="799"/>
      <c r="CVO58" s="799"/>
      <c r="CVP58" s="513"/>
      <c r="CVQ58" s="799"/>
      <c r="CVR58" s="799"/>
      <c r="CVS58" s="799"/>
      <c r="CVT58" s="799"/>
      <c r="CVU58" s="799"/>
      <c r="CVV58" s="799"/>
      <c r="CVW58" s="799"/>
      <c r="CVX58" s="513"/>
      <c r="CVY58" s="799"/>
      <c r="CVZ58" s="799"/>
      <c r="CWA58" s="799"/>
      <c r="CWB58" s="799"/>
      <c r="CWC58" s="799"/>
      <c r="CWD58" s="799"/>
      <c r="CWE58" s="799"/>
      <c r="CWF58" s="513"/>
      <c r="CWG58" s="799"/>
      <c r="CWH58" s="799"/>
      <c r="CWI58" s="799"/>
      <c r="CWJ58" s="799"/>
      <c r="CWK58" s="799"/>
      <c r="CWL58" s="799"/>
      <c r="CWM58" s="799"/>
      <c r="CWN58" s="513"/>
      <c r="CWO58" s="799"/>
      <c r="CWP58" s="799"/>
      <c r="CWQ58" s="799"/>
      <c r="CWR58" s="799"/>
      <c r="CWS58" s="799"/>
      <c r="CWT58" s="799"/>
      <c r="CWU58" s="799"/>
      <c r="CWV58" s="513"/>
      <c r="CWW58" s="799"/>
      <c r="CWX58" s="799"/>
      <c r="CWY58" s="799"/>
      <c r="CWZ58" s="799"/>
      <c r="CXA58" s="799"/>
      <c r="CXB58" s="799"/>
      <c r="CXC58" s="799"/>
      <c r="CXD58" s="513"/>
      <c r="CXE58" s="799"/>
      <c r="CXF58" s="799"/>
      <c r="CXG58" s="799"/>
      <c r="CXH58" s="799"/>
      <c r="CXI58" s="799"/>
      <c r="CXJ58" s="799"/>
      <c r="CXK58" s="799"/>
      <c r="CXL58" s="513"/>
      <c r="CXM58" s="799"/>
      <c r="CXN58" s="799"/>
      <c r="CXO58" s="799"/>
      <c r="CXP58" s="799"/>
      <c r="CXQ58" s="799"/>
      <c r="CXR58" s="799"/>
      <c r="CXS58" s="799"/>
      <c r="CXT58" s="513"/>
      <c r="CXU58" s="799"/>
      <c r="CXV58" s="799"/>
      <c r="CXW58" s="799"/>
      <c r="CXX58" s="799"/>
      <c r="CXY58" s="799"/>
      <c r="CXZ58" s="799"/>
      <c r="CYA58" s="799"/>
      <c r="CYB58" s="513"/>
      <c r="CYC58" s="799"/>
      <c r="CYD58" s="799"/>
      <c r="CYE58" s="799"/>
      <c r="CYF58" s="799"/>
      <c r="CYG58" s="799"/>
      <c r="CYH58" s="799"/>
      <c r="CYI58" s="799"/>
      <c r="CYJ58" s="513"/>
      <c r="CYK58" s="799"/>
      <c r="CYL58" s="799"/>
      <c r="CYM58" s="799"/>
      <c r="CYN58" s="799"/>
      <c r="CYO58" s="799"/>
      <c r="CYP58" s="799"/>
      <c r="CYQ58" s="799"/>
      <c r="CYR58" s="513"/>
      <c r="CYS58" s="799"/>
      <c r="CYT58" s="799"/>
      <c r="CYU58" s="799"/>
      <c r="CYV58" s="799"/>
      <c r="CYW58" s="799"/>
      <c r="CYX58" s="799"/>
      <c r="CYY58" s="799"/>
      <c r="CYZ58" s="513"/>
      <c r="CZA58" s="799"/>
      <c r="CZB58" s="799"/>
      <c r="CZC58" s="799"/>
      <c r="CZD58" s="799"/>
      <c r="CZE58" s="799"/>
      <c r="CZF58" s="799"/>
      <c r="CZG58" s="799"/>
      <c r="CZH58" s="513"/>
      <c r="CZI58" s="799"/>
      <c r="CZJ58" s="799"/>
      <c r="CZK58" s="799"/>
      <c r="CZL58" s="799"/>
      <c r="CZM58" s="799"/>
      <c r="CZN58" s="799"/>
      <c r="CZO58" s="799"/>
      <c r="CZP58" s="513"/>
      <c r="CZQ58" s="799"/>
      <c r="CZR58" s="799"/>
      <c r="CZS58" s="799"/>
      <c r="CZT58" s="799"/>
      <c r="CZU58" s="799"/>
      <c r="CZV58" s="799"/>
      <c r="CZW58" s="799"/>
      <c r="CZX58" s="513"/>
      <c r="CZY58" s="799"/>
      <c r="CZZ58" s="799"/>
      <c r="DAA58" s="799"/>
      <c r="DAB58" s="799"/>
      <c r="DAC58" s="799"/>
      <c r="DAD58" s="799"/>
      <c r="DAE58" s="799"/>
      <c r="DAF58" s="513"/>
      <c r="DAG58" s="799"/>
      <c r="DAH58" s="799"/>
      <c r="DAI58" s="799"/>
      <c r="DAJ58" s="799"/>
      <c r="DAK58" s="799"/>
      <c r="DAL58" s="799"/>
      <c r="DAM58" s="799"/>
      <c r="DAN58" s="513"/>
      <c r="DAO58" s="799"/>
      <c r="DAP58" s="799"/>
      <c r="DAQ58" s="799"/>
      <c r="DAR58" s="799"/>
      <c r="DAS58" s="799"/>
      <c r="DAT58" s="799"/>
      <c r="DAU58" s="799"/>
      <c r="DAV58" s="513"/>
      <c r="DAW58" s="799"/>
      <c r="DAX58" s="799"/>
      <c r="DAY58" s="799"/>
      <c r="DAZ58" s="799"/>
      <c r="DBA58" s="799"/>
      <c r="DBB58" s="799"/>
      <c r="DBC58" s="799"/>
      <c r="DBD58" s="513"/>
      <c r="DBE58" s="799"/>
      <c r="DBF58" s="799"/>
      <c r="DBG58" s="799"/>
      <c r="DBH58" s="799"/>
      <c r="DBI58" s="799"/>
      <c r="DBJ58" s="799"/>
      <c r="DBK58" s="799"/>
      <c r="DBL58" s="513"/>
      <c r="DBM58" s="799"/>
      <c r="DBN58" s="799"/>
      <c r="DBO58" s="799"/>
      <c r="DBP58" s="799"/>
      <c r="DBQ58" s="799"/>
      <c r="DBR58" s="799"/>
      <c r="DBS58" s="799"/>
      <c r="DBT58" s="513"/>
      <c r="DBU58" s="799"/>
      <c r="DBV58" s="799"/>
      <c r="DBW58" s="799"/>
      <c r="DBX58" s="799"/>
      <c r="DBY58" s="799"/>
      <c r="DBZ58" s="799"/>
      <c r="DCA58" s="799"/>
      <c r="DCB58" s="513"/>
      <c r="DCC58" s="799"/>
      <c r="DCD58" s="799"/>
      <c r="DCE58" s="799"/>
      <c r="DCF58" s="799"/>
      <c r="DCG58" s="799"/>
      <c r="DCH58" s="799"/>
      <c r="DCI58" s="799"/>
      <c r="DCJ58" s="513"/>
      <c r="DCK58" s="799"/>
      <c r="DCL58" s="799"/>
      <c r="DCM58" s="799"/>
      <c r="DCN58" s="799"/>
      <c r="DCO58" s="799"/>
      <c r="DCP58" s="799"/>
      <c r="DCQ58" s="799"/>
      <c r="DCR58" s="513"/>
      <c r="DCS58" s="799"/>
      <c r="DCT58" s="799"/>
      <c r="DCU58" s="799"/>
      <c r="DCV58" s="799"/>
      <c r="DCW58" s="799"/>
      <c r="DCX58" s="799"/>
      <c r="DCY58" s="799"/>
      <c r="DCZ58" s="513"/>
      <c r="DDA58" s="799"/>
      <c r="DDB58" s="799"/>
      <c r="DDC58" s="799"/>
      <c r="DDD58" s="799"/>
      <c r="DDE58" s="799"/>
      <c r="DDF58" s="799"/>
      <c r="DDG58" s="799"/>
      <c r="DDH58" s="513"/>
      <c r="DDI58" s="799"/>
      <c r="DDJ58" s="799"/>
      <c r="DDK58" s="799"/>
      <c r="DDL58" s="799"/>
      <c r="DDM58" s="799"/>
      <c r="DDN58" s="799"/>
      <c r="DDO58" s="799"/>
      <c r="DDP58" s="513"/>
      <c r="DDQ58" s="799"/>
      <c r="DDR58" s="799"/>
      <c r="DDS58" s="799"/>
      <c r="DDT58" s="799"/>
      <c r="DDU58" s="799"/>
      <c r="DDV58" s="799"/>
      <c r="DDW58" s="799"/>
      <c r="DDX58" s="513"/>
      <c r="DDY58" s="799"/>
      <c r="DDZ58" s="799"/>
      <c r="DEA58" s="799"/>
      <c r="DEB58" s="799"/>
      <c r="DEC58" s="799"/>
      <c r="DED58" s="799"/>
      <c r="DEE58" s="799"/>
      <c r="DEF58" s="513"/>
      <c r="DEG58" s="799"/>
      <c r="DEH58" s="799"/>
      <c r="DEI58" s="799"/>
      <c r="DEJ58" s="799"/>
      <c r="DEK58" s="799"/>
      <c r="DEL58" s="799"/>
      <c r="DEM58" s="799"/>
      <c r="DEN58" s="513"/>
      <c r="DEO58" s="799"/>
      <c r="DEP58" s="799"/>
      <c r="DEQ58" s="799"/>
      <c r="DER58" s="799"/>
      <c r="DES58" s="799"/>
      <c r="DET58" s="799"/>
      <c r="DEU58" s="799"/>
      <c r="DEV58" s="513"/>
      <c r="DEW58" s="799"/>
      <c r="DEX58" s="799"/>
      <c r="DEY58" s="799"/>
      <c r="DEZ58" s="799"/>
      <c r="DFA58" s="799"/>
      <c r="DFB58" s="799"/>
      <c r="DFC58" s="799"/>
      <c r="DFD58" s="513"/>
      <c r="DFE58" s="799"/>
      <c r="DFF58" s="799"/>
      <c r="DFG58" s="799"/>
      <c r="DFH58" s="799"/>
      <c r="DFI58" s="799"/>
      <c r="DFJ58" s="799"/>
      <c r="DFK58" s="799"/>
      <c r="DFL58" s="513"/>
      <c r="DFM58" s="799"/>
      <c r="DFN58" s="799"/>
      <c r="DFO58" s="799"/>
      <c r="DFP58" s="799"/>
      <c r="DFQ58" s="799"/>
      <c r="DFR58" s="799"/>
      <c r="DFS58" s="799"/>
      <c r="DFT58" s="513"/>
      <c r="DFU58" s="799"/>
      <c r="DFV58" s="799"/>
      <c r="DFW58" s="799"/>
      <c r="DFX58" s="799"/>
      <c r="DFY58" s="799"/>
      <c r="DFZ58" s="799"/>
      <c r="DGA58" s="799"/>
      <c r="DGB58" s="513"/>
      <c r="DGC58" s="799"/>
      <c r="DGD58" s="799"/>
      <c r="DGE58" s="799"/>
      <c r="DGF58" s="799"/>
      <c r="DGG58" s="799"/>
      <c r="DGH58" s="799"/>
      <c r="DGI58" s="799"/>
      <c r="DGJ58" s="513"/>
      <c r="DGK58" s="799"/>
      <c r="DGL58" s="799"/>
      <c r="DGM58" s="799"/>
      <c r="DGN58" s="799"/>
      <c r="DGO58" s="799"/>
      <c r="DGP58" s="799"/>
      <c r="DGQ58" s="799"/>
      <c r="DGR58" s="513"/>
      <c r="DGS58" s="799"/>
      <c r="DGT58" s="799"/>
      <c r="DGU58" s="799"/>
      <c r="DGV58" s="799"/>
      <c r="DGW58" s="799"/>
      <c r="DGX58" s="799"/>
      <c r="DGY58" s="799"/>
      <c r="DGZ58" s="513"/>
      <c r="DHA58" s="799"/>
      <c r="DHB58" s="799"/>
      <c r="DHC58" s="799"/>
      <c r="DHD58" s="799"/>
      <c r="DHE58" s="799"/>
      <c r="DHF58" s="799"/>
      <c r="DHG58" s="799"/>
      <c r="DHH58" s="513"/>
      <c r="DHI58" s="799"/>
      <c r="DHJ58" s="799"/>
      <c r="DHK58" s="799"/>
      <c r="DHL58" s="799"/>
      <c r="DHM58" s="799"/>
      <c r="DHN58" s="799"/>
      <c r="DHO58" s="799"/>
      <c r="DHP58" s="513"/>
      <c r="DHQ58" s="799"/>
      <c r="DHR58" s="799"/>
      <c r="DHS58" s="799"/>
      <c r="DHT58" s="799"/>
      <c r="DHU58" s="799"/>
      <c r="DHV58" s="799"/>
      <c r="DHW58" s="799"/>
      <c r="DHX58" s="513"/>
      <c r="DHY58" s="799"/>
      <c r="DHZ58" s="799"/>
      <c r="DIA58" s="799"/>
      <c r="DIB58" s="799"/>
      <c r="DIC58" s="799"/>
      <c r="DID58" s="799"/>
      <c r="DIE58" s="799"/>
      <c r="DIF58" s="513"/>
      <c r="DIG58" s="799"/>
      <c r="DIH58" s="799"/>
      <c r="DII58" s="799"/>
      <c r="DIJ58" s="799"/>
      <c r="DIK58" s="799"/>
      <c r="DIL58" s="799"/>
      <c r="DIM58" s="799"/>
      <c r="DIN58" s="513"/>
      <c r="DIO58" s="799"/>
      <c r="DIP58" s="799"/>
      <c r="DIQ58" s="799"/>
      <c r="DIR58" s="799"/>
      <c r="DIS58" s="799"/>
      <c r="DIT58" s="799"/>
      <c r="DIU58" s="799"/>
      <c r="DIV58" s="513"/>
      <c r="DIW58" s="799"/>
      <c r="DIX58" s="799"/>
      <c r="DIY58" s="799"/>
      <c r="DIZ58" s="799"/>
      <c r="DJA58" s="799"/>
      <c r="DJB58" s="799"/>
      <c r="DJC58" s="799"/>
      <c r="DJD58" s="513"/>
      <c r="DJE58" s="799"/>
      <c r="DJF58" s="799"/>
      <c r="DJG58" s="799"/>
      <c r="DJH58" s="799"/>
      <c r="DJI58" s="799"/>
      <c r="DJJ58" s="799"/>
      <c r="DJK58" s="799"/>
      <c r="DJL58" s="513"/>
      <c r="DJM58" s="799"/>
      <c r="DJN58" s="799"/>
      <c r="DJO58" s="799"/>
      <c r="DJP58" s="799"/>
      <c r="DJQ58" s="799"/>
      <c r="DJR58" s="799"/>
      <c r="DJS58" s="799"/>
      <c r="DJT58" s="513"/>
      <c r="DJU58" s="799"/>
      <c r="DJV58" s="799"/>
      <c r="DJW58" s="799"/>
      <c r="DJX58" s="799"/>
      <c r="DJY58" s="799"/>
      <c r="DJZ58" s="799"/>
      <c r="DKA58" s="799"/>
      <c r="DKB58" s="513"/>
      <c r="DKC58" s="799"/>
      <c r="DKD58" s="799"/>
      <c r="DKE58" s="799"/>
      <c r="DKF58" s="799"/>
      <c r="DKG58" s="799"/>
      <c r="DKH58" s="799"/>
      <c r="DKI58" s="799"/>
      <c r="DKJ58" s="513"/>
      <c r="DKK58" s="799"/>
      <c r="DKL58" s="799"/>
      <c r="DKM58" s="799"/>
      <c r="DKN58" s="799"/>
      <c r="DKO58" s="799"/>
      <c r="DKP58" s="799"/>
      <c r="DKQ58" s="799"/>
      <c r="DKR58" s="513"/>
      <c r="DKS58" s="799"/>
      <c r="DKT58" s="799"/>
      <c r="DKU58" s="799"/>
      <c r="DKV58" s="799"/>
      <c r="DKW58" s="799"/>
      <c r="DKX58" s="799"/>
      <c r="DKY58" s="799"/>
      <c r="DKZ58" s="513"/>
      <c r="DLA58" s="799"/>
      <c r="DLB58" s="799"/>
      <c r="DLC58" s="799"/>
      <c r="DLD58" s="799"/>
      <c r="DLE58" s="799"/>
      <c r="DLF58" s="799"/>
      <c r="DLG58" s="799"/>
      <c r="DLH58" s="513"/>
      <c r="DLI58" s="799"/>
      <c r="DLJ58" s="799"/>
      <c r="DLK58" s="799"/>
      <c r="DLL58" s="799"/>
      <c r="DLM58" s="799"/>
      <c r="DLN58" s="799"/>
      <c r="DLO58" s="799"/>
      <c r="DLP58" s="513"/>
      <c r="DLQ58" s="799"/>
      <c r="DLR58" s="799"/>
      <c r="DLS58" s="799"/>
      <c r="DLT58" s="799"/>
      <c r="DLU58" s="799"/>
      <c r="DLV58" s="799"/>
      <c r="DLW58" s="799"/>
      <c r="DLX58" s="513"/>
      <c r="DLY58" s="799"/>
      <c r="DLZ58" s="799"/>
      <c r="DMA58" s="799"/>
      <c r="DMB58" s="799"/>
      <c r="DMC58" s="799"/>
      <c r="DMD58" s="799"/>
      <c r="DME58" s="799"/>
      <c r="DMF58" s="513"/>
      <c r="DMG58" s="799"/>
      <c r="DMH58" s="799"/>
      <c r="DMI58" s="799"/>
      <c r="DMJ58" s="799"/>
      <c r="DMK58" s="799"/>
      <c r="DML58" s="799"/>
      <c r="DMM58" s="799"/>
      <c r="DMN58" s="513"/>
      <c r="DMO58" s="799"/>
      <c r="DMP58" s="799"/>
      <c r="DMQ58" s="799"/>
      <c r="DMR58" s="799"/>
      <c r="DMS58" s="799"/>
      <c r="DMT58" s="799"/>
      <c r="DMU58" s="799"/>
      <c r="DMV58" s="513"/>
      <c r="DMW58" s="799"/>
      <c r="DMX58" s="799"/>
      <c r="DMY58" s="799"/>
      <c r="DMZ58" s="799"/>
      <c r="DNA58" s="799"/>
      <c r="DNB58" s="799"/>
      <c r="DNC58" s="799"/>
      <c r="DND58" s="513"/>
      <c r="DNE58" s="799"/>
      <c r="DNF58" s="799"/>
      <c r="DNG58" s="799"/>
      <c r="DNH58" s="799"/>
      <c r="DNI58" s="799"/>
      <c r="DNJ58" s="799"/>
      <c r="DNK58" s="799"/>
      <c r="DNL58" s="513"/>
      <c r="DNM58" s="799"/>
      <c r="DNN58" s="799"/>
      <c r="DNO58" s="799"/>
      <c r="DNP58" s="799"/>
      <c r="DNQ58" s="799"/>
      <c r="DNR58" s="799"/>
      <c r="DNS58" s="799"/>
      <c r="DNT58" s="513"/>
      <c r="DNU58" s="799"/>
      <c r="DNV58" s="799"/>
      <c r="DNW58" s="799"/>
      <c r="DNX58" s="799"/>
      <c r="DNY58" s="799"/>
      <c r="DNZ58" s="799"/>
      <c r="DOA58" s="799"/>
      <c r="DOB58" s="513"/>
      <c r="DOC58" s="799"/>
      <c r="DOD58" s="799"/>
      <c r="DOE58" s="799"/>
      <c r="DOF58" s="799"/>
      <c r="DOG58" s="799"/>
      <c r="DOH58" s="799"/>
      <c r="DOI58" s="799"/>
      <c r="DOJ58" s="513"/>
      <c r="DOK58" s="799"/>
      <c r="DOL58" s="799"/>
      <c r="DOM58" s="799"/>
      <c r="DON58" s="799"/>
      <c r="DOO58" s="799"/>
      <c r="DOP58" s="799"/>
      <c r="DOQ58" s="799"/>
      <c r="DOR58" s="513"/>
      <c r="DOS58" s="799"/>
      <c r="DOT58" s="799"/>
      <c r="DOU58" s="799"/>
      <c r="DOV58" s="799"/>
      <c r="DOW58" s="799"/>
      <c r="DOX58" s="799"/>
      <c r="DOY58" s="799"/>
      <c r="DOZ58" s="513"/>
      <c r="DPA58" s="799"/>
      <c r="DPB58" s="799"/>
      <c r="DPC58" s="799"/>
      <c r="DPD58" s="799"/>
      <c r="DPE58" s="799"/>
      <c r="DPF58" s="799"/>
      <c r="DPG58" s="799"/>
      <c r="DPH58" s="513"/>
      <c r="DPI58" s="799"/>
      <c r="DPJ58" s="799"/>
      <c r="DPK58" s="799"/>
      <c r="DPL58" s="799"/>
      <c r="DPM58" s="799"/>
      <c r="DPN58" s="799"/>
      <c r="DPO58" s="799"/>
      <c r="DPP58" s="513"/>
      <c r="DPQ58" s="799"/>
      <c r="DPR58" s="799"/>
      <c r="DPS58" s="799"/>
      <c r="DPT58" s="799"/>
      <c r="DPU58" s="799"/>
      <c r="DPV58" s="799"/>
      <c r="DPW58" s="799"/>
      <c r="DPX58" s="513"/>
      <c r="DPY58" s="799"/>
      <c r="DPZ58" s="799"/>
      <c r="DQA58" s="799"/>
      <c r="DQB58" s="799"/>
      <c r="DQC58" s="799"/>
      <c r="DQD58" s="799"/>
      <c r="DQE58" s="799"/>
      <c r="DQF58" s="513"/>
      <c r="DQG58" s="799"/>
      <c r="DQH58" s="799"/>
      <c r="DQI58" s="799"/>
      <c r="DQJ58" s="799"/>
      <c r="DQK58" s="799"/>
      <c r="DQL58" s="799"/>
      <c r="DQM58" s="799"/>
      <c r="DQN58" s="513"/>
      <c r="DQO58" s="799"/>
      <c r="DQP58" s="799"/>
      <c r="DQQ58" s="799"/>
      <c r="DQR58" s="799"/>
      <c r="DQS58" s="799"/>
      <c r="DQT58" s="799"/>
      <c r="DQU58" s="799"/>
      <c r="DQV58" s="513"/>
      <c r="DQW58" s="799"/>
      <c r="DQX58" s="799"/>
      <c r="DQY58" s="799"/>
      <c r="DQZ58" s="799"/>
      <c r="DRA58" s="799"/>
      <c r="DRB58" s="799"/>
      <c r="DRC58" s="799"/>
      <c r="DRD58" s="513"/>
      <c r="DRE58" s="799"/>
      <c r="DRF58" s="799"/>
      <c r="DRG58" s="799"/>
      <c r="DRH58" s="799"/>
      <c r="DRI58" s="799"/>
      <c r="DRJ58" s="799"/>
      <c r="DRK58" s="799"/>
      <c r="DRL58" s="513"/>
      <c r="DRM58" s="799"/>
      <c r="DRN58" s="799"/>
      <c r="DRO58" s="799"/>
      <c r="DRP58" s="799"/>
      <c r="DRQ58" s="799"/>
      <c r="DRR58" s="799"/>
      <c r="DRS58" s="799"/>
      <c r="DRT58" s="513"/>
      <c r="DRU58" s="799"/>
      <c r="DRV58" s="799"/>
      <c r="DRW58" s="799"/>
      <c r="DRX58" s="799"/>
      <c r="DRY58" s="799"/>
      <c r="DRZ58" s="799"/>
      <c r="DSA58" s="799"/>
      <c r="DSB58" s="513"/>
      <c r="DSC58" s="799"/>
      <c r="DSD58" s="799"/>
      <c r="DSE58" s="799"/>
      <c r="DSF58" s="799"/>
      <c r="DSG58" s="799"/>
      <c r="DSH58" s="799"/>
      <c r="DSI58" s="799"/>
      <c r="DSJ58" s="513"/>
      <c r="DSK58" s="799"/>
      <c r="DSL58" s="799"/>
      <c r="DSM58" s="799"/>
      <c r="DSN58" s="799"/>
      <c r="DSO58" s="799"/>
      <c r="DSP58" s="799"/>
      <c r="DSQ58" s="799"/>
      <c r="DSR58" s="513"/>
      <c r="DSS58" s="799"/>
      <c r="DST58" s="799"/>
      <c r="DSU58" s="799"/>
      <c r="DSV58" s="799"/>
      <c r="DSW58" s="799"/>
      <c r="DSX58" s="799"/>
      <c r="DSY58" s="799"/>
      <c r="DSZ58" s="513"/>
      <c r="DTA58" s="799"/>
      <c r="DTB58" s="799"/>
      <c r="DTC58" s="799"/>
      <c r="DTD58" s="799"/>
      <c r="DTE58" s="799"/>
      <c r="DTF58" s="799"/>
      <c r="DTG58" s="799"/>
      <c r="DTH58" s="513"/>
      <c r="DTI58" s="799"/>
      <c r="DTJ58" s="799"/>
      <c r="DTK58" s="799"/>
      <c r="DTL58" s="799"/>
      <c r="DTM58" s="799"/>
      <c r="DTN58" s="799"/>
      <c r="DTO58" s="799"/>
      <c r="DTP58" s="513"/>
      <c r="DTQ58" s="799"/>
      <c r="DTR58" s="799"/>
      <c r="DTS58" s="799"/>
      <c r="DTT58" s="799"/>
      <c r="DTU58" s="799"/>
      <c r="DTV58" s="799"/>
      <c r="DTW58" s="799"/>
      <c r="DTX58" s="513"/>
      <c r="DTY58" s="799"/>
      <c r="DTZ58" s="799"/>
      <c r="DUA58" s="799"/>
      <c r="DUB58" s="799"/>
      <c r="DUC58" s="799"/>
      <c r="DUD58" s="799"/>
      <c r="DUE58" s="799"/>
      <c r="DUF58" s="513"/>
      <c r="DUG58" s="799"/>
      <c r="DUH58" s="799"/>
      <c r="DUI58" s="799"/>
      <c r="DUJ58" s="799"/>
      <c r="DUK58" s="799"/>
      <c r="DUL58" s="799"/>
      <c r="DUM58" s="799"/>
      <c r="DUN58" s="513"/>
      <c r="DUO58" s="799"/>
      <c r="DUP58" s="799"/>
      <c r="DUQ58" s="799"/>
      <c r="DUR58" s="799"/>
      <c r="DUS58" s="799"/>
      <c r="DUT58" s="799"/>
      <c r="DUU58" s="799"/>
      <c r="DUV58" s="513"/>
      <c r="DUW58" s="799"/>
      <c r="DUX58" s="799"/>
      <c r="DUY58" s="799"/>
      <c r="DUZ58" s="799"/>
      <c r="DVA58" s="799"/>
      <c r="DVB58" s="799"/>
      <c r="DVC58" s="799"/>
      <c r="DVD58" s="513"/>
      <c r="DVE58" s="799"/>
      <c r="DVF58" s="799"/>
      <c r="DVG58" s="799"/>
      <c r="DVH58" s="799"/>
      <c r="DVI58" s="799"/>
      <c r="DVJ58" s="799"/>
      <c r="DVK58" s="799"/>
      <c r="DVL58" s="513"/>
      <c r="DVM58" s="799"/>
      <c r="DVN58" s="799"/>
      <c r="DVO58" s="799"/>
      <c r="DVP58" s="799"/>
      <c r="DVQ58" s="799"/>
      <c r="DVR58" s="799"/>
      <c r="DVS58" s="799"/>
      <c r="DVT58" s="513"/>
      <c r="DVU58" s="799"/>
      <c r="DVV58" s="799"/>
      <c r="DVW58" s="799"/>
      <c r="DVX58" s="799"/>
      <c r="DVY58" s="799"/>
      <c r="DVZ58" s="799"/>
      <c r="DWA58" s="799"/>
      <c r="DWB58" s="513"/>
      <c r="DWC58" s="799"/>
      <c r="DWD58" s="799"/>
      <c r="DWE58" s="799"/>
      <c r="DWF58" s="799"/>
      <c r="DWG58" s="799"/>
      <c r="DWH58" s="799"/>
      <c r="DWI58" s="799"/>
      <c r="DWJ58" s="513"/>
      <c r="DWK58" s="799"/>
      <c r="DWL58" s="799"/>
      <c r="DWM58" s="799"/>
      <c r="DWN58" s="799"/>
      <c r="DWO58" s="799"/>
      <c r="DWP58" s="799"/>
      <c r="DWQ58" s="799"/>
      <c r="DWR58" s="513"/>
      <c r="DWS58" s="799"/>
      <c r="DWT58" s="799"/>
      <c r="DWU58" s="799"/>
      <c r="DWV58" s="799"/>
      <c r="DWW58" s="799"/>
      <c r="DWX58" s="799"/>
      <c r="DWY58" s="799"/>
      <c r="DWZ58" s="513"/>
      <c r="DXA58" s="799"/>
      <c r="DXB58" s="799"/>
      <c r="DXC58" s="799"/>
      <c r="DXD58" s="799"/>
      <c r="DXE58" s="799"/>
      <c r="DXF58" s="799"/>
      <c r="DXG58" s="799"/>
      <c r="DXH58" s="513"/>
      <c r="DXI58" s="799"/>
      <c r="DXJ58" s="799"/>
      <c r="DXK58" s="799"/>
      <c r="DXL58" s="799"/>
      <c r="DXM58" s="799"/>
      <c r="DXN58" s="799"/>
      <c r="DXO58" s="799"/>
      <c r="DXP58" s="513"/>
      <c r="DXQ58" s="799"/>
      <c r="DXR58" s="799"/>
      <c r="DXS58" s="799"/>
      <c r="DXT58" s="799"/>
      <c r="DXU58" s="799"/>
      <c r="DXV58" s="799"/>
      <c r="DXW58" s="799"/>
      <c r="DXX58" s="513"/>
      <c r="DXY58" s="799"/>
      <c r="DXZ58" s="799"/>
      <c r="DYA58" s="799"/>
      <c r="DYB58" s="799"/>
      <c r="DYC58" s="799"/>
      <c r="DYD58" s="799"/>
      <c r="DYE58" s="799"/>
      <c r="DYF58" s="513"/>
      <c r="DYG58" s="799"/>
      <c r="DYH58" s="799"/>
      <c r="DYI58" s="799"/>
      <c r="DYJ58" s="799"/>
      <c r="DYK58" s="799"/>
      <c r="DYL58" s="799"/>
      <c r="DYM58" s="799"/>
      <c r="DYN58" s="513"/>
      <c r="DYO58" s="799"/>
      <c r="DYP58" s="799"/>
      <c r="DYQ58" s="799"/>
      <c r="DYR58" s="799"/>
      <c r="DYS58" s="799"/>
      <c r="DYT58" s="799"/>
      <c r="DYU58" s="799"/>
      <c r="DYV58" s="513"/>
      <c r="DYW58" s="799"/>
      <c r="DYX58" s="799"/>
      <c r="DYY58" s="799"/>
      <c r="DYZ58" s="799"/>
      <c r="DZA58" s="799"/>
      <c r="DZB58" s="799"/>
      <c r="DZC58" s="799"/>
      <c r="DZD58" s="513"/>
      <c r="DZE58" s="799"/>
      <c r="DZF58" s="799"/>
      <c r="DZG58" s="799"/>
      <c r="DZH58" s="799"/>
      <c r="DZI58" s="799"/>
      <c r="DZJ58" s="799"/>
      <c r="DZK58" s="799"/>
      <c r="DZL58" s="513"/>
      <c r="DZM58" s="799"/>
      <c r="DZN58" s="799"/>
      <c r="DZO58" s="799"/>
      <c r="DZP58" s="799"/>
      <c r="DZQ58" s="799"/>
      <c r="DZR58" s="799"/>
      <c r="DZS58" s="799"/>
      <c r="DZT58" s="513"/>
      <c r="DZU58" s="799"/>
      <c r="DZV58" s="799"/>
      <c r="DZW58" s="799"/>
      <c r="DZX58" s="799"/>
      <c r="DZY58" s="799"/>
      <c r="DZZ58" s="799"/>
      <c r="EAA58" s="799"/>
      <c r="EAB58" s="513"/>
      <c r="EAC58" s="799"/>
      <c r="EAD58" s="799"/>
      <c r="EAE58" s="799"/>
      <c r="EAF58" s="799"/>
      <c r="EAG58" s="799"/>
      <c r="EAH58" s="799"/>
      <c r="EAI58" s="799"/>
      <c r="EAJ58" s="513"/>
      <c r="EAK58" s="799"/>
      <c r="EAL58" s="799"/>
      <c r="EAM58" s="799"/>
      <c r="EAN58" s="799"/>
      <c r="EAO58" s="799"/>
      <c r="EAP58" s="799"/>
      <c r="EAQ58" s="799"/>
      <c r="EAR58" s="513"/>
      <c r="EAS58" s="799"/>
      <c r="EAT58" s="799"/>
      <c r="EAU58" s="799"/>
      <c r="EAV58" s="799"/>
      <c r="EAW58" s="799"/>
      <c r="EAX58" s="799"/>
      <c r="EAY58" s="799"/>
      <c r="EAZ58" s="513"/>
      <c r="EBA58" s="799"/>
      <c r="EBB58" s="799"/>
      <c r="EBC58" s="799"/>
      <c r="EBD58" s="799"/>
      <c r="EBE58" s="799"/>
      <c r="EBF58" s="799"/>
      <c r="EBG58" s="799"/>
      <c r="EBH58" s="513"/>
      <c r="EBI58" s="799"/>
      <c r="EBJ58" s="799"/>
      <c r="EBK58" s="799"/>
      <c r="EBL58" s="799"/>
      <c r="EBM58" s="799"/>
      <c r="EBN58" s="799"/>
      <c r="EBO58" s="799"/>
      <c r="EBP58" s="513"/>
      <c r="EBQ58" s="799"/>
      <c r="EBR58" s="799"/>
      <c r="EBS58" s="799"/>
      <c r="EBT58" s="799"/>
      <c r="EBU58" s="799"/>
      <c r="EBV58" s="799"/>
      <c r="EBW58" s="799"/>
      <c r="EBX58" s="513"/>
      <c r="EBY58" s="799"/>
      <c r="EBZ58" s="799"/>
      <c r="ECA58" s="799"/>
      <c r="ECB58" s="799"/>
      <c r="ECC58" s="799"/>
      <c r="ECD58" s="799"/>
      <c r="ECE58" s="799"/>
      <c r="ECF58" s="513"/>
      <c r="ECG58" s="799"/>
      <c r="ECH58" s="799"/>
      <c r="ECI58" s="799"/>
      <c r="ECJ58" s="799"/>
      <c r="ECK58" s="799"/>
      <c r="ECL58" s="799"/>
      <c r="ECM58" s="799"/>
      <c r="ECN58" s="513"/>
      <c r="ECO58" s="799"/>
      <c r="ECP58" s="799"/>
      <c r="ECQ58" s="799"/>
      <c r="ECR58" s="799"/>
      <c r="ECS58" s="799"/>
      <c r="ECT58" s="799"/>
      <c r="ECU58" s="799"/>
      <c r="ECV58" s="513"/>
      <c r="ECW58" s="799"/>
      <c r="ECX58" s="799"/>
      <c r="ECY58" s="799"/>
      <c r="ECZ58" s="799"/>
      <c r="EDA58" s="799"/>
      <c r="EDB58" s="799"/>
      <c r="EDC58" s="799"/>
      <c r="EDD58" s="513"/>
      <c r="EDE58" s="799"/>
      <c r="EDF58" s="799"/>
      <c r="EDG58" s="799"/>
      <c r="EDH58" s="799"/>
      <c r="EDI58" s="799"/>
      <c r="EDJ58" s="799"/>
      <c r="EDK58" s="799"/>
      <c r="EDL58" s="513"/>
      <c r="EDM58" s="799"/>
      <c r="EDN58" s="799"/>
      <c r="EDO58" s="799"/>
      <c r="EDP58" s="799"/>
      <c r="EDQ58" s="799"/>
      <c r="EDR58" s="799"/>
      <c r="EDS58" s="799"/>
      <c r="EDT58" s="513"/>
      <c r="EDU58" s="799"/>
      <c r="EDV58" s="799"/>
      <c r="EDW58" s="799"/>
      <c r="EDX58" s="799"/>
      <c r="EDY58" s="799"/>
      <c r="EDZ58" s="799"/>
      <c r="EEA58" s="799"/>
      <c r="EEB58" s="513"/>
      <c r="EEC58" s="799"/>
      <c r="EED58" s="799"/>
      <c r="EEE58" s="799"/>
      <c r="EEF58" s="799"/>
      <c r="EEG58" s="799"/>
      <c r="EEH58" s="799"/>
      <c r="EEI58" s="799"/>
      <c r="EEJ58" s="513"/>
      <c r="EEK58" s="799"/>
      <c r="EEL58" s="799"/>
      <c r="EEM58" s="799"/>
      <c r="EEN58" s="799"/>
      <c r="EEO58" s="799"/>
      <c r="EEP58" s="799"/>
      <c r="EEQ58" s="799"/>
      <c r="EER58" s="513"/>
      <c r="EES58" s="799"/>
      <c r="EET58" s="799"/>
      <c r="EEU58" s="799"/>
      <c r="EEV58" s="799"/>
      <c r="EEW58" s="799"/>
      <c r="EEX58" s="799"/>
      <c r="EEY58" s="799"/>
      <c r="EEZ58" s="513"/>
      <c r="EFA58" s="799"/>
      <c r="EFB58" s="799"/>
      <c r="EFC58" s="799"/>
      <c r="EFD58" s="799"/>
      <c r="EFE58" s="799"/>
      <c r="EFF58" s="799"/>
      <c r="EFG58" s="799"/>
      <c r="EFH58" s="513"/>
      <c r="EFI58" s="799"/>
      <c r="EFJ58" s="799"/>
      <c r="EFK58" s="799"/>
      <c r="EFL58" s="799"/>
      <c r="EFM58" s="799"/>
      <c r="EFN58" s="799"/>
      <c r="EFO58" s="799"/>
      <c r="EFP58" s="513"/>
      <c r="EFQ58" s="799"/>
      <c r="EFR58" s="799"/>
      <c r="EFS58" s="799"/>
      <c r="EFT58" s="799"/>
      <c r="EFU58" s="799"/>
      <c r="EFV58" s="799"/>
      <c r="EFW58" s="799"/>
      <c r="EFX58" s="513"/>
      <c r="EFY58" s="799"/>
      <c r="EFZ58" s="799"/>
      <c r="EGA58" s="799"/>
      <c r="EGB58" s="799"/>
      <c r="EGC58" s="799"/>
      <c r="EGD58" s="799"/>
      <c r="EGE58" s="799"/>
      <c r="EGF58" s="513"/>
      <c r="EGG58" s="799"/>
      <c r="EGH58" s="799"/>
      <c r="EGI58" s="799"/>
      <c r="EGJ58" s="799"/>
      <c r="EGK58" s="799"/>
      <c r="EGL58" s="799"/>
      <c r="EGM58" s="799"/>
      <c r="EGN58" s="513"/>
      <c r="EGO58" s="799"/>
      <c r="EGP58" s="799"/>
      <c r="EGQ58" s="799"/>
      <c r="EGR58" s="799"/>
      <c r="EGS58" s="799"/>
      <c r="EGT58" s="799"/>
      <c r="EGU58" s="799"/>
      <c r="EGV58" s="513"/>
      <c r="EGW58" s="799"/>
      <c r="EGX58" s="799"/>
      <c r="EGY58" s="799"/>
      <c r="EGZ58" s="799"/>
      <c r="EHA58" s="799"/>
      <c r="EHB58" s="799"/>
      <c r="EHC58" s="799"/>
      <c r="EHD58" s="513"/>
      <c r="EHE58" s="799"/>
      <c r="EHF58" s="799"/>
      <c r="EHG58" s="799"/>
      <c r="EHH58" s="799"/>
      <c r="EHI58" s="799"/>
      <c r="EHJ58" s="799"/>
      <c r="EHK58" s="799"/>
      <c r="EHL58" s="513"/>
      <c r="EHM58" s="799"/>
      <c r="EHN58" s="799"/>
      <c r="EHO58" s="799"/>
      <c r="EHP58" s="799"/>
      <c r="EHQ58" s="799"/>
      <c r="EHR58" s="799"/>
      <c r="EHS58" s="799"/>
      <c r="EHT58" s="513"/>
      <c r="EHU58" s="799"/>
      <c r="EHV58" s="799"/>
      <c r="EHW58" s="799"/>
      <c r="EHX58" s="799"/>
      <c r="EHY58" s="799"/>
      <c r="EHZ58" s="799"/>
      <c r="EIA58" s="799"/>
      <c r="EIB58" s="513"/>
      <c r="EIC58" s="799"/>
      <c r="EID58" s="799"/>
      <c r="EIE58" s="799"/>
      <c r="EIF58" s="799"/>
      <c r="EIG58" s="799"/>
      <c r="EIH58" s="799"/>
      <c r="EII58" s="799"/>
      <c r="EIJ58" s="513"/>
      <c r="EIK58" s="799"/>
      <c r="EIL58" s="799"/>
      <c r="EIM58" s="799"/>
      <c r="EIN58" s="799"/>
      <c r="EIO58" s="799"/>
      <c r="EIP58" s="799"/>
      <c r="EIQ58" s="799"/>
      <c r="EIR58" s="513"/>
      <c r="EIS58" s="799"/>
      <c r="EIT58" s="799"/>
      <c r="EIU58" s="799"/>
      <c r="EIV58" s="799"/>
      <c r="EIW58" s="799"/>
      <c r="EIX58" s="799"/>
      <c r="EIY58" s="799"/>
      <c r="EIZ58" s="513"/>
      <c r="EJA58" s="799"/>
      <c r="EJB58" s="799"/>
      <c r="EJC58" s="799"/>
      <c r="EJD58" s="799"/>
      <c r="EJE58" s="799"/>
      <c r="EJF58" s="799"/>
      <c r="EJG58" s="799"/>
      <c r="EJH58" s="513"/>
      <c r="EJI58" s="799"/>
      <c r="EJJ58" s="799"/>
      <c r="EJK58" s="799"/>
      <c r="EJL58" s="799"/>
      <c r="EJM58" s="799"/>
      <c r="EJN58" s="799"/>
      <c r="EJO58" s="799"/>
      <c r="EJP58" s="513"/>
      <c r="EJQ58" s="799"/>
      <c r="EJR58" s="799"/>
      <c r="EJS58" s="799"/>
      <c r="EJT58" s="799"/>
      <c r="EJU58" s="799"/>
      <c r="EJV58" s="799"/>
      <c r="EJW58" s="799"/>
      <c r="EJX58" s="513"/>
      <c r="EJY58" s="799"/>
      <c r="EJZ58" s="799"/>
      <c r="EKA58" s="799"/>
      <c r="EKB58" s="799"/>
      <c r="EKC58" s="799"/>
      <c r="EKD58" s="799"/>
      <c r="EKE58" s="799"/>
      <c r="EKF58" s="513"/>
      <c r="EKG58" s="799"/>
      <c r="EKH58" s="799"/>
      <c r="EKI58" s="799"/>
      <c r="EKJ58" s="799"/>
      <c r="EKK58" s="799"/>
      <c r="EKL58" s="799"/>
      <c r="EKM58" s="799"/>
      <c r="EKN58" s="513"/>
      <c r="EKO58" s="799"/>
      <c r="EKP58" s="799"/>
      <c r="EKQ58" s="799"/>
      <c r="EKR58" s="799"/>
      <c r="EKS58" s="799"/>
      <c r="EKT58" s="799"/>
      <c r="EKU58" s="799"/>
      <c r="EKV58" s="513"/>
      <c r="EKW58" s="799"/>
      <c r="EKX58" s="799"/>
      <c r="EKY58" s="799"/>
      <c r="EKZ58" s="799"/>
      <c r="ELA58" s="799"/>
      <c r="ELB58" s="799"/>
      <c r="ELC58" s="799"/>
      <c r="ELD58" s="513"/>
      <c r="ELE58" s="799"/>
      <c r="ELF58" s="799"/>
      <c r="ELG58" s="799"/>
      <c r="ELH58" s="799"/>
      <c r="ELI58" s="799"/>
      <c r="ELJ58" s="799"/>
      <c r="ELK58" s="799"/>
      <c r="ELL58" s="513"/>
      <c r="ELM58" s="799"/>
      <c r="ELN58" s="799"/>
      <c r="ELO58" s="799"/>
      <c r="ELP58" s="799"/>
      <c r="ELQ58" s="799"/>
      <c r="ELR58" s="799"/>
      <c r="ELS58" s="799"/>
      <c r="ELT58" s="513"/>
      <c r="ELU58" s="799"/>
      <c r="ELV58" s="799"/>
      <c r="ELW58" s="799"/>
      <c r="ELX58" s="799"/>
      <c r="ELY58" s="799"/>
      <c r="ELZ58" s="799"/>
      <c r="EMA58" s="799"/>
      <c r="EMB58" s="513"/>
      <c r="EMC58" s="799"/>
      <c r="EMD58" s="799"/>
      <c r="EME58" s="799"/>
      <c r="EMF58" s="799"/>
      <c r="EMG58" s="799"/>
      <c r="EMH58" s="799"/>
      <c r="EMI58" s="799"/>
      <c r="EMJ58" s="513"/>
      <c r="EMK58" s="799"/>
      <c r="EML58" s="799"/>
      <c r="EMM58" s="799"/>
      <c r="EMN58" s="799"/>
      <c r="EMO58" s="799"/>
      <c r="EMP58" s="799"/>
      <c r="EMQ58" s="799"/>
      <c r="EMR58" s="513"/>
      <c r="EMS58" s="799"/>
      <c r="EMT58" s="799"/>
      <c r="EMU58" s="799"/>
      <c r="EMV58" s="799"/>
      <c r="EMW58" s="799"/>
      <c r="EMX58" s="799"/>
      <c r="EMY58" s="799"/>
      <c r="EMZ58" s="513"/>
      <c r="ENA58" s="799"/>
      <c r="ENB58" s="799"/>
      <c r="ENC58" s="799"/>
      <c r="END58" s="799"/>
      <c r="ENE58" s="799"/>
      <c r="ENF58" s="799"/>
      <c r="ENG58" s="799"/>
      <c r="ENH58" s="513"/>
      <c r="ENI58" s="799"/>
      <c r="ENJ58" s="799"/>
      <c r="ENK58" s="799"/>
      <c r="ENL58" s="799"/>
      <c r="ENM58" s="799"/>
      <c r="ENN58" s="799"/>
      <c r="ENO58" s="799"/>
      <c r="ENP58" s="513"/>
      <c r="ENQ58" s="799"/>
      <c r="ENR58" s="799"/>
      <c r="ENS58" s="799"/>
      <c r="ENT58" s="799"/>
      <c r="ENU58" s="799"/>
      <c r="ENV58" s="799"/>
      <c r="ENW58" s="799"/>
      <c r="ENX58" s="513"/>
      <c r="ENY58" s="799"/>
      <c r="ENZ58" s="799"/>
      <c r="EOA58" s="799"/>
      <c r="EOB58" s="799"/>
      <c r="EOC58" s="799"/>
      <c r="EOD58" s="799"/>
      <c r="EOE58" s="799"/>
      <c r="EOF58" s="513"/>
      <c r="EOG58" s="799"/>
      <c r="EOH58" s="799"/>
      <c r="EOI58" s="799"/>
      <c r="EOJ58" s="799"/>
      <c r="EOK58" s="799"/>
      <c r="EOL58" s="799"/>
      <c r="EOM58" s="799"/>
      <c r="EON58" s="513"/>
      <c r="EOO58" s="799"/>
      <c r="EOP58" s="799"/>
      <c r="EOQ58" s="799"/>
      <c r="EOR58" s="799"/>
      <c r="EOS58" s="799"/>
      <c r="EOT58" s="799"/>
      <c r="EOU58" s="799"/>
      <c r="EOV58" s="513"/>
      <c r="EOW58" s="799"/>
      <c r="EOX58" s="799"/>
      <c r="EOY58" s="799"/>
      <c r="EOZ58" s="799"/>
      <c r="EPA58" s="799"/>
      <c r="EPB58" s="799"/>
      <c r="EPC58" s="799"/>
      <c r="EPD58" s="513"/>
      <c r="EPE58" s="799"/>
      <c r="EPF58" s="799"/>
      <c r="EPG58" s="799"/>
      <c r="EPH58" s="799"/>
      <c r="EPI58" s="799"/>
      <c r="EPJ58" s="799"/>
      <c r="EPK58" s="799"/>
      <c r="EPL58" s="513"/>
      <c r="EPM58" s="799"/>
      <c r="EPN58" s="799"/>
      <c r="EPO58" s="799"/>
      <c r="EPP58" s="799"/>
      <c r="EPQ58" s="799"/>
      <c r="EPR58" s="799"/>
      <c r="EPS58" s="799"/>
      <c r="EPT58" s="513"/>
      <c r="EPU58" s="799"/>
      <c r="EPV58" s="799"/>
      <c r="EPW58" s="799"/>
      <c r="EPX58" s="799"/>
      <c r="EPY58" s="799"/>
      <c r="EPZ58" s="799"/>
      <c r="EQA58" s="799"/>
      <c r="EQB58" s="513"/>
      <c r="EQC58" s="799"/>
      <c r="EQD58" s="799"/>
      <c r="EQE58" s="799"/>
      <c r="EQF58" s="799"/>
      <c r="EQG58" s="799"/>
      <c r="EQH58" s="799"/>
      <c r="EQI58" s="799"/>
      <c r="EQJ58" s="513"/>
      <c r="EQK58" s="799"/>
      <c r="EQL58" s="799"/>
      <c r="EQM58" s="799"/>
      <c r="EQN58" s="799"/>
      <c r="EQO58" s="799"/>
      <c r="EQP58" s="799"/>
      <c r="EQQ58" s="799"/>
      <c r="EQR58" s="513"/>
      <c r="EQS58" s="799"/>
      <c r="EQT58" s="799"/>
      <c r="EQU58" s="799"/>
      <c r="EQV58" s="799"/>
      <c r="EQW58" s="799"/>
      <c r="EQX58" s="799"/>
      <c r="EQY58" s="799"/>
      <c r="EQZ58" s="513"/>
      <c r="ERA58" s="799"/>
      <c r="ERB58" s="799"/>
      <c r="ERC58" s="799"/>
      <c r="ERD58" s="799"/>
      <c r="ERE58" s="799"/>
      <c r="ERF58" s="799"/>
      <c r="ERG58" s="799"/>
      <c r="ERH58" s="513"/>
      <c r="ERI58" s="799"/>
      <c r="ERJ58" s="799"/>
      <c r="ERK58" s="799"/>
      <c r="ERL58" s="799"/>
      <c r="ERM58" s="799"/>
      <c r="ERN58" s="799"/>
      <c r="ERO58" s="799"/>
      <c r="ERP58" s="513"/>
      <c r="ERQ58" s="799"/>
      <c r="ERR58" s="799"/>
      <c r="ERS58" s="799"/>
      <c r="ERT58" s="799"/>
      <c r="ERU58" s="799"/>
      <c r="ERV58" s="799"/>
      <c r="ERW58" s="799"/>
      <c r="ERX58" s="513"/>
      <c r="ERY58" s="799"/>
      <c r="ERZ58" s="799"/>
      <c r="ESA58" s="799"/>
      <c r="ESB58" s="799"/>
      <c r="ESC58" s="799"/>
      <c r="ESD58" s="799"/>
      <c r="ESE58" s="799"/>
      <c r="ESF58" s="513"/>
      <c r="ESG58" s="799"/>
      <c r="ESH58" s="799"/>
      <c r="ESI58" s="799"/>
      <c r="ESJ58" s="799"/>
      <c r="ESK58" s="799"/>
      <c r="ESL58" s="799"/>
      <c r="ESM58" s="799"/>
      <c r="ESN58" s="513"/>
      <c r="ESO58" s="799"/>
      <c r="ESP58" s="799"/>
      <c r="ESQ58" s="799"/>
      <c r="ESR58" s="799"/>
      <c r="ESS58" s="799"/>
      <c r="EST58" s="799"/>
      <c r="ESU58" s="799"/>
      <c r="ESV58" s="513"/>
      <c r="ESW58" s="799"/>
      <c r="ESX58" s="799"/>
      <c r="ESY58" s="799"/>
      <c r="ESZ58" s="799"/>
      <c r="ETA58" s="799"/>
      <c r="ETB58" s="799"/>
      <c r="ETC58" s="799"/>
      <c r="ETD58" s="513"/>
      <c r="ETE58" s="799"/>
      <c r="ETF58" s="799"/>
      <c r="ETG58" s="799"/>
      <c r="ETH58" s="799"/>
      <c r="ETI58" s="799"/>
      <c r="ETJ58" s="799"/>
      <c r="ETK58" s="799"/>
      <c r="ETL58" s="513"/>
      <c r="ETM58" s="799"/>
      <c r="ETN58" s="799"/>
      <c r="ETO58" s="799"/>
      <c r="ETP58" s="799"/>
      <c r="ETQ58" s="799"/>
      <c r="ETR58" s="799"/>
      <c r="ETS58" s="799"/>
      <c r="ETT58" s="513"/>
      <c r="ETU58" s="799"/>
      <c r="ETV58" s="799"/>
      <c r="ETW58" s="799"/>
      <c r="ETX58" s="799"/>
      <c r="ETY58" s="799"/>
      <c r="ETZ58" s="799"/>
      <c r="EUA58" s="799"/>
      <c r="EUB58" s="513"/>
      <c r="EUC58" s="799"/>
      <c r="EUD58" s="799"/>
      <c r="EUE58" s="799"/>
      <c r="EUF58" s="799"/>
      <c r="EUG58" s="799"/>
      <c r="EUH58" s="799"/>
      <c r="EUI58" s="799"/>
      <c r="EUJ58" s="513"/>
      <c r="EUK58" s="799"/>
      <c r="EUL58" s="799"/>
      <c r="EUM58" s="799"/>
      <c r="EUN58" s="799"/>
      <c r="EUO58" s="799"/>
      <c r="EUP58" s="799"/>
      <c r="EUQ58" s="799"/>
      <c r="EUR58" s="513"/>
      <c r="EUS58" s="799"/>
      <c r="EUT58" s="799"/>
      <c r="EUU58" s="799"/>
      <c r="EUV58" s="799"/>
      <c r="EUW58" s="799"/>
      <c r="EUX58" s="799"/>
      <c r="EUY58" s="799"/>
      <c r="EUZ58" s="513"/>
      <c r="EVA58" s="799"/>
      <c r="EVB58" s="799"/>
      <c r="EVC58" s="799"/>
      <c r="EVD58" s="799"/>
      <c r="EVE58" s="799"/>
      <c r="EVF58" s="799"/>
      <c r="EVG58" s="799"/>
      <c r="EVH58" s="513"/>
      <c r="EVI58" s="799"/>
      <c r="EVJ58" s="799"/>
      <c r="EVK58" s="799"/>
      <c r="EVL58" s="799"/>
      <c r="EVM58" s="799"/>
      <c r="EVN58" s="799"/>
      <c r="EVO58" s="799"/>
      <c r="EVP58" s="513"/>
      <c r="EVQ58" s="799"/>
      <c r="EVR58" s="799"/>
      <c r="EVS58" s="799"/>
      <c r="EVT58" s="799"/>
      <c r="EVU58" s="799"/>
      <c r="EVV58" s="799"/>
      <c r="EVW58" s="799"/>
      <c r="EVX58" s="513"/>
      <c r="EVY58" s="799"/>
      <c r="EVZ58" s="799"/>
      <c r="EWA58" s="799"/>
      <c r="EWB58" s="799"/>
      <c r="EWC58" s="799"/>
      <c r="EWD58" s="799"/>
      <c r="EWE58" s="799"/>
      <c r="EWF58" s="513"/>
      <c r="EWG58" s="799"/>
      <c r="EWH58" s="799"/>
      <c r="EWI58" s="799"/>
      <c r="EWJ58" s="799"/>
      <c r="EWK58" s="799"/>
      <c r="EWL58" s="799"/>
      <c r="EWM58" s="799"/>
      <c r="EWN58" s="513"/>
      <c r="EWO58" s="799"/>
      <c r="EWP58" s="799"/>
      <c r="EWQ58" s="799"/>
      <c r="EWR58" s="799"/>
      <c r="EWS58" s="799"/>
      <c r="EWT58" s="799"/>
      <c r="EWU58" s="799"/>
      <c r="EWV58" s="513"/>
      <c r="EWW58" s="799"/>
      <c r="EWX58" s="799"/>
      <c r="EWY58" s="799"/>
      <c r="EWZ58" s="799"/>
      <c r="EXA58" s="799"/>
      <c r="EXB58" s="799"/>
      <c r="EXC58" s="799"/>
      <c r="EXD58" s="513"/>
      <c r="EXE58" s="799"/>
      <c r="EXF58" s="799"/>
      <c r="EXG58" s="799"/>
      <c r="EXH58" s="799"/>
      <c r="EXI58" s="799"/>
      <c r="EXJ58" s="799"/>
      <c r="EXK58" s="799"/>
      <c r="EXL58" s="513"/>
      <c r="EXM58" s="799"/>
      <c r="EXN58" s="799"/>
      <c r="EXO58" s="799"/>
      <c r="EXP58" s="799"/>
      <c r="EXQ58" s="799"/>
      <c r="EXR58" s="799"/>
      <c r="EXS58" s="799"/>
      <c r="EXT58" s="513"/>
      <c r="EXU58" s="799"/>
      <c r="EXV58" s="799"/>
      <c r="EXW58" s="799"/>
      <c r="EXX58" s="799"/>
      <c r="EXY58" s="799"/>
      <c r="EXZ58" s="799"/>
      <c r="EYA58" s="799"/>
      <c r="EYB58" s="513"/>
      <c r="EYC58" s="799"/>
      <c r="EYD58" s="799"/>
      <c r="EYE58" s="799"/>
      <c r="EYF58" s="799"/>
      <c r="EYG58" s="799"/>
      <c r="EYH58" s="799"/>
      <c r="EYI58" s="799"/>
      <c r="EYJ58" s="513"/>
      <c r="EYK58" s="799"/>
      <c r="EYL58" s="799"/>
      <c r="EYM58" s="799"/>
      <c r="EYN58" s="799"/>
      <c r="EYO58" s="799"/>
      <c r="EYP58" s="799"/>
      <c r="EYQ58" s="799"/>
      <c r="EYR58" s="513"/>
      <c r="EYS58" s="799"/>
      <c r="EYT58" s="799"/>
      <c r="EYU58" s="799"/>
      <c r="EYV58" s="799"/>
      <c r="EYW58" s="799"/>
      <c r="EYX58" s="799"/>
      <c r="EYY58" s="799"/>
      <c r="EYZ58" s="513"/>
      <c r="EZA58" s="799"/>
      <c r="EZB58" s="799"/>
      <c r="EZC58" s="799"/>
      <c r="EZD58" s="799"/>
      <c r="EZE58" s="799"/>
      <c r="EZF58" s="799"/>
      <c r="EZG58" s="799"/>
      <c r="EZH58" s="513"/>
      <c r="EZI58" s="799"/>
      <c r="EZJ58" s="799"/>
      <c r="EZK58" s="799"/>
      <c r="EZL58" s="799"/>
      <c r="EZM58" s="799"/>
      <c r="EZN58" s="799"/>
      <c r="EZO58" s="799"/>
      <c r="EZP58" s="513"/>
      <c r="EZQ58" s="799"/>
      <c r="EZR58" s="799"/>
      <c r="EZS58" s="799"/>
      <c r="EZT58" s="799"/>
      <c r="EZU58" s="799"/>
      <c r="EZV58" s="799"/>
      <c r="EZW58" s="799"/>
      <c r="EZX58" s="513"/>
      <c r="EZY58" s="799"/>
      <c r="EZZ58" s="799"/>
      <c r="FAA58" s="799"/>
      <c r="FAB58" s="799"/>
      <c r="FAC58" s="799"/>
      <c r="FAD58" s="799"/>
      <c r="FAE58" s="799"/>
      <c r="FAF58" s="513"/>
      <c r="FAG58" s="799"/>
      <c r="FAH58" s="799"/>
      <c r="FAI58" s="799"/>
      <c r="FAJ58" s="799"/>
      <c r="FAK58" s="799"/>
      <c r="FAL58" s="799"/>
      <c r="FAM58" s="799"/>
      <c r="FAN58" s="513"/>
      <c r="FAO58" s="799"/>
      <c r="FAP58" s="799"/>
      <c r="FAQ58" s="799"/>
      <c r="FAR58" s="799"/>
      <c r="FAS58" s="799"/>
      <c r="FAT58" s="799"/>
      <c r="FAU58" s="799"/>
      <c r="FAV58" s="513"/>
      <c r="FAW58" s="799"/>
      <c r="FAX58" s="799"/>
      <c r="FAY58" s="799"/>
      <c r="FAZ58" s="799"/>
      <c r="FBA58" s="799"/>
      <c r="FBB58" s="799"/>
      <c r="FBC58" s="799"/>
      <c r="FBD58" s="513"/>
      <c r="FBE58" s="799"/>
      <c r="FBF58" s="799"/>
      <c r="FBG58" s="799"/>
      <c r="FBH58" s="799"/>
      <c r="FBI58" s="799"/>
      <c r="FBJ58" s="799"/>
      <c r="FBK58" s="799"/>
      <c r="FBL58" s="513"/>
      <c r="FBM58" s="799"/>
      <c r="FBN58" s="799"/>
      <c r="FBO58" s="799"/>
      <c r="FBP58" s="799"/>
      <c r="FBQ58" s="799"/>
      <c r="FBR58" s="799"/>
      <c r="FBS58" s="799"/>
      <c r="FBT58" s="513"/>
      <c r="FBU58" s="799"/>
      <c r="FBV58" s="799"/>
      <c r="FBW58" s="799"/>
      <c r="FBX58" s="799"/>
      <c r="FBY58" s="799"/>
      <c r="FBZ58" s="799"/>
      <c r="FCA58" s="799"/>
      <c r="FCB58" s="513"/>
      <c r="FCC58" s="799"/>
      <c r="FCD58" s="799"/>
      <c r="FCE58" s="799"/>
      <c r="FCF58" s="799"/>
      <c r="FCG58" s="799"/>
      <c r="FCH58" s="799"/>
      <c r="FCI58" s="799"/>
      <c r="FCJ58" s="513"/>
      <c r="FCK58" s="799"/>
      <c r="FCL58" s="799"/>
      <c r="FCM58" s="799"/>
      <c r="FCN58" s="799"/>
      <c r="FCO58" s="799"/>
      <c r="FCP58" s="799"/>
      <c r="FCQ58" s="799"/>
      <c r="FCR58" s="513"/>
      <c r="FCS58" s="799"/>
      <c r="FCT58" s="799"/>
      <c r="FCU58" s="799"/>
      <c r="FCV58" s="799"/>
      <c r="FCW58" s="799"/>
      <c r="FCX58" s="799"/>
      <c r="FCY58" s="799"/>
      <c r="FCZ58" s="513"/>
      <c r="FDA58" s="799"/>
      <c r="FDB58" s="799"/>
      <c r="FDC58" s="799"/>
      <c r="FDD58" s="799"/>
      <c r="FDE58" s="799"/>
      <c r="FDF58" s="799"/>
      <c r="FDG58" s="799"/>
      <c r="FDH58" s="513"/>
      <c r="FDI58" s="799"/>
      <c r="FDJ58" s="799"/>
      <c r="FDK58" s="799"/>
      <c r="FDL58" s="799"/>
      <c r="FDM58" s="799"/>
      <c r="FDN58" s="799"/>
      <c r="FDO58" s="799"/>
      <c r="FDP58" s="513"/>
      <c r="FDQ58" s="799"/>
      <c r="FDR58" s="799"/>
      <c r="FDS58" s="799"/>
      <c r="FDT58" s="799"/>
      <c r="FDU58" s="799"/>
      <c r="FDV58" s="799"/>
      <c r="FDW58" s="799"/>
      <c r="FDX58" s="513"/>
      <c r="FDY58" s="799"/>
      <c r="FDZ58" s="799"/>
      <c r="FEA58" s="799"/>
      <c r="FEB58" s="799"/>
      <c r="FEC58" s="799"/>
      <c r="FED58" s="799"/>
      <c r="FEE58" s="799"/>
      <c r="FEF58" s="513"/>
      <c r="FEG58" s="799"/>
      <c r="FEH58" s="799"/>
      <c r="FEI58" s="799"/>
      <c r="FEJ58" s="799"/>
      <c r="FEK58" s="799"/>
      <c r="FEL58" s="799"/>
      <c r="FEM58" s="799"/>
      <c r="FEN58" s="513"/>
      <c r="FEO58" s="799"/>
      <c r="FEP58" s="799"/>
      <c r="FEQ58" s="799"/>
      <c r="FER58" s="799"/>
      <c r="FES58" s="799"/>
      <c r="FET58" s="799"/>
      <c r="FEU58" s="799"/>
      <c r="FEV58" s="513"/>
      <c r="FEW58" s="799"/>
      <c r="FEX58" s="799"/>
      <c r="FEY58" s="799"/>
      <c r="FEZ58" s="799"/>
      <c r="FFA58" s="799"/>
      <c r="FFB58" s="799"/>
      <c r="FFC58" s="799"/>
      <c r="FFD58" s="513"/>
      <c r="FFE58" s="799"/>
      <c r="FFF58" s="799"/>
      <c r="FFG58" s="799"/>
      <c r="FFH58" s="799"/>
      <c r="FFI58" s="799"/>
      <c r="FFJ58" s="799"/>
      <c r="FFK58" s="799"/>
      <c r="FFL58" s="513"/>
      <c r="FFM58" s="799"/>
      <c r="FFN58" s="799"/>
      <c r="FFO58" s="799"/>
      <c r="FFP58" s="799"/>
      <c r="FFQ58" s="799"/>
      <c r="FFR58" s="799"/>
      <c r="FFS58" s="799"/>
      <c r="FFT58" s="513"/>
      <c r="FFU58" s="799"/>
      <c r="FFV58" s="799"/>
      <c r="FFW58" s="799"/>
      <c r="FFX58" s="799"/>
      <c r="FFY58" s="799"/>
      <c r="FFZ58" s="799"/>
      <c r="FGA58" s="799"/>
      <c r="FGB58" s="513"/>
      <c r="FGC58" s="799"/>
      <c r="FGD58" s="799"/>
      <c r="FGE58" s="799"/>
      <c r="FGF58" s="799"/>
      <c r="FGG58" s="799"/>
      <c r="FGH58" s="799"/>
      <c r="FGI58" s="799"/>
      <c r="FGJ58" s="513"/>
      <c r="FGK58" s="799"/>
      <c r="FGL58" s="799"/>
      <c r="FGM58" s="799"/>
      <c r="FGN58" s="799"/>
      <c r="FGO58" s="799"/>
      <c r="FGP58" s="799"/>
      <c r="FGQ58" s="799"/>
      <c r="FGR58" s="513"/>
      <c r="FGS58" s="799"/>
      <c r="FGT58" s="799"/>
      <c r="FGU58" s="799"/>
      <c r="FGV58" s="799"/>
      <c r="FGW58" s="799"/>
      <c r="FGX58" s="799"/>
      <c r="FGY58" s="799"/>
      <c r="FGZ58" s="513"/>
      <c r="FHA58" s="799"/>
      <c r="FHB58" s="799"/>
      <c r="FHC58" s="799"/>
      <c r="FHD58" s="799"/>
      <c r="FHE58" s="799"/>
      <c r="FHF58" s="799"/>
      <c r="FHG58" s="799"/>
      <c r="FHH58" s="513"/>
      <c r="FHI58" s="799"/>
      <c r="FHJ58" s="799"/>
      <c r="FHK58" s="799"/>
      <c r="FHL58" s="799"/>
      <c r="FHM58" s="799"/>
      <c r="FHN58" s="799"/>
      <c r="FHO58" s="799"/>
      <c r="FHP58" s="513"/>
      <c r="FHQ58" s="799"/>
      <c r="FHR58" s="799"/>
      <c r="FHS58" s="799"/>
      <c r="FHT58" s="799"/>
      <c r="FHU58" s="799"/>
      <c r="FHV58" s="799"/>
      <c r="FHW58" s="799"/>
      <c r="FHX58" s="513"/>
      <c r="FHY58" s="799"/>
      <c r="FHZ58" s="799"/>
      <c r="FIA58" s="799"/>
      <c r="FIB58" s="799"/>
      <c r="FIC58" s="799"/>
      <c r="FID58" s="799"/>
      <c r="FIE58" s="799"/>
      <c r="FIF58" s="513"/>
      <c r="FIG58" s="799"/>
      <c r="FIH58" s="799"/>
      <c r="FII58" s="799"/>
      <c r="FIJ58" s="799"/>
      <c r="FIK58" s="799"/>
      <c r="FIL58" s="799"/>
      <c r="FIM58" s="799"/>
      <c r="FIN58" s="513"/>
      <c r="FIO58" s="799"/>
      <c r="FIP58" s="799"/>
      <c r="FIQ58" s="799"/>
      <c r="FIR58" s="799"/>
      <c r="FIS58" s="799"/>
      <c r="FIT58" s="799"/>
      <c r="FIU58" s="799"/>
      <c r="FIV58" s="513"/>
      <c r="FIW58" s="799"/>
      <c r="FIX58" s="799"/>
      <c r="FIY58" s="799"/>
      <c r="FIZ58" s="799"/>
      <c r="FJA58" s="799"/>
      <c r="FJB58" s="799"/>
      <c r="FJC58" s="799"/>
      <c r="FJD58" s="513"/>
      <c r="FJE58" s="799"/>
      <c r="FJF58" s="799"/>
      <c r="FJG58" s="799"/>
      <c r="FJH58" s="799"/>
      <c r="FJI58" s="799"/>
      <c r="FJJ58" s="799"/>
      <c r="FJK58" s="799"/>
      <c r="FJL58" s="513"/>
      <c r="FJM58" s="799"/>
      <c r="FJN58" s="799"/>
      <c r="FJO58" s="799"/>
      <c r="FJP58" s="799"/>
      <c r="FJQ58" s="799"/>
      <c r="FJR58" s="799"/>
      <c r="FJS58" s="799"/>
      <c r="FJT58" s="513"/>
      <c r="FJU58" s="799"/>
      <c r="FJV58" s="799"/>
      <c r="FJW58" s="799"/>
      <c r="FJX58" s="799"/>
      <c r="FJY58" s="799"/>
      <c r="FJZ58" s="799"/>
      <c r="FKA58" s="799"/>
      <c r="FKB58" s="513"/>
      <c r="FKC58" s="799"/>
      <c r="FKD58" s="799"/>
      <c r="FKE58" s="799"/>
      <c r="FKF58" s="799"/>
      <c r="FKG58" s="799"/>
      <c r="FKH58" s="799"/>
      <c r="FKI58" s="799"/>
      <c r="FKJ58" s="513"/>
      <c r="FKK58" s="799"/>
      <c r="FKL58" s="799"/>
      <c r="FKM58" s="799"/>
      <c r="FKN58" s="799"/>
      <c r="FKO58" s="799"/>
      <c r="FKP58" s="799"/>
      <c r="FKQ58" s="799"/>
      <c r="FKR58" s="513"/>
      <c r="FKS58" s="799"/>
      <c r="FKT58" s="799"/>
      <c r="FKU58" s="799"/>
      <c r="FKV58" s="799"/>
      <c r="FKW58" s="799"/>
      <c r="FKX58" s="799"/>
      <c r="FKY58" s="799"/>
      <c r="FKZ58" s="513"/>
      <c r="FLA58" s="799"/>
      <c r="FLB58" s="799"/>
      <c r="FLC58" s="799"/>
      <c r="FLD58" s="799"/>
      <c r="FLE58" s="799"/>
      <c r="FLF58" s="799"/>
      <c r="FLG58" s="799"/>
      <c r="FLH58" s="513"/>
      <c r="FLI58" s="799"/>
      <c r="FLJ58" s="799"/>
      <c r="FLK58" s="799"/>
      <c r="FLL58" s="799"/>
      <c r="FLM58" s="799"/>
      <c r="FLN58" s="799"/>
      <c r="FLO58" s="799"/>
      <c r="FLP58" s="513"/>
      <c r="FLQ58" s="799"/>
      <c r="FLR58" s="799"/>
      <c r="FLS58" s="799"/>
      <c r="FLT58" s="799"/>
      <c r="FLU58" s="799"/>
      <c r="FLV58" s="799"/>
      <c r="FLW58" s="799"/>
      <c r="FLX58" s="513"/>
      <c r="FLY58" s="799"/>
      <c r="FLZ58" s="799"/>
      <c r="FMA58" s="799"/>
      <c r="FMB58" s="799"/>
      <c r="FMC58" s="799"/>
      <c r="FMD58" s="799"/>
      <c r="FME58" s="799"/>
      <c r="FMF58" s="513"/>
      <c r="FMG58" s="799"/>
      <c r="FMH58" s="799"/>
      <c r="FMI58" s="799"/>
      <c r="FMJ58" s="799"/>
      <c r="FMK58" s="799"/>
      <c r="FML58" s="799"/>
      <c r="FMM58" s="799"/>
      <c r="FMN58" s="513"/>
      <c r="FMO58" s="799"/>
      <c r="FMP58" s="799"/>
      <c r="FMQ58" s="799"/>
      <c r="FMR58" s="799"/>
      <c r="FMS58" s="799"/>
      <c r="FMT58" s="799"/>
      <c r="FMU58" s="799"/>
      <c r="FMV58" s="513"/>
      <c r="FMW58" s="799"/>
      <c r="FMX58" s="799"/>
      <c r="FMY58" s="799"/>
      <c r="FMZ58" s="799"/>
      <c r="FNA58" s="799"/>
      <c r="FNB58" s="799"/>
      <c r="FNC58" s="799"/>
      <c r="FND58" s="513"/>
      <c r="FNE58" s="799"/>
      <c r="FNF58" s="799"/>
      <c r="FNG58" s="799"/>
      <c r="FNH58" s="799"/>
      <c r="FNI58" s="799"/>
      <c r="FNJ58" s="799"/>
      <c r="FNK58" s="799"/>
      <c r="FNL58" s="513"/>
      <c r="FNM58" s="799"/>
      <c r="FNN58" s="799"/>
      <c r="FNO58" s="799"/>
      <c r="FNP58" s="799"/>
      <c r="FNQ58" s="799"/>
      <c r="FNR58" s="799"/>
      <c r="FNS58" s="799"/>
      <c r="FNT58" s="513"/>
      <c r="FNU58" s="799"/>
      <c r="FNV58" s="799"/>
      <c r="FNW58" s="799"/>
      <c r="FNX58" s="799"/>
      <c r="FNY58" s="799"/>
      <c r="FNZ58" s="799"/>
      <c r="FOA58" s="799"/>
      <c r="FOB58" s="513"/>
      <c r="FOC58" s="799"/>
      <c r="FOD58" s="799"/>
      <c r="FOE58" s="799"/>
      <c r="FOF58" s="799"/>
      <c r="FOG58" s="799"/>
      <c r="FOH58" s="799"/>
      <c r="FOI58" s="799"/>
      <c r="FOJ58" s="513"/>
      <c r="FOK58" s="799"/>
      <c r="FOL58" s="799"/>
      <c r="FOM58" s="799"/>
      <c r="FON58" s="799"/>
      <c r="FOO58" s="799"/>
      <c r="FOP58" s="799"/>
      <c r="FOQ58" s="799"/>
      <c r="FOR58" s="513"/>
      <c r="FOS58" s="799"/>
      <c r="FOT58" s="799"/>
      <c r="FOU58" s="799"/>
      <c r="FOV58" s="799"/>
      <c r="FOW58" s="799"/>
      <c r="FOX58" s="799"/>
      <c r="FOY58" s="799"/>
      <c r="FOZ58" s="513"/>
      <c r="FPA58" s="799"/>
      <c r="FPB58" s="799"/>
      <c r="FPC58" s="799"/>
      <c r="FPD58" s="799"/>
      <c r="FPE58" s="799"/>
      <c r="FPF58" s="799"/>
      <c r="FPG58" s="799"/>
      <c r="FPH58" s="513"/>
      <c r="FPI58" s="799"/>
      <c r="FPJ58" s="799"/>
      <c r="FPK58" s="799"/>
      <c r="FPL58" s="799"/>
      <c r="FPM58" s="799"/>
      <c r="FPN58" s="799"/>
      <c r="FPO58" s="799"/>
      <c r="FPP58" s="513"/>
      <c r="FPQ58" s="799"/>
      <c r="FPR58" s="799"/>
      <c r="FPS58" s="799"/>
      <c r="FPT58" s="799"/>
      <c r="FPU58" s="799"/>
      <c r="FPV58" s="799"/>
      <c r="FPW58" s="799"/>
      <c r="FPX58" s="513"/>
      <c r="FPY58" s="799"/>
      <c r="FPZ58" s="799"/>
      <c r="FQA58" s="799"/>
      <c r="FQB58" s="799"/>
      <c r="FQC58" s="799"/>
      <c r="FQD58" s="799"/>
      <c r="FQE58" s="799"/>
      <c r="FQF58" s="513"/>
      <c r="FQG58" s="799"/>
      <c r="FQH58" s="799"/>
      <c r="FQI58" s="799"/>
      <c r="FQJ58" s="799"/>
      <c r="FQK58" s="799"/>
      <c r="FQL58" s="799"/>
      <c r="FQM58" s="799"/>
      <c r="FQN58" s="513"/>
      <c r="FQO58" s="799"/>
      <c r="FQP58" s="799"/>
      <c r="FQQ58" s="799"/>
      <c r="FQR58" s="799"/>
      <c r="FQS58" s="799"/>
      <c r="FQT58" s="799"/>
      <c r="FQU58" s="799"/>
      <c r="FQV58" s="513"/>
      <c r="FQW58" s="799"/>
      <c r="FQX58" s="799"/>
      <c r="FQY58" s="799"/>
      <c r="FQZ58" s="799"/>
      <c r="FRA58" s="799"/>
      <c r="FRB58" s="799"/>
      <c r="FRC58" s="799"/>
      <c r="FRD58" s="513"/>
      <c r="FRE58" s="799"/>
      <c r="FRF58" s="799"/>
      <c r="FRG58" s="799"/>
      <c r="FRH58" s="799"/>
      <c r="FRI58" s="799"/>
      <c r="FRJ58" s="799"/>
      <c r="FRK58" s="799"/>
      <c r="FRL58" s="513"/>
      <c r="FRM58" s="799"/>
      <c r="FRN58" s="799"/>
      <c r="FRO58" s="799"/>
      <c r="FRP58" s="799"/>
      <c r="FRQ58" s="799"/>
      <c r="FRR58" s="799"/>
      <c r="FRS58" s="799"/>
      <c r="FRT58" s="513"/>
      <c r="FRU58" s="799"/>
      <c r="FRV58" s="799"/>
      <c r="FRW58" s="799"/>
      <c r="FRX58" s="799"/>
      <c r="FRY58" s="799"/>
      <c r="FRZ58" s="799"/>
      <c r="FSA58" s="799"/>
      <c r="FSB58" s="513"/>
      <c r="FSC58" s="799"/>
      <c r="FSD58" s="799"/>
      <c r="FSE58" s="799"/>
      <c r="FSF58" s="799"/>
      <c r="FSG58" s="799"/>
      <c r="FSH58" s="799"/>
      <c r="FSI58" s="799"/>
      <c r="FSJ58" s="513"/>
      <c r="FSK58" s="799"/>
      <c r="FSL58" s="799"/>
      <c r="FSM58" s="799"/>
      <c r="FSN58" s="799"/>
      <c r="FSO58" s="799"/>
      <c r="FSP58" s="799"/>
      <c r="FSQ58" s="799"/>
      <c r="FSR58" s="513"/>
      <c r="FSS58" s="799"/>
      <c r="FST58" s="799"/>
      <c r="FSU58" s="799"/>
      <c r="FSV58" s="799"/>
      <c r="FSW58" s="799"/>
      <c r="FSX58" s="799"/>
      <c r="FSY58" s="799"/>
      <c r="FSZ58" s="513"/>
      <c r="FTA58" s="799"/>
      <c r="FTB58" s="799"/>
      <c r="FTC58" s="799"/>
      <c r="FTD58" s="799"/>
      <c r="FTE58" s="799"/>
      <c r="FTF58" s="799"/>
      <c r="FTG58" s="799"/>
      <c r="FTH58" s="513"/>
      <c r="FTI58" s="799"/>
      <c r="FTJ58" s="799"/>
      <c r="FTK58" s="799"/>
      <c r="FTL58" s="799"/>
      <c r="FTM58" s="799"/>
      <c r="FTN58" s="799"/>
      <c r="FTO58" s="799"/>
      <c r="FTP58" s="513"/>
      <c r="FTQ58" s="799"/>
      <c r="FTR58" s="799"/>
      <c r="FTS58" s="799"/>
      <c r="FTT58" s="799"/>
      <c r="FTU58" s="799"/>
      <c r="FTV58" s="799"/>
      <c r="FTW58" s="799"/>
      <c r="FTX58" s="513"/>
      <c r="FTY58" s="799"/>
      <c r="FTZ58" s="799"/>
      <c r="FUA58" s="799"/>
      <c r="FUB58" s="799"/>
      <c r="FUC58" s="799"/>
      <c r="FUD58" s="799"/>
      <c r="FUE58" s="799"/>
      <c r="FUF58" s="513"/>
      <c r="FUG58" s="799"/>
      <c r="FUH58" s="799"/>
      <c r="FUI58" s="799"/>
      <c r="FUJ58" s="799"/>
      <c r="FUK58" s="799"/>
      <c r="FUL58" s="799"/>
      <c r="FUM58" s="799"/>
      <c r="FUN58" s="513"/>
      <c r="FUO58" s="799"/>
      <c r="FUP58" s="799"/>
      <c r="FUQ58" s="799"/>
      <c r="FUR58" s="799"/>
      <c r="FUS58" s="799"/>
      <c r="FUT58" s="799"/>
      <c r="FUU58" s="799"/>
      <c r="FUV58" s="513"/>
      <c r="FUW58" s="799"/>
      <c r="FUX58" s="799"/>
      <c r="FUY58" s="799"/>
      <c r="FUZ58" s="799"/>
      <c r="FVA58" s="799"/>
      <c r="FVB58" s="799"/>
      <c r="FVC58" s="799"/>
      <c r="FVD58" s="513"/>
      <c r="FVE58" s="799"/>
      <c r="FVF58" s="799"/>
      <c r="FVG58" s="799"/>
      <c r="FVH58" s="799"/>
      <c r="FVI58" s="799"/>
      <c r="FVJ58" s="799"/>
      <c r="FVK58" s="799"/>
      <c r="FVL58" s="513"/>
      <c r="FVM58" s="799"/>
      <c r="FVN58" s="799"/>
      <c r="FVO58" s="799"/>
      <c r="FVP58" s="799"/>
      <c r="FVQ58" s="799"/>
      <c r="FVR58" s="799"/>
      <c r="FVS58" s="799"/>
      <c r="FVT58" s="513"/>
      <c r="FVU58" s="799"/>
      <c r="FVV58" s="799"/>
      <c r="FVW58" s="799"/>
      <c r="FVX58" s="799"/>
      <c r="FVY58" s="799"/>
      <c r="FVZ58" s="799"/>
      <c r="FWA58" s="799"/>
      <c r="FWB58" s="513"/>
      <c r="FWC58" s="799"/>
      <c r="FWD58" s="799"/>
      <c r="FWE58" s="799"/>
      <c r="FWF58" s="799"/>
      <c r="FWG58" s="799"/>
      <c r="FWH58" s="799"/>
      <c r="FWI58" s="799"/>
      <c r="FWJ58" s="513"/>
      <c r="FWK58" s="799"/>
      <c r="FWL58" s="799"/>
      <c r="FWM58" s="799"/>
      <c r="FWN58" s="799"/>
      <c r="FWO58" s="799"/>
      <c r="FWP58" s="799"/>
      <c r="FWQ58" s="799"/>
      <c r="FWR58" s="513"/>
      <c r="FWS58" s="799"/>
      <c r="FWT58" s="799"/>
      <c r="FWU58" s="799"/>
      <c r="FWV58" s="799"/>
      <c r="FWW58" s="799"/>
      <c r="FWX58" s="799"/>
      <c r="FWY58" s="799"/>
      <c r="FWZ58" s="513"/>
      <c r="FXA58" s="799"/>
      <c r="FXB58" s="799"/>
      <c r="FXC58" s="799"/>
      <c r="FXD58" s="799"/>
      <c r="FXE58" s="799"/>
      <c r="FXF58" s="799"/>
      <c r="FXG58" s="799"/>
      <c r="FXH58" s="513"/>
      <c r="FXI58" s="799"/>
      <c r="FXJ58" s="799"/>
      <c r="FXK58" s="799"/>
      <c r="FXL58" s="799"/>
      <c r="FXM58" s="799"/>
      <c r="FXN58" s="799"/>
      <c r="FXO58" s="799"/>
      <c r="FXP58" s="513"/>
      <c r="FXQ58" s="799"/>
      <c r="FXR58" s="799"/>
      <c r="FXS58" s="799"/>
      <c r="FXT58" s="799"/>
      <c r="FXU58" s="799"/>
      <c r="FXV58" s="799"/>
      <c r="FXW58" s="799"/>
      <c r="FXX58" s="513"/>
      <c r="FXY58" s="799"/>
      <c r="FXZ58" s="799"/>
      <c r="FYA58" s="799"/>
      <c r="FYB58" s="799"/>
      <c r="FYC58" s="799"/>
      <c r="FYD58" s="799"/>
      <c r="FYE58" s="799"/>
      <c r="FYF58" s="513"/>
      <c r="FYG58" s="799"/>
      <c r="FYH58" s="799"/>
      <c r="FYI58" s="799"/>
      <c r="FYJ58" s="799"/>
      <c r="FYK58" s="799"/>
      <c r="FYL58" s="799"/>
      <c r="FYM58" s="799"/>
      <c r="FYN58" s="513"/>
      <c r="FYO58" s="799"/>
      <c r="FYP58" s="799"/>
      <c r="FYQ58" s="799"/>
      <c r="FYR58" s="799"/>
      <c r="FYS58" s="799"/>
      <c r="FYT58" s="799"/>
      <c r="FYU58" s="799"/>
      <c r="FYV58" s="513"/>
      <c r="FYW58" s="799"/>
      <c r="FYX58" s="799"/>
      <c r="FYY58" s="799"/>
      <c r="FYZ58" s="799"/>
      <c r="FZA58" s="799"/>
      <c r="FZB58" s="799"/>
      <c r="FZC58" s="799"/>
      <c r="FZD58" s="513"/>
      <c r="FZE58" s="799"/>
      <c r="FZF58" s="799"/>
      <c r="FZG58" s="799"/>
      <c r="FZH58" s="799"/>
      <c r="FZI58" s="799"/>
      <c r="FZJ58" s="799"/>
      <c r="FZK58" s="799"/>
      <c r="FZL58" s="513"/>
      <c r="FZM58" s="799"/>
      <c r="FZN58" s="799"/>
      <c r="FZO58" s="799"/>
      <c r="FZP58" s="799"/>
      <c r="FZQ58" s="799"/>
      <c r="FZR58" s="799"/>
      <c r="FZS58" s="799"/>
      <c r="FZT58" s="513"/>
      <c r="FZU58" s="799"/>
      <c r="FZV58" s="799"/>
      <c r="FZW58" s="799"/>
      <c r="FZX58" s="799"/>
      <c r="FZY58" s="799"/>
      <c r="FZZ58" s="799"/>
      <c r="GAA58" s="799"/>
      <c r="GAB58" s="513"/>
      <c r="GAC58" s="799"/>
      <c r="GAD58" s="799"/>
      <c r="GAE58" s="799"/>
      <c r="GAF58" s="799"/>
      <c r="GAG58" s="799"/>
      <c r="GAH58" s="799"/>
      <c r="GAI58" s="799"/>
      <c r="GAJ58" s="513"/>
      <c r="GAK58" s="799"/>
      <c r="GAL58" s="799"/>
      <c r="GAM58" s="799"/>
      <c r="GAN58" s="799"/>
      <c r="GAO58" s="799"/>
      <c r="GAP58" s="799"/>
      <c r="GAQ58" s="799"/>
      <c r="GAR58" s="513"/>
      <c r="GAS58" s="799"/>
      <c r="GAT58" s="799"/>
      <c r="GAU58" s="799"/>
      <c r="GAV58" s="799"/>
      <c r="GAW58" s="799"/>
      <c r="GAX58" s="799"/>
      <c r="GAY58" s="799"/>
      <c r="GAZ58" s="513"/>
      <c r="GBA58" s="799"/>
      <c r="GBB58" s="799"/>
      <c r="GBC58" s="799"/>
      <c r="GBD58" s="799"/>
      <c r="GBE58" s="799"/>
      <c r="GBF58" s="799"/>
      <c r="GBG58" s="799"/>
      <c r="GBH58" s="513"/>
      <c r="GBI58" s="799"/>
      <c r="GBJ58" s="799"/>
      <c r="GBK58" s="799"/>
      <c r="GBL58" s="799"/>
      <c r="GBM58" s="799"/>
      <c r="GBN58" s="799"/>
      <c r="GBO58" s="799"/>
      <c r="GBP58" s="513"/>
      <c r="GBQ58" s="799"/>
      <c r="GBR58" s="799"/>
      <c r="GBS58" s="799"/>
      <c r="GBT58" s="799"/>
      <c r="GBU58" s="799"/>
      <c r="GBV58" s="799"/>
      <c r="GBW58" s="799"/>
      <c r="GBX58" s="513"/>
      <c r="GBY58" s="799"/>
      <c r="GBZ58" s="799"/>
      <c r="GCA58" s="799"/>
      <c r="GCB58" s="799"/>
      <c r="GCC58" s="799"/>
      <c r="GCD58" s="799"/>
      <c r="GCE58" s="799"/>
      <c r="GCF58" s="513"/>
      <c r="GCG58" s="799"/>
      <c r="GCH58" s="799"/>
      <c r="GCI58" s="799"/>
      <c r="GCJ58" s="799"/>
      <c r="GCK58" s="799"/>
      <c r="GCL58" s="799"/>
      <c r="GCM58" s="799"/>
      <c r="GCN58" s="513"/>
      <c r="GCO58" s="799"/>
      <c r="GCP58" s="799"/>
      <c r="GCQ58" s="799"/>
      <c r="GCR58" s="799"/>
      <c r="GCS58" s="799"/>
      <c r="GCT58" s="799"/>
      <c r="GCU58" s="799"/>
      <c r="GCV58" s="513"/>
      <c r="GCW58" s="799"/>
      <c r="GCX58" s="799"/>
      <c r="GCY58" s="799"/>
      <c r="GCZ58" s="799"/>
      <c r="GDA58" s="799"/>
      <c r="GDB58" s="799"/>
      <c r="GDC58" s="799"/>
      <c r="GDD58" s="513"/>
      <c r="GDE58" s="799"/>
      <c r="GDF58" s="799"/>
      <c r="GDG58" s="799"/>
      <c r="GDH58" s="799"/>
      <c r="GDI58" s="799"/>
      <c r="GDJ58" s="799"/>
      <c r="GDK58" s="799"/>
      <c r="GDL58" s="513"/>
      <c r="GDM58" s="799"/>
      <c r="GDN58" s="799"/>
      <c r="GDO58" s="799"/>
      <c r="GDP58" s="799"/>
      <c r="GDQ58" s="799"/>
      <c r="GDR58" s="799"/>
      <c r="GDS58" s="799"/>
      <c r="GDT58" s="513"/>
      <c r="GDU58" s="799"/>
      <c r="GDV58" s="799"/>
      <c r="GDW58" s="799"/>
      <c r="GDX58" s="799"/>
      <c r="GDY58" s="799"/>
      <c r="GDZ58" s="799"/>
      <c r="GEA58" s="799"/>
      <c r="GEB58" s="513"/>
      <c r="GEC58" s="799"/>
      <c r="GED58" s="799"/>
      <c r="GEE58" s="799"/>
      <c r="GEF58" s="799"/>
      <c r="GEG58" s="799"/>
      <c r="GEH58" s="799"/>
      <c r="GEI58" s="799"/>
      <c r="GEJ58" s="513"/>
      <c r="GEK58" s="799"/>
      <c r="GEL58" s="799"/>
      <c r="GEM58" s="799"/>
      <c r="GEN58" s="799"/>
      <c r="GEO58" s="799"/>
      <c r="GEP58" s="799"/>
      <c r="GEQ58" s="799"/>
      <c r="GER58" s="513"/>
      <c r="GES58" s="799"/>
      <c r="GET58" s="799"/>
      <c r="GEU58" s="799"/>
      <c r="GEV58" s="799"/>
      <c r="GEW58" s="799"/>
      <c r="GEX58" s="799"/>
      <c r="GEY58" s="799"/>
      <c r="GEZ58" s="513"/>
      <c r="GFA58" s="799"/>
      <c r="GFB58" s="799"/>
      <c r="GFC58" s="799"/>
      <c r="GFD58" s="799"/>
      <c r="GFE58" s="799"/>
      <c r="GFF58" s="799"/>
      <c r="GFG58" s="799"/>
      <c r="GFH58" s="513"/>
      <c r="GFI58" s="799"/>
      <c r="GFJ58" s="799"/>
      <c r="GFK58" s="799"/>
      <c r="GFL58" s="799"/>
      <c r="GFM58" s="799"/>
      <c r="GFN58" s="799"/>
      <c r="GFO58" s="799"/>
      <c r="GFP58" s="513"/>
      <c r="GFQ58" s="799"/>
      <c r="GFR58" s="799"/>
      <c r="GFS58" s="799"/>
      <c r="GFT58" s="799"/>
      <c r="GFU58" s="799"/>
      <c r="GFV58" s="799"/>
      <c r="GFW58" s="799"/>
      <c r="GFX58" s="513"/>
      <c r="GFY58" s="799"/>
      <c r="GFZ58" s="799"/>
      <c r="GGA58" s="799"/>
      <c r="GGB58" s="799"/>
      <c r="GGC58" s="799"/>
      <c r="GGD58" s="799"/>
      <c r="GGE58" s="799"/>
      <c r="GGF58" s="513"/>
      <c r="GGG58" s="799"/>
      <c r="GGH58" s="799"/>
      <c r="GGI58" s="799"/>
      <c r="GGJ58" s="799"/>
      <c r="GGK58" s="799"/>
      <c r="GGL58" s="799"/>
      <c r="GGM58" s="799"/>
      <c r="GGN58" s="513"/>
      <c r="GGO58" s="799"/>
      <c r="GGP58" s="799"/>
      <c r="GGQ58" s="799"/>
      <c r="GGR58" s="799"/>
      <c r="GGS58" s="799"/>
      <c r="GGT58" s="799"/>
      <c r="GGU58" s="799"/>
      <c r="GGV58" s="513"/>
      <c r="GGW58" s="799"/>
      <c r="GGX58" s="799"/>
      <c r="GGY58" s="799"/>
      <c r="GGZ58" s="799"/>
      <c r="GHA58" s="799"/>
      <c r="GHB58" s="799"/>
      <c r="GHC58" s="799"/>
      <c r="GHD58" s="513"/>
      <c r="GHE58" s="799"/>
      <c r="GHF58" s="799"/>
      <c r="GHG58" s="799"/>
      <c r="GHH58" s="799"/>
      <c r="GHI58" s="799"/>
      <c r="GHJ58" s="799"/>
      <c r="GHK58" s="799"/>
      <c r="GHL58" s="513"/>
      <c r="GHM58" s="799"/>
      <c r="GHN58" s="799"/>
      <c r="GHO58" s="799"/>
      <c r="GHP58" s="799"/>
      <c r="GHQ58" s="799"/>
      <c r="GHR58" s="799"/>
      <c r="GHS58" s="799"/>
      <c r="GHT58" s="513"/>
      <c r="GHU58" s="799"/>
      <c r="GHV58" s="799"/>
      <c r="GHW58" s="799"/>
      <c r="GHX58" s="799"/>
      <c r="GHY58" s="799"/>
      <c r="GHZ58" s="799"/>
      <c r="GIA58" s="799"/>
      <c r="GIB58" s="513"/>
      <c r="GIC58" s="799"/>
      <c r="GID58" s="799"/>
      <c r="GIE58" s="799"/>
      <c r="GIF58" s="799"/>
      <c r="GIG58" s="799"/>
      <c r="GIH58" s="799"/>
      <c r="GII58" s="799"/>
      <c r="GIJ58" s="513"/>
      <c r="GIK58" s="799"/>
      <c r="GIL58" s="799"/>
      <c r="GIM58" s="799"/>
      <c r="GIN58" s="799"/>
      <c r="GIO58" s="799"/>
      <c r="GIP58" s="799"/>
      <c r="GIQ58" s="799"/>
      <c r="GIR58" s="513"/>
      <c r="GIS58" s="799"/>
      <c r="GIT58" s="799"/>
      <c r="GIU58" s="799"/>
      <c r="GIV58" s="799"/>
      <c r="GIW58" s="799"/>
      <c r="GIX58" s="799"/>
      <c r="GIY58" s="799"/>
      <c r="GIZ58" s="513"/>
      <c r="GJA58" s="799"/>
      <c r="GJB58" s="799"/>
      <c r="GJC58" s="799"/>
      <c r="GJD58" s="799"/>
      <c r="GJE58" s="799"/>
      <c r="GJF58" s="799"/>
      <c r="GJG58" s="799"/>
      <c r="GJH58" s="513"/>
      <c r="GJI58" s="799"/>
      <c r="GJJ58" s="799"/>
      <c r="GJK58" s="799"/>
      <c r="GJL58" s="799"/>
      <c r="GJM58" s="799"/>
      <c r="GJN58" s="799"/>
      <c r="GJO58" s="799"/>
      <c r="GJP58" s="513"/>
      <c r="GJQ58" s="799"/>
      <c r="GJR58" s="799"/>
      <c r="GJS58" s="799"/>
      <c r="GJT58" s="799"/>
      <c r="GJU58" s="799"/>
      <c r="GJV58" s="799"/>
      <c r="GJW58" s="799"/>
      <c r="GJX58" s="513"/>
      <c r="GJY58" s="799"/>
      <c r="GJZ58" s="799"/>
      <c r="GKA58" s="799"/>
      <c r="GKB58" s="799"/>
      <c r="GKC58" s="799"/>
      <c r="GKD58" s="799"/>
      <c r="GKE58" s="799"/>
      <c r="GKF58" s="513"/>
      <c r="GKG58" s="799"/>
      <c r="GKH58" s="799"/>
      <c r="GKI58" s="799"/>
      <c r="GKJ58" s="799"/>
      <c r="GKK58" s="799"/>
      <c r="GKL58" s="799"/>
      <c r="GKM58" s="799"/>
      <c r="GKN58" s="513"/>
      <c r="GKO58" s="799"/>
      <c r="GKP58" s="799"/>
      <c r="GKQ58" s="799"/>
      <c r="GKR58" s="799"/>
      <c r="GKS58" s="799"/>
      <c r="GKT58" s="799"/>
      <c r="GKU58" s="799"/>
      <c r="GKV58" s="513"/>
      <c r="GKW58" s="799"/>
      <c r="GKX58" s="799"/>
      <c r="GKY58" s="799"/>
      <c r="GKZ58" s="799"/>
      <c r="GLA58" s="799"/>
      <c r="GLB58" s="799"/>
      <c r="GLC58" s="799"/>
      <c r="GLD58" s="513"/>
      <c r="GLE58" s="799"/>
      <c r="GLF58" s="799"/>
      <c r="GLG58" s="799"/>
      <c r="GLH58" s="799"/>
      <c r="GLI58" s="799"/>
      <c r="GLJ58" s="799"/>
      <c r="GLK58" s="799"/>
      <c r="GLL58" s="513"/>
      <c r="GLM58" s="799"/>
      <c r="GLN58" s="799"/>
      <c r="GLO58" s="799"/>
      <c r="GLP58" s="799"/>
      <c r="GLQ58" s="799"/>
      <c r="GLR58" s="799"/>
      <c r="GLS58" s="799"/>
      <c r="GLT58" s="513"/>
      <c r="GLU58" s="799"/>
      <c r="GLV58" s="799"/>
      <c r="GLW58" s="799"/>
      <c r="GLX58" s="799"/>
      <c r="GLY58" s="799"/>
      <c r="GLZ58" s="799"/>
      <c r="GMA58" s="799"/>
      <c r="GMB58" s="513"/>
      <c r="GMC58" s="799"/>
      <c r="GMD58" s="799"/>
      <c r="GME58" s="799"/>
      <c r="GMF58" s="799"/>
      <c r="GMG58" s="799"/>
      <c r="GMH58" s="799"/>
      <c r="GMI58" s="799"/>
      <c r="GMJ58" s="513"/>
      <c r="GMK58" s="799"/>
      <c r="GML58" s="799"/>
      <c r="GMM58" s="799"/>
      <c r="GMN58" s="799"/>
      <c r="GMO58" s="799"/>
      <c r="GMP58" s="799"/>
      <c r="GMQ58" s="799"/>
      <c r="GMR58" s="513"/>
      <c r="GMS58" s="799"/>
      <c r="GMT58" s="799"/>
      <c r="GMU58" s="799"/>
      <c r="GMV58" s="799"/>
      <c r="GMW58" s="799"/>
      <c r="GMX58" s="799"/>
      <c r="GMY58" s="799"/>
      <c r="GMZ58" s="513"/>
      <c r="GNA58" s="799"/>
      <c r="GNB58" s="799"/>
      <c r="GNC58" s="799"/>
      <c r="GND58" s="799"/>
      <c r="GNE58" s="799"/>
      <c r="GNF58" s="799"/>
      <c r="GNG58" s="799"/>
      <c r="GNH58" s="513"/>
      <c r="GNI58" s="799"/>
      <c r="GNJ58" s="799"/>
      <c r="GNK58" s="799"/>
      <c r="GNL58" s="799"/>
      <c r="GNM58" s="799"/>
      <c r="GNN58" s="799"/>
      <c r="GNO58" s="799"/>
      <c r="GNP58" s="513"/>
      <c r="GNQ58" s="799"/>
      <c r="GNR58" s="799"/>
      <c r="GNS58" s="799"/>
      <c r="GNT58" s="799"/>
      <c r="GNU58" s="799"/>
      <c r="GNV58" s="799"/>
      <c r="GNW58" s="799"/>
      <c r="GNX58" s="513"/>
      <c r="GNY58" s="799"/>
      <c r="GNZ58" s="799"/>
      <c r="GOA58" s="799"/>
      <c r="GOB58" s="799"/>
      <c r="GOC58" s="799"/>
      <c r="GOD58" s="799"/>
      <c r="GOE58" s="799"/>
      <c r="GOF58" s="513"/>
      <c r="GOG58" s="799"/>
      <c r="GOH58" s="799"/>
      <c r="GOI58" s="799"/>
      <c r="GOJ58" s="799"/>
      <c r="GOK58" s="799"/>
      <c r="GOL58" s="799"/>
      <c r="GOM58" s="799"/>
      <c r="GON58" s="513"/>
      <c r="GOO58" s="799"/>
      <c r="GOP58" s="799"/>
      <c r="GOQ58" s="799"/>
      <c r="GOR58" s="799"/>
      <c r="GOS58" s="799"/>
      <c r="GOT58" s="799"/>
      <c r="GOU58" s="799"/>
      <c r="GOV58" s="513"/>
      <c r="GOW58" s="799"/>
      <c r="GOX58" s="799"/>
      <c r="GOY58" s="799"/>
      <c r="GOZ58" s="799"/>
      <c r="GPA58" s="799"/>
      <c r="GPB58" s="799"/>
      <c r="GPC58" s="799"/>
      <c r="GPD58" s="513"/>
      <c r="GPE58" s="799"/>
      <c r="GPF58" s="799"/>
      <c r="GPG58" s="799"/>
      <c r="GPH58" s="799"/>
      <c r="GPI58" s="799"/>
      <c r="GPJ58" s="799"/>
      <c r="GPK58" s="799"/>
      <c r="GPL58" s="513"/>
      <c r="GPM58" s="799"/>
      <c r="GPN58" s="799"/>
      <c r="GPO58" s="799"/>
      <c r="GPP58" s="799"/>
      <c r="GPQ58" s="799"/>
      <c r="GPR58" s="799"/>
      <c r="GPS58" s="799"/>
      <c r="GPT58" s="513"/>
      <c r="GPU58" s="799"/>
      <c r="GPV58" s="799"/>
      <c r="GPW58" s="799"/>
      <c r="GPX58" s="799"/>
      <c r="GPY58" s="799"/>
      <c r="GPZ58" s="799"/>
      <c r="GQA58" s="799"/>
      <c r="GQB58" s="513"/>
      <c r="GQC58" s="799"/>
      <c r="GQD58" s="799"/>
      <c r="GQE58" s="799"/>
      <c r="GQF58" s="799"/>
      <c r="GQG58" s="799"/>
      <c r="GQH58" s="799"/>
      <c r="GQI58" s="799"/>
      <c r="GQJ58" s="513"/>
      <c r="GQK58" s="799"/>
      <c r="GQL58" s="799"/>
      <c r="GQM58" s="799"/>
      <c r="GQN58" s="799"/>
      <c r="GQO58" s="799"/>
      <c r="GQP58" s="799"/>
      <c r="GQQ58" s="799"/>
      <c r="GQR58" s="513"/>
      <c r="GQS58" s="799"/>
      <c r="GQT58" s="799"/>
      <c r="GQU58" s="799"/>
      <c r="GQV58" s="799"/>
      <c r="GQW58" s="799"/>
      <c r="GQX58" s="799"/>
      <c r="GQY58" s="799"/>
      <c r="GQZ58" s="513"/>
      <c r="GRA58" s="799"/>
      <c r="GRB58" s="799"/>
      <c r="GRC58" s="799"/>
      <c r="GRD58" s="799"/>
      <c r="GRE58" s="799"/>
      <c r="GRF58" s="799"/>
      <c r="GRG58" s="799"/>
      <c r="GRH58" s="513"/>
      <c r="GRI58" s="799"/>
      <c r="GRJ58" s="799"/>
      <c r="GRK58" s="799"/>
      <c r="GRL58" s="799"/>
      <c r="GRM58" s="799"/>
      <c r="GRN58" s="799"/>
      <c r="GRO58" s="799"/>
      <c r="GRP58" s="513"/>
      <c r="GRQ58" s="799"/>
      <c r="GRR58" s="799"/>
      <c r="GRS58" s="799"/>
      <c r="GRT58" s="799"/>
      <c r="GRU58" s="799"/>
      <c r="GRV58" s="799"/>
      <c r="GRW58" s="799"/>
      <c r="GRX58" s="513"/>
      <c r="GRY58" s="799"/>
      <c r="GRZ58" s="799"/>
      <c r="GSA58" s="799"/>
      <c r="GSB58" s="799"/>
      <c r="GSC58" s="799"/>
      <c r="GSD58" s="799"/>
      <c r="GSE58" s="799"/>
      <c r="GSF58" s="513"/>
      <c r="GSG58" s="799"/>
      <c r="GSH58" s="799"/>
      <c r="GSI58" s="799"/>
      <c r="GSJ58" s="799"/>
      <c r="GSK58" s="799"/>
      <c r="GSL58" s="799"/>
      <c r="GSM58" s="799"/>
      <c r="GSN58" s="513"/>
      <c r="GSO58" s="799"/>
      <c r="GSP58" s="799"/>
      <c r="GSQ58" s="799"/>
      <c r="GSR58" s="799"/>
      <c r="GSS58" s="799"/>
      <c r="GST58" s="799"/>
      <c r="GSU58" s="799"/>
      <c r="GSV58" s="513"/>
      <c r="GSW58" s="799"/>
      <c r="GSX58" s="799"/>
      <c r="GSY58" s="799"/>
      <c r="GSZ58" s="799"/>
      <c r="GTA58" s="799"/>
      <c r="GTB58" s="799"/>
      <c r="GTC58" s="799"/>
      <c r="GTD58" s="513"/>
      <c r="GTE58" s="799"/>
      <c r="GTF58" s="799"/>
      <c r="GTG58" s="799"/>
      <c r="GTH58" s="799"/>
      <c r="GTI58" s="799"/>
      <c r="GTJ58" s="799"/>
      <c r="GTK58" s="799"/>
      <c r="GTL58" s="513"/>
      <c r="GTM58" s="799"/>
      <c r="GTN58" s="799"/>
      <c r="GTO58" s="799"/>
      <c r="GTP58" s="799"/>
      <c r="GTQ58" s="799"/>
      <c r="GTR58" s="799"/>
      <c r="GTS58" s="799"/>
      <c r="GTT58" s="513"/>
      <c r="GTU58" s="799"/>
      <c r="GTV58" s="799"/>
      <c r="GTW58" s="799"/>
      <c r="GTX58" s="799"/>
      <c r="GTY58" s="799"/>
      <c r="GTZ58" s="799"/>
      <c r="GUA58" s="799"/>
      <c r="GUB58" s="513"/>
      <c r="GUC58" s="799"/>
      <c r="GUD58" s="799"/>
      <c r="GUE58" s="799"/>
      <c r="GUF58" s="799"/>
      <c r="GUG58" s="799"/>
      <c r="GUH58" s="799"/>
      <c r="GUI58" s="799"/>
      <c r="GUJ58" s="513"/>
      <c r="GUK58" s="799"/>
      <c r="GUL58" s="799"/>
      <c r="GUM58" s="799"/>
      <c r="GUN58" s="799"/>
      <c r="GUO58" s="799"/>
      <c r="GUP58" s="799"/>
      <c r="GUQ58" s="799"/>
      <c r="GUR58" s="513"/>
      <c r="GUS58" s="799"/>
      <c r="GUT58" s="799"/>
      <c r="GUU58" s="799"/>
      <c r="GUV58" s="799"/>
      <c r="GUW58" s="799"/>
      <c r="GUX58" s="799"/>
      <c r="GUY58" s="799"/>
      <c r="GUZ58" s="513"/>
      <c r="GVA58" s="799"/>
      <c r="GVB58" s="799"/>
      <c r="GVC58" s="799"/>
      <c r="GVD58" s="799"/>
      <c r="GVE58" s="799"/>
      <c r="GVF58" s="799"/>
      <c r="GVG58" s="799"/>
      <c r="GVH58" s="513"/>
      <c r="GVI58" s="799"/>
      <c r="GVJ58" s="799"/>
      <c r="GVK58" s="799"/>
      <c r="GVL58" s="799"/>
      <c r="GVM58" s="799"/>
      <c r="GVN58" s="799"/>
      <c r="GVO58" s="799"/>
      <c r="GVP58" s="513"/>
      <c r="GVQ58" s="799"/>
      <c r="GVR58" s="799"/>
      <c r="GVS58" s="799"/>
      <c r="GVT58" s="799"/>
      <c r="GVU58" s="799"/>
      <c r="GVV58" s="799"/>
      <c r="GVW58" s="799"/>
      <c r="GVX58" s="513"/>
      <c r="GVY58" s="799"/>
      <c r="GVZ58" s="799"/>
      <c r="GWA58" s="799"/>
      <c r="GWB58" s="799"/>
      <c r="GWC58" s="799"/>
      <c r="GWD58" s="799"/>
      <c r="GWE58" s="799"/>
      <c r="GWF58" s="513"/>
      <c r="GWG58" s="799"/>
      <c r="GWH58" s="799"/>
      <c r="GWI58" s="799"/>
      <c r="GWJ58" s="799"/>
      <c r="GWK58" s="799"/>
      <c r="GWL58" s="799"/>
      <c r="GWM58" s="799"/>
      <c r="GWN58" s="513"/>
      <c r="GWO58" s="799"/>
      <c r="GWP58" s="799"/>
      <c r="GWQ58" s="799"/>
      <c r="GWR58" s="799"/>
      <c r="GWS58" s="799"/>
      <c r="GWT58" s="799"/>
      <c r="GWU58" s="799"/>
      <c r="GWV58" s="513"/>
      <c r="GWW58" s="799"/>
      <c r="GWX58" s="799"/>
      <c r="GWY58" s="799"/>
      <c r="GWZ58" s="799"/>
      <c r="GXA58" s="799"/>
      <c r="GXB58" s="799"/>
      <c r="GXC58" s="799"/>
      <c r="GXD58" s="513"/>
      <c r="GXE58" s="799"/>
      <c r="GXF58" s="799"/>
      <c r="GXG58" s="799"/>
      <c r="GXH58" s="799"/>
      <c r="GXI58" s="799"/>
      <c r="GXJ58" s="799"/>
      <c r="GXK58" s="799"/>
      <c r="GXL58" s="513"/>
      <c r="GXM58" s="799"/>
      <c r="GXN58" s="799"/>
      <c r="GXO58" s="799"/>
      <c r="GXP58" s="799"/>
      <c r="GXQ58" s="799"/>
      <c r="GXR58" s="799"/>
      <c r="GXS58" s="799"/>
      <c r="GXT58" s="513"/>
      <c r="GXU58" s="799"/>
      <c r="GXV58" s="799"/>
      <c r="GXW58" s="799"/>
      <c r="GXX58" s="799"/>
      <c r="GXY58" s="799"/>
      <c r="GXZ58" s="799"/>
      <c r="GYA58" s="799"/>
      <c r="GYB58" s="513"/>
      <c r="GYC58" s="799"/>
      <c r="GYD58" s="799"/>
      <c r="GYE58" s="799"/>
      <c r="GYF58" s="799"/>
      <c r="GYG58" s="799"/>
      <c r="GYH58" s="799"/>
      <c r="GYI58" s="799"/>
      <c r="GYJ58" s="513"/>
      <c r="GYK58" s="799"/>
      <c r="GYL58" s="799"/>
      <c r="GYM58" s="799"/>
      <c r="GYN58" s="799"/>
      <c r="GYO58" s="799"/>
      <c r="GYP58" s="799"/>
      <c r="GYQ58" s="799"/>
      <c r="GYR58" s="513"/>
      <c r="GYS58" s="799"/>
      <c r="GYT58" s="799"/>
      <c r="GYU58" s="799"/>
      <c r="GYV58" s="799"/>
      <c r="GYW58" s="799"/>
      <c r="GYX58" s="799"/>
      <c r="GYY58" s="799"/>
      <c r="GYZ58" s="513"/>
      <c r="GZA58" s="799"/>
      <c r="GZB58" s="799"/>
      <c r="GZC58" s="799"/>
      <c r="GZD58" s="799"/>
      <c r="GZE58" s="799"/>
      <c r="GZF58" s="799"/>
      <c r="GZG58" s="799"/>
      <c r="GZH58" s="513"/>
      <c r="GZI58" s="799"/>
      <c r="GZJ58" s="799"/>
      <c r="GZK58" s="799"/>
      <c r="GZL58" s="799"/>
      <c r="GZM58" s="799"/>
      <c r="GZN58" s="799"/>
      <c r="GZO58" s="799"/>
      <c r="GZP58" s="513"/>
      <c r="GZQ58" s="799"/>
      <c r="GZR58" s="799"/>
      <c r="GZS58" s="799"/>
      <c r="GZT58" s="799"/>
      <c r="GZU58" s="799"/>
      <c r="GZV58" s="799"/>
      <c r="GZW58" s="799"/>
      <c r="GZX58" s="513"/>
      <c r="GZY58" s="799"/>
      <c r="GZZ58" s="799"/>
      <c r="HAA58" s="799"/>
      <c r="HAB58" s="799"/>
      <c r="HAC58" s="799"/>
      <c r="HAD58" s="799"/>
      <c r="HAE58" s="799"/>
      <c r="HAF58" s="513"/>
      <c r="HAG58" s="799"/>
      <c r="HAH58" s="799"/>
      <c r="HAI58" s="799"/>
      <c r="HAJ58" s="799"/>
      <c r="HAK58" s="799"/>
      <c r="HAL58" s="799"/>
      <c r="HAM58" s="799"/>
      <c r="HAN58" s="513"/>
      <c r="HAO58" s="799"/>
      <c r="HAP58" s="799"/>
      <c r="HAQ58" s="799"/>
      <c r="HAR58" s="799"/>
      <c r="HAS58" s="799"/>
      <c r="HAT58" s="799"/>
      <c r="HAU58" s="799"/>
      <c r="HAV58" s="513"/>
      <c r="HAW58" s="799"/>
      <c r="HAX58" s="799"/>
      <c r="HAY58" s="799"/>
      <c r="HAZ58" s="799"/>
      <c r="HBA58" s="799"/>
      <c r="HBB58" s="799"/>
      <c r="HBC58" s="799"/>
      <c r="HBD58" s="513"/>
      <c r="HBE58" s="799"/>
      <c r="HBF58" s="799"/>
      <c r="HBG58" s="799"/>
      <c r="HBH58" s="799"/>
      <c r="HBI58" s="799"/>
      <c r="HBJ58" s="799"/>
      <c r="HBK58" s="799"/>
      <c r="HBL58" s="513"/>
      <c r="HBM58" s="799"/>
      <c r="HBN58" s="799"/>
      <c r="HBO58" s="799"/>
      <c r="HBP58" s="799"/>
      <c r="HBQ58" s="799"/>
      <c r="HBR58" s="799"/>
      <c r="HBS58" s="799"/>
      <c r="HBT58" s="513"/>
      <c r="HBU58" s="799"/>
      <c r="HBV58" s="799"/>
      <c r="HBW58" s="799"/>
      <c r="HBX58" s="799"/>
      <c r="HBY58" s="799"/>
      <c r="HBZ58" s="799"/>
      <c r="HCA58" s="799"/>
      <c r="HCB58" s="513"/>
      <c r="HCC58" s="799"/>
      <c r="HCD58" s="799"/>
      <c r="HCE58" s="799"/>
      <c r="HCF58" s="799"/>
      <c r="HCG58" s="799"/>
      <c r="HCH58" s="799"/>
      <c r="HCI58" s="799"/>
      <c r="HCJ58" s="513"/>
      <c r="HCK58" s="799"/>
      <c r="HCL58" s="799"/>
      <c r="HCM58" s="799"/>
      <c r="HCN58" s="799"/>
      <c r="HCO58" s="799"/>
      <c r="HCP58" s="799"/>
      <c r="HCQ58" s="799"/>
      <c r="HCR58" s="513"/>
      <c r="HCS58" s="799"/>
      <c r="HCT58" s="799"/>
      <c r="HCU58" s="799"/>
      <c r="HCV58" s="799"/>
      <c r="HCW58" s="799"/>
      <c r="HCX58" s="799"/>
      <c r="HCY58" s="799"/>
      <c r="HCZ58" s="513"/>
      <c r="HDA58" s="799"/>
      <c r="HDB58" s="799"/>
      <c r="HDC58" s="799"/>
      <c r="HDD58" s="799"/>
      <c r="HDE58" s="799"/>
      <c r="HDF58" s="799"/>
      <c r="HDG58" s="799"/>
      <c r="HDH58" s="513"/>
      <c r="HDI58" s="799"/>
      <c r="HDJ58" s="799"/>
      <c r="HDK58" s="799"/>
      <c r="HDL58" s="799"/>
      <c r="HDM58" s="799"/>
      <c r="HDN58" s="799"/>
      <c r="HDO58" s="799"/>
      <c r="HDP58" s="513"/>
      <c r="HDQ58" s="799"/>
      <c r="HDR58" s="799"/>
      <c r="HDS58" s="799"/>
      <c r="HDT58" s="799"/>
      <c r="HDU58" s="799"/>
      <c r="HDV58" s="799"/>
      <c r="HDW58" s="799"/>
      <c r="HDX58" s="513"/>
      <c r="HDY58" s="799"/>
      <c r="HDZ58" s="799"/>
      <c r="HEA58" s="799"/>
      <c r="HEB58" s="799"/>
      <c r="HEC58" s="799"/>
      <c r="HED58" s="799"/>
      <c r="HEE58" s="799"/>
      <c r="HEF58" s="513"/>
      <c r="HEG58" s="799"/>
      <c r="HEH58" s="799"/>
      <c r="HEI58" s="799"/>
      <c r="HEJ58" s="799"/>
      <c r="HEK58" s="799"/>
      <c r="HEL58" s="799"/>
      <c r="HEM58" s="799"/>
      <c r="HEN58" s="513"/>
      <c r="HEO58" s="799"/>
      <c r="HEP58" s="799"/>
      <c r="HEQ58" s="799"/>
      <c r="HER58" s="799"/>
      <c r="HES58" s="799"/>
      <c r="HET58" s="799"/>
      <c r="HEU58" s="799"/>
      <c r="HEV58" s="513"/>
      <c r="HEW58" s="799"/>
      <c r="HEX58" s="799"/>
      <c r="HEY58" s="799"/>
      <c r="HEZ58" s="799"/>
      <c r="HFA58" s="799"/>
      <c r="HFB58" s="799"/>
      <c r="HFC58" s="799"/>
      <c r="HFD58" s="513"/>
      <c r="HFE58" s="799"/>
      <c r="HFF58" s="799"/>
      <c r="HFG58" s="799"/>
      <c r="HFH58" s="799"/>
      <c r="HFI58" s="799"/>
      <c r="HFJ58" s="799"/>
      <c r="HFK58" s="799"/>
      <c r="HFL58" s="513"/>
      <c r="HFM58" s="799"/>
      <c r="HFN58" s="799"/>
      <c r="HFO58" s="799"/>
      <c r="HFP58" s="799"/>
      <c r="HFQ58" s="799"/>
      <c r="HFR58" s="799"/>
      <c r="HFS58" s="799"/>
      <c r="HFT58" s="513"/>
      <c r="HFU58" s="799"/>
      <c r="HFV58" s="799"/>
      <c r="HFW58" s="799"/>
      <c r="HFX58" s="799"/>
      <c r="HFY58" s="799"/>
      <c r="HFZ58" s="799"/>
      <c r="HGA58" s="799"/>
      <c r="HGB58" s="513"/>
      <c r="HGC58" s="799"/>
      <c r="HGD58" s="799"/>
      <c r="HGE58" s="799"/>
      <c r="HGF58" s="799"/>
      <c r="HGG58" s="799"/>
      <c r="HGH58" s="799"/>
      <c r="HGI58" s="799"/>
      <c r="HGJ58" s="513"/>
      <c r="HGK58" s="799"/>
      <c r="HGL58" s="799"/>
      <c r="HGM58" s="799"/>
      <c r="HGN58" s="799"/>
      <c r="HGO58" s="799"/>
      <c r="HGP58" s="799"/>
      <c r="HGQ58" s="799"/>
      <c r="HGR58" s="513"/>
      <c r="HGS58" s="799"/>
      <c r="HGT58" s="799"/>
      <c r="HGU58" s="799"/>
      <c r="HGV58" s="799"/>
      <c r="HGW58" s="799"/>
      <c r="HGX58" s="799"/>
      <c r="HGY58" s="799"/>
      <c r="HGZ58" s="513"/>
      <c r="HHA58" s="799"/>
      <c r="HHB58" s="799"/>
      <c r="HHC58" s="799"/>
      <c r="HHD58" s="799"/>
      <c r="HHE58" s="799"/>
      <c r="HHF58" s="799"/>
      <c r="HHG58" s="799"/>
      <c r="HHH58" s="513"/>
      <c r="HHI58" s="799"/>
      <c r="HHJ58" s="799"/>
      <c r="HHK58" s="799"/>
      <c r="HHL58" s="799"/>
      <c r="HHM58" s="799"/>
      <c r="HHN58" s="799"/>
      <c r="HHO58" s="799"/>
      <c r="HHP58" s="513"/>
      <c r="HHQ58" s="799"/>
      <c r="HHR58" s="799"/>
      <c r="HHS58" s="799"/>
      <c r="HHT58" s="799"/>
      <c r="HHU58" s="799"/>
      <c r="HHV58" s="799"/>
      <c r="HHW58" s="799"/>
      <c r="HHX58" s="513"/>
      <c r="HHY58" s="799"/>
      <c r="HHZ58" s="799"/>
      <c r="HIA58" s="799"/>
      <c r="HIB58" s="799"/>
      <c r="HIC58" s="799"/>
      <c r="HID58" s="799"/>
      <c r="HIE58" s="799"/>
      <c r="HIF58" s="513"/>
      <c r="HIG58" s="799"/>
      <c r="HIH58" s="799"/>
      <c r="HII58" s="799"/>
      <c r="HIJ58" s="799"/>
      <c r="HIK58" s="799"/>
      <c r="HIL58" s="799"/>
      <c r="HIM58" s="799"/>
      <c r="HIN58" s="513"/>
      <c r="HIO58" s="799"/>
      <c r="HIP58" s="799"/>
      <c r="HIQ58" s="799"/>
      <c r="HIR58" s="799"/>
      <c r="HIS58" s="799"/>
      <c r="HIT58" s="799"/>
      <c r="HIU58" s="799"/>
      <c r="HIV58" s="513"/>
      <c r="HIW58" s="799"/>
      <c r="HIX58" s="799"/>
      <c r="HIY58" s="799"/>
      <c r="HIZ58" s="799"/>
      <c r="HJA58" s="799"/>
      <c r="HJB58" s="799"/>
      <c r="HJC58" s="799"/>
      <c r="HJD58" s="513"/>
      <c r="HJE58" s="799"/>
      <c r="HJF58" s="799"/>
      <c r="HJG58" s="799"/>
      <c r="HJH58" s="799"/>
      <c r="HJI58" s="799"/>
      <c r="HJJ58" s="799"/>
      <c r="HJK58" s="799"/>
      <c r="HJL58" s="513"/>
      <c r="HJM58" s="799"/>
      <c r="HJN58" s="799"/>
      <c r="HJO58" s="799"/>
      <c r="HJP58" s="799"/>
      <c r="HJQ58" s="799"/>
      <c r="HJR58" s="799"/>
      <c r="HJS58" s="799"/>
      <c r="HJT58" s="513"/>
      <c r="HJU58" s="799"/>
      <c r="HJV58" s="799"/>
      <c r="HJW58" s="799"/>
      <c r="HJX58" s="799"/>
      <c r="HJY58" s="799"/>
      <c r="HJZ58" s="799"/>
      <c r="HKA58" s="799"/>
      <c r="HKB58" s="513"/>
      <c r="HKC58" s="799"/>
      <c r="HKD58" s="799"/>
      <c r="HKE58" s="799"/>
      <c r="HKF58" s="799"/>
      <c r="HKG58" s="799"/>
      <c r="HKH58" s="799"/>
      <c r="HKI58" s="799"/>
      <c r="HKJ58" s="513"/>
      <c r="HKK58" s="799"/>
      <c r="HKL58" s="799"/>
      <c r="HKM58" s="799"/>
      <c r="HKN58" s="799"/>
      <c r="HKO58" s="799"/>
      <c r="HKP58" s="799"/>
      <c r="HKQ58" s="799"/>
      <c r="HKR58" s="513"/>
      <c r="HKS58" s="799"/>
      <c r="HKT58" s="799"/>
      <c r="HKU58" s="799"/>
      <c r="HKV58" s="799"/>
      <c r="HKW58" s="799"/>
      <c r="HKX58" s="799"/>
      <c r="HKY58" s="799"/>
      <c r="HKZ58" s="513"/>
      <c r="HLA58" s="799"/>
      <c r="HLB58" s="799"/>
      <c r="HLC58" s="799"/>
      <c r="HLD58" s="799"/>
      <c r="HLE58" s="799"/>
      <c r="HLF58" s="799"/>
      <c r="HLG58" s="799"/>
      <c r="HLH58" s="513"/>
      <c r="HLI58" s="799"/>
      <c r="HLJ58" s="799"/>
      <c r="HLK58" s="799"/>
      <c r="HLL58" s="799"/>
      <c r="HLM58" s="799"/>
      <c r="HLN58" s="799"/>
      <c r="HLO58" s="799"/>
      <c r="HLP58" s="513"/>
      <c r="HLQ58" s="799"/>
      <c r="HLR58" s="799"/>
      <c r="HLS58" s="799"/>
      <c r="HLT58" s="799"/>
      <c r="HLU58" s="799"/>
      <c r="HLV58" s="799"/>
      <c r="HLW58" s="799"/>
      <c r="HLX58" s="513"/>
      <c r="HLY58" s="799"/>
      <c r="HLZ58" s="799"/>
      <c r="HMA58" s="799"/>
      <c r="HMB58" s="799"/>
      <c r="HMC58" s="799"/>
      <c r="HMD58" s="799"/>
      <c r="HME58" s="799"/>
      <c r="HMF58" s="513"/>
      <c r="HMG58" s="799"/>
      <c r="HMH58" s="799"/>
      <c r="HMI58" s="799"/>
      <c r="HMJ58" s="799"/>
      <c r="HMK58" s="799"/>
      <c r="HML58" s="799"/>
      <c r="HMM58" s="799"/>
      <c r="HMN58" s="513"/>
      <c r="HMO58" s="799"/>
      <c r="HMP58" s="799"/>
      <c r="HMQ58" s="799"/>
      <c r="HMR58" s="799"/>
      <c r="HMS58" s="799"/>
      <c r="HMT58" s="799"/>
      <c r="HMU58" s="799"/>
      <c r="HMV58" s="513"/>
      <c r="HMW58" s="799"/>
      <c r="HMX58" s="799"/>
      <c r="HMY58" s="799"/>
      <c r="HMZ58" s="799"/>
      <c r="HNA58" s="799"/>
      <c r="HNB58" s="799"/>
      <c r="HNC58" s="799"/>
      <c r="HND58" s="513"/>
      <c r="HNE58" s="799"/>
      <c r="HNF58" s="799"/>
      <c r="HNG58" s="799"/>
      <c r="HNH58" s="799"/>
      <c r="HNI58" s="799"/>
      <c r="HNJ58" s="799"/>
      <c r="HNK58" s="799"/>
      <c r="HNL58" s="513"/>
      <c r="HNM58" s="799"/>
      <c r="HNN58" s="799"/>
      <c r="HNO58" s="799"/>
      <c r="HNP58" s="799"/>
      <c r="HNQ58" s="799"/>
      <c r="HNR58" s="799"/>
      <c r="HNS58" s="799"/>
      <c r="HNT58" s="513"/>
      <c r="HNU58" s="799"/>
      <c r="HNV58" s="799"/>
      <c r="HNW58" s="799"/>
      <c r="HNX58" s="799"/>
      <c r="HNY58" s="799"/>
      <c r="HNZ58" s="799"/>
      <c r="HOA58" s="799"/>
      <c r="HOB58" s="513"/>
      <c r="HOC58" s="799"/>
      <c r="HOD58" s="799"/>
      <c r="HOE58" s="799"/>
      <c r="HOF58" s="799"/>
      <c r="HOG58" s="799"/>
      <c r="HOH58" s="799"/>
      <c r="HOI58" s="799"/>
      <c r="HOJ58" s="513"/>
      <c r="HOK58" s="799"/>
      <c r="HOL58" s="799"/>
      <c r="HOM58" s="799"/>
      <c r="HON58" s="799"/>
      <c r="HOO58" s="799"/>
      <c r="HOP58" s="799"/>
      <c r="HOQ58" s="799"/>
      <c r="HOR58" s="513"/>
      <c r="HOS58" s="799"/>
      <c r="HOT58" s="799"/>
      <c r="HOU58" s="799"/>
      <c r="HOV58" s="799"/>
      <c r="HOW58" s="799"/>
      <c r="HOX58" s="799"/>
      <c r="HOY58" s="799"/>
      <c r="HOZ58" s="513"/>
      <c r="HPA58" s="799"/>
      <c r="HPB58" s="799"/>
      <c r="HPC58" s="799"/>
      <c r="HPD58" s="799"/>
      <c r="HPE58" s="799"/>
      <c r="HPF58" s="799"/>
      <c r="HPG58" s="799"/>
      <c r="HPH58" s="513"/>
      <c r="HPI58" s="799"/>
      <c r="HPJ58" s="799"/>
      <c r="HPK58" s="799"/>
      <c r="HPL58" s="799"/>
      <c r="HPM58" s="799"/>
      <c r="HPN58" s="799"/>
      <c r="HPO58" s="799"/>
      <c r="HPP58" s="513"/>
      <c r="HPQ58" s="799"/>
      <c r="HPR58" s="799"/>
      <c r="HPS58" s="799"/>
      <c r="HPT58" s="799"/>
      <c r="HPU58" s="799"/>
      <c r="HPV58" s="799"/>
      <c r="HPW58" s="799"/>
      <c r="HPX58" s="513"/>
      <c r="HPY58" s="799"/>
      <c r="HPZ58" s="799"/>
      <c r="HQA58" s="799"/>
      <c r="HQB58" s="799"/>
      <c r="HQC58" s="799"/>
      <c r="HQD58" s="799"/>
      <c r="HQE58" s="799"/>
      <c r="HQF58" s="513"/>
      <c r="HQG58" s="799"/>
      <c r="HQH58" s="799"/>
      <c r="HQI58" s="799"/>
      <c r="HQJ58" s="799"/>
      <c r="HQK58" s="799"/>
      <c r="HQL58" s="799"/>
      <c r="HQM58" s="799"/>
      <c r="HQN58" s="513"/>
      <c r="HQO58" s="799"/>
      <c r="HQP58" s="799"/>
      <c r="HQQ58" s="799"/>
      <c r="HQR58" s="799"/>
      <c r="HQS58" s="799"/>
      <c r="HQT58" s="799"/>
      <c r="HQU58" s="799"/>
      <c r="HQV58" s="513"/>
      <c r="HQW58" s="799"/>
      <c r="HQX58" s="799"/>
      <c r="HQY58" s="799"/>
      <c r="HQZ58" s="799"/>
      <c r="HRA58" s="799"/>
      <c r="HRB58" s="799"/>
      <c r="HRC58" s="799"/>
      <c r="HRD58" s="513"/>
      <c r="HRE58" s="799"/>
      <c r="HRF58" s="799"/>
      <c r="HRG58" s="799"/>
      <c r="HRH58" s="799"/>
      <c r="HRI58" s="799"/>
      <c r="HRJ58" s="799"/>
      <c r="HRK58" s="799"/>
      <c r="HRL58" s="513"/>
      <c r="HRM58" s="799"/>
      <c r="HRN58" s="799"/>
      <c r="HRO58" s="799"/>
      <c r="HRP58" s="799"/>
      <c r="HRQ58" s="799"/>
      <c r="HRR58" s="799"/>
      <c r="HRS58" s="799"/>
      <c r="HRT58" s="513"/>
      <c r="HRU58" s="799"/>
      <c r="HRV58" s="799"/>
      <c r="HRW58" s="799"/>
      <c r="HRX58" s="799"/>
      <c r="HRY58" s="799"/>
      <c r="HRZ58" s="799"/>
      <c r="HSA58" s="799"/>
      <c r="HSB58" s="513"/>
      <c r="HSC58" s="799"/>
      <c r="HSD58" s="799"/>
      <c r="HSE58" s="799"/>
      <c r="HSF58" s="799"/>
      <c r="HSG58" s="799"/>
      <c r="HSH58" s="799"/>
      <c r="HSI58" s="799"/>
      <c r="HSJ58" s="513"/>
      <c r="HSK58" s="799"/>
      <c r="HSL58" s="799"/>
      <c r="HSM58" s="799"/>
      <c r="HSN58" s="799"/>
      <c r="HSO58" s="799"/>
      <c r="HSP58" s="799"/>
      <c r="HSQ58" s="799"/>
      <c r="HSR58" s="513"/>
      <c r="HSS58" s="799"/>
      <c r="HST58" s="799"/>
      <c r="HSU58" s="799"/>
      <c r="HSV58" s="799"/>
      <c r="HSW58" s="799"/>
      <c r="HSX58" s="799"/>
      <c r="HSY58" s="799"/>
      <c r="HSZ58" s="513"/>
      <c r="HTA58" s="799"/>
      <c r="HTB58" s="799"/>
      <c r="HTC58" s="799"/>
      <c r="HTD58" s="799"/>
      <c r="HTE58" s="799"/>
      <c r="HTF58" s="799"/>
      <c r="HTG58" s="799"/>
      <c r="HTH58" s="513"/>
      <c r="HTI58" s="799"/>
      <c r="HTJ58" s="799"/>
      <c r="HTK58" s="799"/>
      <c r="HTL58" s="799"/>
      <c r="HTM58" s="799"/>
      <c r="HTN58" s="799"/>
      <c r="HTO58" s="799"/>
      <c r="HTP58" s="513"/>
      <c r="HTQ58" s="799"/>
      <c r="HTR58" s="799"/>
      <c r="HTS58" s="799"/>
      <c r="HTT58" s="799"/>
      <c r="HTU58" s="799"/>
      <c r="HTV58" s="799"/>
      <c r="HTW58" s="799"/>
      <c r="HTX58" s="513"/>
      <c r="HTY58" s="799"/>
      <c r="HTZ58" s="799"/>
      <c r="HUA58" s="799"/>
      <c r="HUB58" s="799"/>
      <c r="HUC58" s="799"/>
      <c r="HUD58" s="799"/>
      <c r="HUE58" s="799"/>
      <c r="HUF58" s="513"/>
      <c r="HUG58" s="799"/>
      <c r="HUH58" s="799"/>
      <c r="HUI58" s="799"/>
      <c r="HUJ58" s="799"/>
      <c r="HUK58" s="799"/>
      <c r="HUL58" s="799"/>
      <c r="HUM58" s="799"/>
      <c r="HUN58" s="513"/>
      <c r="HUO58" s="799"/>
      <c r="HUP58" s="799"/>
      <c r="HUQ58" s="799"/>
      <c r="HUR58" s="799"/>
      <c r="HUS58" s="799"/>
      <c r="HUT58" s="799"/>
      <c r="HUU58" s="799"/>
      <c r="HUV58" s="513"/>
      <c r="HUW58" s="799"/>
      <c r="HUX58" s="799"/>
      <c r="HUY58" s="799"/>
      <c r="HUZ58" s="799"/>
      <c r="HVA58" s="799"/>
      <c r="HVB58" s="799"/>
      <c r="HVC58" s="799"/>
      <c r="HVD58" s="513"/>
      <c r="HVE58" s="799"/>
      <c r="HVF58" s="799"/>
      <c r="HVG58" s="799"/>
      <c r="HVH58" s="799"/>
      <c r="HVI58" s="799"/>
      <c r="HVJ58" s="799"/>
      <c r="HVK58" s="799"/>
      <c r="HVL58" s="513"/>
      <c r="HVM58" s="799"/>
      <c r="HVN58" s="799"/>
      <c r="HVO58" s="799"/>
      <c r="HVP58" s="799"/>
      <c r="HVQ58" s="799"/>
      <c r="HVR58" s="799"/>
      <c r="HVS58" s="799"/>
      <c r="HVT58" s="513"/>
      <c r="HVU58" s="799"/>
      <c r="HVV58" s="799"/>
      <c r="HVW58" s="799"/>
      <c r="HVX58" s="799"/>
      <c r="HVY58" s="799"/>
      <c r="HVZ58" s="799"/>
      <c r="HWA58" s="799"/>
      <c r="HWB58" s="513"/>
      <c r="HWC58" s="799"/>
      <c r="HWD58" s="799"/>
      <c r="HWE58" s="799"/>
      <c r="HWF58" s="799"/>
      <c r="HWG58" s="799"/>
      <c r="HWH58" s="799"/>
      <c r="HWI58" s="799"/>
      <c r="HWJ58" s="513"/>
      <c r="HWK58" s="799"/>
      <c r="HWL58" s="799"/>
      <c r="HWM58" s="799"/>
      <c r="HWN58" s="799"/>
      <c r="HWO58" s="799"/>
      <c r="HWP58" s="799"/>
      <c r="HWQ58" s="799"/>
      <c r="HWR58" s="513"/>
      <c r="HWS58" s="799"/>
      <c r="HWT58" s="799"/>
      <c r="HWU58" s="799"/>
      <c r="HWV58" s="799"/>
      <c r="HWW58" s="799"/>
      <c r="HWX58" s="799"/>
      <c r="HWY58" s="799"/>
      <c r="HWZ58" s="513"/>
      <c r="HXA58" s="799"/>
      <c r="HXB58" s="799"/>
      <c r="HXC58" s="799"/>
      <c r="HXD58" s="799"/>
      <c r="HXE58" s="799"/>
      <c r="HXF58" s="799"/>
      <c r="HXG58" s="799"/>
      <c r="HXH58" s="513"/>
      <c r="HXI58" s="799"/>
      <c r="HXJ58" s="799"/>
      <c r="HXK58" s="799"/>
      <c r="HXL58" s="799"/>
      <c r="HXM58" s="799"/>
      <c r="HXN58" s="799"/>
      <c r="HXO58" s="799"/>
      <c r="HXP58" s="513"/>
      <c r="HXQ58" s="799"/>
      <c r="HXR58" s="799"/>
      <c r="HXS58" s="799"/>
      <c r="HXT58" s="799"/>
      <c r="HXU58" s="799"/>
      <c r="HXV58" s="799"/>
      <c r="HXW58" s="799"/>
      <c r="HXX58" s="513"/>
      <c r="HXY58" s="799"/>
      <c r="HXZ58" s="799"/>
      <c r="HYA58" s="799"/>
      <c r="HYB58" s="799"/>
      <c r="HYC58" s="799"/>
      <c r="HYD58" s="799"/>
      <c r="HYE58" s="799"/>
      <c r="HYF58" s="513"/>
      <c r="HYG58" s="799"/>
      <c r="HYH58" s="799"/>
      <c r="HYI58" s="799"/>
      <c r="HYJ58" s="799"/>
      <c r="HYK58" s="799"/>
      <c r="HYL58" s="799"/>
      <c r="HYM58" s="799"/>
      <c r="HYN58" s="513"/>
      <c r="HYO58" s="799"/>
      <c r="HYP58" s="799"/>
      <c r="HYQ58" s="799"/>
      <c r="HYR58" s="799"/>
      <c r="HYS58" s="799"/>
      <c r="HYT58" s="799"/>
      <c r="HYU58" s="799"/>
      <c r="HYV58" s="513"/>
      <c r="HYW58" s="799"/>
      <c r="HYX58" s="799"/>
      <c r="HYY58" s="799"/>
      <c r="HYZ58" s="799"/>
      <c r="HZA58" s="799"/>
      <c r="HZB58" s="799"/>
      <c r="HZC58" s="799"/>
      <c r="HZD58" s="513"/>
      <c r="HZE58" s="799"/>
      <c r="HZF58" s="799"/>
      <c r="HZG58" s="799"/>
      <c r="HZH58" s="799"/>
      <c r="HZI58" s="799"/>
      <c r="HZJ58" s="799"/>
      <c r="HZK58" s="799"/>
      <c r="HZL58" s="513"/>
      <c r="HZM58" s="799"/>
      <c r="HZN58" s="799"/>
      <c r="HZO58" s="799"/>
      <c r="HZP58" s="799"/>
      <c r="HZQ58" s="799"/>
      <c r="HZR58" s="799"/>
      <c r="HZS58" s="799"/>
      <c r="HZT58" s="513"/>
      <c r="HZU58" s="799"/>
      <c r="HZV58" s="799"/>
      <c r="HZW58" s="799"/>
      <c r="HZX58" s="799"/>
      <c r="HZY58" s="799"/>
      <c r="HZZ58" s="799"/>
      <c r="IAA58" s="799"/>
      <c r="IAB58" s="513"/>
      <c r="IAC58" s="799"/>
      <c r="IAD58" s="799"/>
      <c r="IAE58" s="799"/>
      <c r="IAF58" s="799"/>
      <c r="IAG58" s="799"/>
      <c r="IAH58" s="799"/>
      <c r="IAI58" s="799"/>
      <c r="IAJ58" s="513"/>
      <c r="IAK58" s="799"/>
      <c r="IAL58" s="799"/>
      <c r="IAM58" s="799"/>
      <c r="IAN58" s="799"/>
      <c r="IAO58" s="799"/>
      <c r="IAP58" s="799"/>
      <c r="IAQ58" s="799"/>
      <c r="IAR58" s="513"/>
      <c r="IAS58" s="799"/>
      <c r="IAT58" s="799"/>
      <c r="IAU58" s="799"/>
      <c r="IAV58" s="799"/>
      <c r="IAW58" s="799"/>
      <c r="IAX58" s="799"/>
      <c r="IAY58" s="799"/>
      <c r="IAZ58" s="513"/>
      <c r="IBA58" s="799"/>
      <c r="IBB58" s="799"/>
      <c r="IBC58" s="799"/>
      <c r="IBD58" s="799"/>
      <c r="IBE58" s="799"/>
      <c r="IBF58" s="799"/>
      <c r="IBG58" s="799"/>
      <c r="IBH58" s="513"/>
      <c r="IBI58" s="799"/>
      <c r="IBJ58" s="799"/>
      <c r="IBK58" s="799"/>
      <c r="IBL58" s="799"/>
      <c r="IBM58" s="799"/>
      <c r="IBN58" s="799"/>
      <c r="IBO58" s="799"/>
      <c r="IBP58" s="513"/>
      <c r="IBQ58" s="799"/>
      <c r="IBR58" s="799"/>
      <c r="IBS58" s="799"/>
      <c r="IBT58" s="799"/>
      <c r="IBU58" s="799"/>
      <c r="IBV58" s="799"/>
      <c r="IBW58" s="799"/>
      <c r="IBX58" s="513"/>
      <c r="IBY58" s="799"/>
      <c r="IBZ58" s="799"/>
      <c r="ICA58" s="799"/>
      <c r="ICB58" s="799"/>
      <c r="ICC58" s="799"/>
      <c r="ICD58" s="799"/>
      <c r="ICE58" s="799"/>
      <c r="ICF58" s="513"/>
      <c r="ICG58" s="799"/>
      <c r="ICH58" s="799"/>
      <c r="ICI58" s="799"/>
      <c r="ICJ58" s="799"/>
      <c r="ICK58" s="799"/>
      <c r="ICL58" s="799"/>
      <c r="ICM58" s="799"/>
      <c r="ICN58" s="513"/>
      <c r="ICO58" s="799"/>
      <c r="ICP58" s="799"/>
      <c r="ICQ58" s="799"/>
      <c r="ICR58" s="799"/>
      <c r="ICS58" s="799"/>
      <c r="ICT58" s="799"/>
      <c r="ICU58" s="799"/>
      <c r="ICV58" s="513"/>
      <c r="ICW58" s="799"/>
      <c r="ICX58" s="799"/>
      <c r="ICY58" s="799"/>
      <c r="ICZ58" s="799"/>
      <c r="IDA58" s="799"/>
      <c r="IDB58" s="799"/>
      <c r="IDC58" s="799"/>
      <c r="IDD58" s="513"/>
      <c r="IDE58" s="799"/>
      <c r="IDF58" s="799"/>
      <c r="IDG58" s="799"/>
      <c r="IDH58" s="799"/>
      <c r="IDI58" s="799"/>
      <c r="IDJ58" s="799"/>
      <c r="IDK58" s="799"/>
      <c r="IDL58" s="513"/>
      <c r="IDM58" s="799"/>
      <c r="IDN58" s="799"/>
      <c r="IDO58" s="799"/>
      <c r="IDP58" s="799"/>
      <c r="IDQ58" s="799"/>
      <c r="IDR58" s="799"/>
      <c r="IDS58" s="799"/>
      <c r="IDT58" s="513"/>
      <c r="IDU58" s="799"/>
      <c r="IDV58" s="799"/>
      <c r="IDW58" s="799"/>
      <c r="IDX58" s="799"/>
      <c r="IDY58" s="799"/>
      <c r="IDZ58" s="799"/>
      <c r="IEA58" s="799"/>
      <c r="IEB58" s="513"/>
      <c r="IEC58" s="799"/>
      <c r="IED58" s="799"/>
      <c r="IEE58" s="799"/>
      <c r="IEF58" s="799"/>
      <c r="IEG58" s="799"/>
      <c r="IEH58" s="799"/>
      <c r="IEI58" s="799"/>
      <c r="IEJ58" s="513"/>
      <c r="IEK58" s="799"/>
      <c r="IEL58" s="799"/>
      <c r="IEM58" s="799"/>
      <c r="IEN58" s="799"/>
      <c r="IEO58" s="799"/>
      <c r="IEP58" s="799"/>
      <c r="IEQ58" s="799"/>
      <c r="IER58" s="513"/>
      <c r="IES58" s="799"/>
      <c r="IET58" s="799"/>
      <c r="IEU58" s="799"/>
      <c r="IEV58" s="799"/>
      <c r="IEW58" s="799"/>
      <c r="IEX58" s="799"/>
      <c r="IEY58" s="799"/>
      <c r="IEZ58" s="513"/>
      <c r="IFA58" s="799"/>
      <c r="IFB58" s="799"/>
      <c r="IFC58" s="799"/>
      <c r="IFD58" s="799"/>
      <c r="IFE58" s="799"/>
      <c r="IFF58" s="799"/>
      <c r="IFG58" s="799"/>
      <c r="IFH58" s="513"/>
      <c r="IFI58" s="799"/>
      <c r="IFJ58" s="799"/>
      <c r="IFK58" s="799"/>
      <c r="IFL58" s="799"/>
      <c r="IFM58" s="799"/>
      <c r="IFN58" s="799"/>
      <c r="IFO58" s="799"/>
      <c r="IFP58" s="513"/>
      <c r="IFQ58" s="799"/>
      <c r="IFR58" s="799"/>
      <c r="IFS58" s="799"/>
      <c r="IFT58" s="799"/>
      <c r="IFU58" s="799"/>
      <c r="IFV58" s="799"/>
      <c r="IFW58" s="799"/>
      <c r="IFX58" s="513"/>
      <c r="IFY58" s="799"/>
      <c r="IFZ58" s="799"/>
      <c r="IGA58" s="799"/>
      <c r="IGB58" s="799"/>
      <c r="IGC58" s="799"/>
      <c r="IGD58" s="799"/>
      <c r="IGE58" s="799"/>
      <c r="IGF58" s="513"/>
      <c r="IGG58" s="799"/>
      <c r="IGH58" s="799"/>
      <c r="IGI58" s="799"/>
      <c r="IGJ58" s="799"/>
      <c r="IGK58" s="799"/>
      <c r="IGL58" s="799"/>
      <c r="IGM58" s="799"/>
      <c r="IGN58" s="513"/>
      <c r="IGO58" s="799"/>
      <c r="IGP58" s="799"/>
      <c r="IGQ58" s="799"/>
      <c r="IGR58" s="799"/>
      <c r="IGS58" s="799"/>
      <c r="IGT58" s="799"/>
      <c r="IGU58" s="799"/>
      <c r="IGV58" s="513"/>
      <c r="IGW58" s="799"/>
      <c r="IGX58" s="799"/>
      <c r="IGY58" s="799"/>
      <c r="IGZ58" s="799"/>
      <c r="IHA58" s="799"/>
      <c r="IHB58" s="799"/>
      <c r="IHC58" s="799"/>
      <c r="IHD58" s="513"/>
      <c r="IHE58" s="799"/>
      <c r="IHF58" s="799"/>
      <c r="IHG58" s="799"/>
      <c r="IHH58" s="799"/>
      <c r="IHI58" s="799"/>
      <c r="IHJ58" s="799"/>
      <c r="IHK58" s="799"/>
      <c r="IHL58" s="513"/>
      <c r="IHM58" s="799"/>
      <c r="IHN58" s="799"/>
      <c r="IHO58" s="799"/>
      <c r="IHP58" s="799"/>
      <c r="IHQ58" s="799"/>
      <c r="IHR58" s="799"/>
      <c r="IHS58" s="799"/>
      <c r="IHT58" s="513"/>
      <c r="IHU58" s="799"/>
      <c r="IHV58" s="799"/>
      <c r="IHW58" s="799"/>
      <c r="IHX58" s="799"/>
      <c r="IHY58" s="799"/>
      <c r="IHZ58" s="799"/>
      <c r="IIA58" s="799"/>
      <c r="IIB58" s="513"/>
      <c r="IIC58" s="799"/>
      <c r="IID58" s="799"/>
      <c r="IIE58" s="799"/>
      <c r="IIF58" s="799"/>
      <c r="IIG58" s="799"/>
      <c r="IIH58" s="799"/>
      <c r="III58" s="799"/>
      <c r="IIJ58" s="513"/>
      <c r="IIK58" s="799"/>
      <c r="IIL58" s="799"/>
      <c r="IIM58" s="799"/>
      <c r="IIN58" s="799"/>
      <c r="IIO58" s="799"/>
      <c r="IIP58" s="799"/>
      <c r="IIQ58" s="799"/>
      <c r="IIR58" s="513"/>
      <c r="IIS58" s="799"/>
      <c r="IIT58" s="799"/>
      <c r="IIU58" s="799"/>
      <c r="IIV58" s="799"/>
      <c r="IIW58" s="799"/>
      <c r="IIX58" s="799"/>
      <c r="IIY58" s="799"/>
      <c r="IIZ58" s="513"/>
      <c r="IJA58" s="799"/>
      <c r="IJB58" s="799"/>
      <c r="IJC58" s="799"/>
      <c r="IJD58" s="799"/>
      <c r="IJE58" s="799"/>
      <c r="IJF58" s="799"/>
      <c r="IJG58" s="799"/>
      <c r="IJH58" s="513"/>
      <c r="IJI58" s="799"/>
      <c r="IJJ58" s="799"/>
      <c r="IJK58" s="799"/>
      <c r="IJL58" s="799"/>
      <c r="IJM58" s="799"/>
      <c r="IJN58" s="799"/>
      <c r="IJO58" s="799"/>
      <c r="IJP58" s="513"/>
      <c r="IJQ58" s="799"/>
      <c r="IJR58" s="799"/>
      <c r="IJS58" s="799"/>
      <c r="IJT58" s="799"/>
      <c r="IJU58" s="799"/>
      <c r="IJV58" s="799"/>
      <c r="IJW58" s="799"/>
      <c r="IJX58" s="513"/>
      <c r="IJY58" s="799"/>
      <c r="IJZ58" s="799"/>
      <c r="IKA58" s="799"/>
      <c r="IKB58" s="799"/>
      <c r="IKC58" s="799"/>
      <c r="IKD58" s="799"/>
      <c r="IKE58" s="799"/>
      <c r="IKF58" s="513"/>
      <c r="IKG58" s="799"/>
      <c r="IKH58" s="799"/>
      <c r="IKI58" s="799"/>
      <c r="IKJ58" s="799"/>
      <c r="IKK58" s="799"/>
      <c r="IKL58" s="799"/>
      <c r="IKM58" s="799"/>
      <c r="IKN58" s="513"/>
      <c r="IKO58" s="799"/>
      <c r="IKP58" s="799"/>
      <c r="IKQ58" s="799"/>
      <c r="IKR58" s="799"/>
      <c r="IKS58" s="799"/>
      <c r="IKT58" s="799"/>
      <c r="IKU58" s="799"/>
      <c r="IKV58" s="513"/>
      <c r="IKW58" s="799"/>
      <c r="IKX58" s="799"/>
      <c r="IKY58" s="799"/>
      <c r="IKZ58" s="799"/>
      <c r="ILA58" s="799"/>
      <c r="ILB58" s="799"/>
      <c r="ILC58" s="799"/>
      <c r="ILD58" s="513"/>
      <c r="ILE58" s="799"/>
      <c r="ILF58" s="799"/>
      <c r="ILG58" s="799"/>
      <c r="ILH58" s="799"/>
      <c r="ILI58" s="799"/>
      <c r="ILJ58" s="799"/>
      <c r="ILK58" s="799"/>
      <c r="ILL58" s="513"/>
      <c r="ILM58" s="799"/>
      <c r="ILN58" s="799"/>
      <c r="ILO58" s="799"/>
      <c r="ILP58" s="799"/>
      <c r="ILQ58" s="799"/>
      <c r="ILR58" s="799"/>
      <c r="ILS58" s="799"/>
      <c r="ILT58" s="513"/>
      <c r="ILU58" s="799"/>
      <c r="ILV58" s="799"/>
      <c r="ILW58" s="799"/>
      <c r="ILX58" s="799"/>
      <c r="ILY58" s="799"/>
      <c r="ILZ58" s="799"/>
      <c r="IMA58" s="799"/>
      <c r="IMB58" s="513"/>
      <c r="IMC58" s="799"/>
      <c r="IMD58" s="799"/>
      <c r="IME58" s="799"/>
      <c r="IMF58" s="799"/>
      <c r="IMG58" s="799"/>
      <c r="IMH58" s="799"/>
      <c r="IMI58" s="799"/>
      <c r="IMJ58" s="513"/>
      <c r="IMK58" s="799"/>
      <c r="IML58" s="799"/>
      <c r="IMM58" s="799"/>
      <c r="IMN58" s="799"/>
      <c r="IMO58" s="799"/>
      <c r="IMP58" s="799"/>
      <c r="IMQ58" s="799"/>
      <c r="IMR58" s="513"/>
      <c r="IMS58" s="799"/>
      <c r="IMT58" s="799"/>
      <c r="IMU58" s="799"/>
      <c r="IMV58" s="799"/>
      <c r="IMW58" s="799"/>
      <c r="IMX58" s="799"/>
      <c r="IMY58" s="799"/>
      <c r="IMZ58" s="513"/>
      <c r="INA58" s="799"/>
      <c r="INB58" s="799"/>
      <c r="INC58" s="799"/>
      <c r="IND58" s="799"/>
      <c r="INE58" s="799"/>
      <c r="INF58" s="799"/>
      <c r="ING58" s="799"/>
      <c r="INH58" s="513"/>
      <c r="INI58" s="799"/>
      <c r="INJ58" s="799"/>
      <c r="INK58" s="799"/>
      <c r="INL58" s="799"/>
      <c r="INM58" s="799"/>
      <c r="INN58" s="799"/>
      <c r="INO58" s="799"/>
      <c r="INP58" s="513"/>
      <c r="INQ58" s="799"/>
      <c r="INR58" s="799"/>
      <c r="INS58" s="799"/>
      <c r="INT58" s="799"/>
      <c r="INU58" s="799"/>
      <c r="INV58" s="799"/>
      <c r="INW58" s="799"/>
      <c r="INX58" s="513"/>
      <c r="INY58" s="799"/>
      <c r="INZ58" s="799"/>
      <c r="IOA58" s="799"/>
      <c r="IOB58" s="799"/>
      <c r="IOC58" s="799"/>
      <c r="IOD58" s="799"/>
      <c r="IOE58" s="799"/>
      <c r="IOF58" s="513"/>
      <c r="IOG58" s="799"/>
      <c r="IOH58" s="799"/>
      <c r="IOI58" s="799"/>
      <c r="IOJ58" s="799"/>
      <c r="IOK58" s="799"/>
      <c r="IOL58" s="799"/>
      <c r="IOM58" s="799"/>
      <c r="ION58" s="513"/>
      <c r="IOO58" s="799"/>
      <c r="IOP58" s="799"/>
      <c r="IOQ58" s="799"/>
      <c r="IOR58" s="799"/>
      <c r="IOS58" s="799"/>
      <c r="IOT58" s="799"/>
      <c r="IOU58" s="799"/>
      <c r="IOV58" s="513"/>
      <c r="IOW58" s="799"/>
      <c r="IOX58" s="799"/>
      <c r="IOY58" s="799"/>
      <c r="IOZ58" s="799"/>
      <c r="IPA58" s="799"/>
      <c r="IPB58" s="799"/>
      <c r="IPC58" s="799"/>
      <c r="IPD58" s="513"/>
      <c r="IPE58" s="799"/>
      <c r="IPF58" s="799"/>
      <c r="IPG58" s="799"/>
      <c r="IPH58" s="799"/>
      <c r="IPI58" s="799"/>
      <c r="IPJ58" s="799"/>
      <c r="IPK58" s="799"/>
      <c r="IPL58" s="513"/>
      <c r="IPM58" s="799"/>
      <c r="IPN58" s="799"/>
      <c r="IPO58" s="799"/>
      <c r="IPP58" s="799"/>
      <c r="IPQ58" s="799"/>
      <c r="IPR58" s="799"/>
      <c r="IPS58" s="799"/>
      <c r="IPT58" s="513"/>
      <c r="IPU58" s="799"/>
      <c r="IPV58" s="799"/>
      <c r="IPW58" s="799"/>
      <c r="IPX58" s="799"/>
      <c r="IPY58" s="799"/>
      <c r="IPZ58" s="799"/>
      <c r="IQA58" s="799"/>
      <c r="IQB58" s="513"/>
      <c r="IQC58" s="799"/>
      <c r="IQD58" s="799"/>
      <c r="IQE58" s="799"/>
      <c r="IQF58" s="799"/>
      <c r="IQG58" s="799"/>
      <c r="IQH58" s="799"/>
      <c r="IQI58" s="799"/>
      <c r="IQJ58" s="513"/>
      <c r="IQK58" s="799"/>
      <c r="IQL58" s="799"/>
      <c r="IQM58" s="799"/>
      <c r="IQN58" s="799"/>
      <c r="IQO58" s="799"/>
      <c r="IQP58" s="799"/>
      <c r="IQQ58" s="799"/>
      <c r="IQR58" s="513"/>
      <c r="IQS58" s="799"/>
      <c r="IQT58" s="799"/>
      <c r="IQU58" s="799"/>
      <c r="IQV58" s="799"/>
      <c r="IQW58" s="799"/>
      <c r="IQX58" s="799"/>
      <c r="IQY58" s="799"/>
      <c r="IQZ58" s="513"/>
      <c r="IRA58" s="799"/>
      <c r="IRB58" s="799"/>
      <c r="IRC58" s="799"/>
      <c r="IRD58" s="799"/>
      <c r="IRE58" s="799"/>
      <c r="IRF58" s="799"/>
      <c r="IRG58" s="799"/>
      <c r="IRH58" s="513"/>
      <c r="IRI58" s="799"/>
      <c r="IRJ58" s="799"/>
      <c r="IRK58" s="799"/>
      <c r="IRL58" s="799"/>
      <c r="IRM58" s="799"/>
      <c r="IRN58" s="799"/>
      <c r="IRO58" s="799"/>
      <c r="IRP58" s="513"/>
      <c r="IRQ58" s="799"/>
      <c r="IRR58" s="799"/>
      <c r="IRS58" s="799"/>
      <c r="IRT58" s="799"/>
      <c r="IRU58" s="799"/>
      <c r="IRV58" s="799"/>
      <c r="IRW58" s="799"/>
      <c r="IRX58" s="513"/>
      <c r="IRY58" s="799"/>
      <c r="IRZ58" s="799"/>
      <c r="ISA58" s="799"/>
      <c r="ISB58" s="799"/>
      <c r="ISC58" s="799"/>
      <c r="ISD58" s="799"/>
      <c r="ISE58" s="799"/>
      <c r="ISF58" s="513"/>
      <c r="ISG58" s="799"/>
      <c r="ISH58" s="799"/>
      <c r="ISI58" s="799"/>
      <c r="ISJ58" s="799"/>
      <c r="ISK58" s="799"/>
      <c r="ISL58" s="799"/>
      <c r="ISM58" s="799"/>
      <c r="ISN58" s="513"/>
      <c r="ISO58" s="799"/>
      <c r="ISP58" s="799"/>
      <c r="ISQ58" s="799"/>
      <c r="ISR58" s="799"/>
      <c r="ISS58" s="799"/>
      <c r="IST58" s="799"/>
      <c r="ISU58" s="799"/>
      <c r="ISV58" s="513"/>
      <c r="ISW58" s="799"/>
      <c r="ISX58" s="799"/>
      <c r="ISY58" s="799"/>
      <c r="ISZ58" s="799"/>
      <c r="ITA58" s="799"/>
      <c r="ITB58" s="799"/>
      <c r="ITC58" s="799"/>
      <c r="ITD58" s="513"/>
      <c r="ITE58" s="799"/>
      <c r="ITF58" s="799"/>
      <c r="ITG58" s="799"/>
      <c r="ITH58" s="799"/>
      <c r="ITI58" s="799"/>
      <c r="ITJ58" s="799"/>
      <c r="ITK58" s="799"/>
      <c r="ITL58" s="513"/>
      <c r="ITM58" s="799"/>
      <c r="ITN58" s="799"/>
      <c r="ITO58" s="799"/>
      <c r="ITP58" s="799"/>
      <c r="ITQ58" s="799"/>
      <c r="ITR58" s="799"/>
      <c r="ITS58" s="799"/>
      <c r="ITT58" s="513"/>
      <c r="ITU58" s="799"/>
      <c r="ITV58" s="799"/>
      <c r="ITW58" s="799"/>
      <c r="ITX58" s="799"/>
      <c r="ITY58" s="799"/>
      <c r="ITZ58" s="799"/>
      <c r="IUA58" s="799"/>
      <c r="IUB58" s="513"/>
      <c r="IUC58" s="799"/>
      <c r="IUD58" s="799"/>
      <c r="IUE58" s="799"/>
      <c r="IUF58" s="799"/>
      <c r="IUG58" s="799"/>
      <c r="IUH58" s="799"/>
      <c r="IUI58" s="799"/>
      <c r="IUJ58" s="513"/>
      <c r="IUK58" s="799"/>
      <c r="IUL58" s="799"/>
      <c r="IUM58" s="799"/>
      <c r="IUN58" s="799"/>
      <c r="IUO58" s="799"/>
      <c r="IUP58" s="799"/>
      <c r="IUQ58" s="799"/>
      <c r="IUR58" s="513"/>
      <c r="IUS58" s="799"/>
      <c r="IUT58" s="799"/>
      <c r="IUU58" s="799"/>
      <c r="IUV58" s="799"/>
      <c r="IUW58" s="799"/>
      <c r="IUX58" s="799"/>
      <c r="IUY58" s="799"/>
      <c r="IUZ58" s="513"/>
      <c r="IVA58" s="799"/>
      <c r="IVB58" s="799"/>
      <c r="IVC58" s="799"/>
      <c r="IVD58" s="799"/>
      <c r="IVE58" s="799"/>
      <c r="IVF58" s="799"/>
      <c r="IVG58" s="799"/>
      <c r="IVH58" s="513"/>
      <c r="IVI58" s="799"/>
      <c r="IVJ58" s="799"/>
      <c r="IVK58" s="799"/>
      <c r="IVL58" s="799"/>
      <c r="IVM58" s="799"/>
      <c r="IVN58" s="799"/>
      <c r="IVO58" s="799"/>
      <c r="IVP58" s="513"/>
      <c r="IVQ58" s="799"/>
      <c r="IVR58" s="799"/>
      <c r="IVS58" s="799"/>
      <c r="IVT58" s="799"/>
      <c r="IVU58" s="799"/>
      <c r="IVV58" s="799"/>
      <c r="IVW58" s="799"/>
      <c r="IVX58" s="513"/>
      <c r="IVY58" s="799"/>
      <c r="IVZ58" s="799"/>
      <c r="IWA58" s="799"/>
      <c r="IWB58" s="799"/>
      <c r="IWC58" s="799"/>
      <c r="IWD58" s="799"/>
      <c r="IWE58" s="799"/>
      <c r="IWF58" s="513"/>
      <c r="IWG58" s="799"/>
      <c r="IWH58" s="799"/>
      <c r="IWI58" s="799"/>
      <c r="IWJ58" s="799"/>
      <c r="IWK58" s="799"/>
      <c r="IWL58" s="799"/>
      <c r="IWM58" s="799"/>
      <c r="IWN58" s="513"/>
      <c r="IWO58" s="799"/>
      <c r="IWP58" s="799"/>
      <c r="IWQ58" s="799"/>
      <c r="IWR58" s="799"/>
      <c r="IWS58" s="799"/>
      <c r="IWT58" s="799"/>
      <c r="IWU58" s="799"/>
      <c r="IWV58" s="513"/>
      <c r="IWW58" s="799"/>
      <c r="IWX58" s="799"/>
      <c r="IWY58" s="799"/>
      <c r="IWZ58" s="799"/>
      <c r="IXA58" s="799"/>
      <c r="IXB58" s="799"/>
      <c r="IXC58" s="799"/>
      <c r="IXD58" s="513"/>
      <c r="IXE58" s="799"/>
      <c r="IXF58" s="799"/>
      <c r="IXG58" s="799"/>
      <c r="IXH58" s="799"/>
      <c r="IXI58" s="799"/>
      <c r="IXJ58" s="799"/>
      <c r="IXK58" s="799"/>
      <c r="IXL58" s="513"/>
      <c r="IXM58" s="799"/>
      <c r="IXN58" s="799"/>
      <c r="IXO58" s="799"/>
      <c r="IXP58" s="799"/>
      <c r="IXQ58" s="799"/>
      <c r="IXR58" s="799"/>
      <c r="IXS58" s="799"/>
      <c r="IXT58" s="513"/>
      <c r="IXU58" s="799"/>
      <c r="IXV58" s="799"/>
      <c r="IXW58" s="799"/>
      <c r="IXX58" s="799"/>
      <c r="IXY58" s="799"/>
      <c r="IXZ58" s="799"/>
      <c r="IYA58" s="799"/>
      <c r="IYB58" s="513"/>
      <c r="IYC58" s="799"/>
      <c r="IYD58" s="799"/>
      <c r="IYE58" s="799"/>
      <c r="IYF58" s="799"/>
      <c r="IYG58" s="799"/>
      <c r="IYH58" s="799"/>
      <c r="IYI58" s="799"/>
      <c r="IYJ58" s="513"/>
      <c r="IYK58" s="799"/>
      <c r="IYL58" s="799"/>
      <c r="IYM58" s="799"/>
      <c r="IYN58" s="799"/>
      <c r="IYO58" s="799"/>
      <c r="IYP58" s="799"/>
      <c r="IYQ58" s="799"/>
      <c r="IYR58" s="513"/>
      <c r="IYS58" s="799"/>
      <c r="IYT58" s="799"/>
      <c r="IYU58" s="799"/>
      <c r="IYV58" s="799"/>
      <c r="IYW58" s="799"/>
      <c r="IYX58" s="799"/>
      <c r="IYY58" s="799"/>
      <c r="IYZ58" s="513"/>
      <c r="IZA58" s="799"/>
      <c r="IZB58" s="799"/>
      <c r="IZC58" s="799"/>
      <c r="IZD58" s="799"/>
      <c r="IZE58" s="799"/>
      <c r="IZF58" s="799"/>
      <c r="IZG58" s="799"/>
      <c r="IZH58" s="513"/>
      <c r="IZI58" s="799"/>
      <c r="IZJ58" s="799"/>
      <c r="IZK58" s="799"/>
      <c r="IZL58" s="799"/>
      <c r="IZM58" s="799"/>
      <c r="IZN58" s="799"/>
      <c r="IZO58" s="799"/>
      <c r="IZP58" s="513"/>
      <c r="IZQ58" s="799"/>
      <c r="IZR58" s="799"/>
      <c r="IZS58" s="799"/>
      <c r="IZT58" s="799"/>
      <c r="IZU58" s="799"/>
      <c r="IZV58" s="799"/>
      <c r="IZW58" s="799"/>
      <c r="IZX58" s="513"/>
      <c r="IZY58" s="799"/>
      <c r="IZZ58" s="799"/>
      <c r="JAA58" s="799"/>
      <c r="JAB58" s="799"/>
      <c r="JAC58" s="799"/>
      <c r="JAD58" s="799"/>
      <c r="JAE58" s="799"/>
      <c r="JAF58" s="513"/>
      <c r="JAG58" s="799"/>
      <c r="JAH58" s="799"/>
      <c r="JAI58" s="799"/>
      <c r="JAJ58" s="799"/>
      <c r="JAK58" s="799"/>
      <c r="JAL58" s="799"/>
      <c r="JAM58" s="799"/>
      <c r="JAN58" s="513"/>
      <c r="JAO58" s="799"/>
      <c r="JAP58" s="799"/>
      <c r="JAQ58" s="799"/>
      <c r="JAR58" s="799"/>
      <c r="JAS58" s="799"/>
      <c r="JAT58" s="799"/>
      <c r="JAU58" s="799"/>
      <c r="JAV58" s="513"/>
      <c r="JAW58" s="799"/>
      <c r="JAX58" s="799"/>
      <c r="JAY58" s="799"/>
      <c r="JAZ58" s="799"/>
      <c r="JBA58" s="799"/>
      <c r="JBB58" s="799"/>
      <c r="JBC58" s="799"/>
      <c r="JBD58" s="513"/>
      <c r="JBE58" s="799"/>
      <c r="JBF58" s="799"/>
      <c r="JBG58" s="799"/>
      <c r="JBH58" s="799"/>
      <c r="JBI58" s="799"/>
      <c r="JBJ58" s="799"/>
      <c r="JBK58" s="799"/>
      <c r="JBL58" s="513"/>
      <c r="JBM58" s="799"/>
      <c r="JBN58" s="799"/>
      <c r="JBO58" s="799"/>
      <c r="JBP58" s="799"/>
      <c r="JBQ58" s="799"/>
      <c r="JBR58" s="799"/>
      <c r="JBS58" s="799"/>
      <c r="JBT58" s="513"/>
      <c r="JBU58" s="799"/>
      <c r="JBV58" s="799"/>
      <c r="JBW58" s="799"/>
      <c r="JBX58" s="799"/>
      <c r="JBY58" s="799"/>
      <c r="JBZ58" s="799"/>
      <c r="JCA58" s="799"/>
      <c r="JCB58" s="513"/>
      <c r="JCC58" s="799"/>
      <c r="JCD58" s="799"/>
      <c r="JCE58" s="799"/>
      <c r="JCF58" s="799"/>
      <c r="JCG58" s="799"/>
      <c r="JCH58" s="799"/>
      <c r="JCI58" s="799"/>
      <c r="JCJ58" s="513"/>
      <c r="JCK58" s="799"/>
      <c r="JCL58" s="799"/>
      <c r="JCM58" s="799"/>
      <c r="JCN58" s="799"/>
      <c r="JCO58" s="799"/>
      <c r="JCP58" s="799"/>
      <c r="JCQ58" s="799"/>
      <c r="JCR58" s="513"/>
      <c r="JCS58" s="799"/>
      <c r="JCT58" s="799"/>
      <c r="JCU58" s="799"/>
      <c r="JCV58" s="799"/>
      <c r="JCW58" s="799"/>
      <c r="JCX58" s="799"/>
      <c r="JCY58" s="799"/>
      <c r="JCZ58" s="513"/>
      <c r="JDA58" s="799"/>
      <c r="JDB58" s="799"/>
      <c r="JDC58" s="799"/>
      <c r="JDD58" s="799"/>
      <c r="JDE58" s="799"/>
      <c r="JDF58" s="799"/>
      <c r="JDG58" s="799"/>
      <c r="JDH58" s="513"/>
      <c r="JDI58" s="799"/>
      <c r="JDJ58" s="799"/>
      <c r="JDK58" s="799"/>
      <c r="JDL58" s="799"/>
      <c r="JDM58" s="799"/>
      <c r="JDN58" s="799"/>
      <c r="JDO58" s="799"/>
      <c r="JDP58" s="513"/>
      <c r="JDQ58" s="799"/>
      <c r="JDR58" s="799"/>
      <c r="JDS58" s="799"/>
      <c r="JDT58" s="799"/>
      <c r="JDU58" s="799"/>
      <c r="JDV58" s="799"/>
      <c r="JDW58" s="799"/>
      <c r="JDX58" s="513"/>
      <c r="JDY58" s="799"/>
      <c r="JDZ58" s="799"/>
      <c r="JEA58" s="799"/>
      <c r="JEB58" s="799"/>
      <c r="JEC58" s="799"/>
      <c r="JED58" s="799"/>
      <c r="JEE58" s="799"/>
      <c r="JEF58" s="513"/>
      <c r="JEG58" s="799"/>
      <c r="JEH58" s="799"/>
      <c r="JEI58" s="799"/>
      <c r="JEJ58" s="799"/>
      <c r="JEK58" s="799"/>
      <c r="JEL58" s="799"/>
      <c r="JEM58" s="799"/>
      <c r="JEN58" s="513"/>
      <c r="JEO58" s="799"/>
      <c r="JEP58" s="799"/>
      <c r="JEQ58" s="799"/>
      <c r="JER58" s="799"/>
      <c r="JES58" s="799"/>
      <c r="JET58" s="799"/>
      <c r="JEU58" s="799"/>
      <c r="JEV58" s="513"/>
      <c r="JEW58" s="799"/>
      <c r="JEX58" s="799"/>
      <c r="JEY58" s="799"/>
      <c r="JEZ58" s="799"/>
      <c r="JFA58" s="799"/>
      <c r="JFB58" s="799"/>
      <c r="JFC58" s="799"/>
      <c r="JFD58" s="513"/>
      <c r="JFE58" s="799"/>
      <c r="JFF58" s="799"/>
      <c r="JFG58" s="799"/>
      <c r="JFH58" s="799"/>
      <c r="JFI58" s="799"/>
      <c r="JFJ58" s="799"/>
      <c r="JFK58" s="799"/>
      <c r="JFL58" s="513"/>
      <c r="JFM58" s="799"/>
      <c r="JFN58" s="799"/>
      <c r="JFO58" s="799"/>
      <c r="JFP58" s="799"/>
      <c r="JFQ58" s="799"/>
      <c r="JFR58" s="799"/>
      <c r="JFS58" s="799"/>
      <c r="JFT58" s="513"/>
      <c r="JFU58" s="799"/>
      <c r="JFV58" s="799"/>
      <c r="JFW58" s="799"/>
      <c r="JFX58" s="799"/>
      <c r="JFY58" s="799"/>
      <c r="JFZ58" s="799"/>
      <c r="JGA58" s="799"/>
      <c r="JGB58" s="513"/>
      <c r="JGC58" s="799"/>
      <c r="JGD58" s="799"/>
      <c r="JGE58" s="799"/>
      <c r="JGF58" s="799"/>
      <c r="JGG58" s="799"/>
      <c r="JGH58" s="799"/>
      <c r="JGI58" s="799"/>
      <c r="JGJ58" s="513"/>
      <c r="JGK58" s="799"/>
      <c r="JGL58" s="799"/>
      <c r="JGM58" s="799"/>
      <c r="JGN58" s="799"/>
      <c r="JGO58" s="799"/>
      <c r="JGP58" s="799"/>
      <c r="JGQ58" s="799"/>
      <c r="JGR58" s="513"/>
      <c r="JGS58" s="799"/>
      <c r="JGT58" s="799"/>
      <c r="JGU58" s="799"/>
      <c r="JGV58" s="799"/>
      <c r="JGW58" s="799"/>
      <c r="JGX58" s="799"/>
      <c r="JGY58" s="799"/>
      <c r="JGZ58" s="513"/>
      <c r="JHA58" s="799"/>
      <c r="JHB58" s="799"/>
      <c r="JHC58" s="799"/>
      <c r="JHD58" s="799"/>
      <c r="JHE58" s="799"/>
      <c r="JHF58" s="799"/>
      <c r="JHG58" s="799"/>
      <c r="JHH58" s="513"/>
      <c r="JHI58" s="799"/>
      <c r="JHJ58" s="799"/>
      <c r="JHK58" s="799"/>
      <c r="JHL58" s="799"/>
      <c r="JHM58" s="799"/>
      <c r="JHN58" s="799"/>
      <c r="JHO58" s="799"/>
      <c r="JHP58" s="513"/>
      <c r="JHQ58" s="799"/>
      <c r="JHR58" s="799"/>
      <c r="JHS58" s="799"/>
      <c r="JHT58" s="799"/>
      <c r="JHU58" s="799"/>
      <c r="JHV58" s="799"/>
      <c r="JHW58" s="799"/>
      <c r="JHX58" s="513"/>
      <c r="JHY58" s="799"/>
      <c r="JHZ58" s="799"/>
      <c r="JIA58" s="799"/>
      <c r="JIB58" s="799"/>
      <c r="JIC58" s="799"/>
      <c r="JID58" s="799"/>
      <c r="JIE58" s="799"/>
      <c r="JIF58" s="513"/>
      <c r="JIG58" s="799"/>
      <c r="JIH58" s="799"/>
      <c r="JII58" s="799"/>
      <c r="JIJ58" s="799"/>
      <c r="JIK58" s="799"/>
      <c r="JIL58" s="799"/>
      <c r="JIM58" s="799"/>
      <c r="JIN58" s="513"/>
      <c r="JIO58" s="799"/>
      <c r="JIP58" s="799"/>
      <c r="JIQ58" s="799"/>
      <c r="JIR58" s="799"/>
      <c r="JIS58" s="799"/>
      <c r="JIT58" s="799"/>
      <c r="JIU58" s="799"/>
      <c r="JIV58" s="513"/>
      <c r="JIW58" s="799"/>
      <c r="JIX58" s="799"/>
      <c r="JIY58" s="799"/>
      <c r="JIZ58" s="799"/>
      <c r="JJA58" s="799"/>
      <c r="JJB58" s="799"/>
      <c r="JJC58" s="799"/>
      <c r="JJD58" s="513"/>
      <c r="JJE58" s="799"/>
      <c r="JJF58" s="799"/>
      <c r="JJG58" s="799"/>
      <c r="JJH58" s="799"/>
      <c r="JJI58" s="799"/>
      <c r="JJJ58" s="799"/>
      <c r="JJK58" s="799"/>
      <c r="JJL58" s="513"/>
      <c r="JJM58" s="799"/>
      <c r="JJN58" s="799"/>
      <c r="JJO58" s="799"/>
      <c r="JJP58" s="799"/>
      <c r="JJQ58" s="799"/>
      <c r="JJR58" s="799"/>
      <c r="JJS58" s="799"/>
      <c r="JJT58" s="513"/>
      <c r="JJU58" s="799"/>
      <c r="JJV58" s="799"/>
      <c r="JJW58" s="799"/>
      <c r="JJX58" s="799"/>
      <c r="JJY58" s="799"/>
      <c r="JJZ58" s="799"/>
      <c r="JKA58" s="799"/>
      <c r="JKB58" s="513"/>
      <c r="JKC58" s="799"/>
      <c r="JKD58" s="799"/>
      <c r="JKE58" s="799"/>
      <c r="JKF58" s="799"/>
      <c r="JKG58" s="799"/>
      <c r="JKH58" s="799"/>
      <c r="JKI58" s="799"/>
      <c r="JKJ58" s="513"/>
      <c r="JKK58" s="799"/>
      <c r="JKL58" s="799"/>
      <c r="JKM58" s="799"/>
      <c r="JKN58" s="799"/>
      <c r="JKO58" s="799"/>
      <c r="JKP58" s="799"/>
      <c r="JKQ58" s="799"/>
      <c r="JKR58" s="513"/>
      <c r="JKS58" s="799"/>
      <c r="JKT58" s="799"/>
      <c r="JKU58" s="799"/>
      <c r="JKV58" s="799"/>
      <c r="JKW58" s="799"/>
      <c r="JKX58" s="799"/>
      <c r="JKY58" s="799"/>
      <c r="JKZ58" s="513"/>
      <c r="JLA58" s="799"/>
      <c r="JLB58" s="799"/>
      <c r="JLC58" s="799"/>
      <c r="JLD58" s="799"/>
      <c r="JLE58" s="799"/>
      <c r="JLF58" s="799"/>
      <c r="JLG58" s="799"/>
      <c r="JLH58" s="513"/>
      <c r="JLI58" s="799"/>
      <c r="JLJ58" s="799"/>
      <c r="JLK58" s="799"/>
      <c r="JLL58" s="799"/>
      <c r="JLM58" s="799"/>
      <c r="JLN58" s="799"/>
      <c r="JLO58" s="799"/>
      <c r="JLP58" s="513"/>
      <c r="JLQ58" s="799"/>
      <c r="JLR58" s="799"/>
      <c r="JLS58" s="799"/>
      <c r="JLT58" s="799"/>
      <c r="JLU58" s="799"/>
      <c r="JLV58" s="799"/>
      <c r="JLW58" s="799"/>
      <c r="JLX58" s="513"/>
      <c r="JLY58" s="799"/>
      <c r="JLZ58" s="799"/>
      <c r="JMA58" s="799"/>
      <c r="JMB58" s="799"/>
      <c r="JMC58" s="799"/>
      <c r="JMD58" s="799"/>
      <c r="JME58" s="799"/>
      <c r="JMF58" s="513"/>
      <c r="JMG58" s="799"/>
      <c r="JMH58" s="799"/>
      <c r="JMI58" s="799"/>
      <c r="JMJ58" s="799"/>
      <c r="JMK58" s="799"/>
      <c r="JML58" s="799"/>
      <c r="JMM58" s="799"/>
      <c r="JMN58" s="513"/>
      <c r="JMO58" s="799"/>
      <c r="JMP58" s="799"/>
      <c r="JMQ58" s="799"/>
      <c r="JMR58" s="799"/>
      <c r="JMS58" s="799"/>
      <c r="JMT58" s="799"/>
      <c r="JMU58" s="799"/>
      <c r="JMV58" s="513"/>
      <c r="JMW58" s="799"/>
      <c r="JMX58" s="799"/>
      <c r="JMY58" s="799"/>
      <c r="JMZ58" s="799"/>
      <c r="JNA58" s="799"/>
      <c r="JNB58" s="799"/>
      <c r="JNC58" s="799"/>
      <c r="JND58" s="513"/>
      <c r="JNE58" s="799"/>
      <c r="JNF58" s="799"/>
      <c r="JNG58" s="799"/>
      <c r="JNH58" s="799"/>
      <c r="JNI58" s="799"/>
      <c r="JNJ58" s="799"/>
      <c r="JNK58" s="799"/>
      <c r="JNL58" s="513"/>
      <c r="JNM58" s="799"/>
      <c r="JNN58" s="799"/>
      <c r="JNO58" s="799"/>
      <c r="JNP58" s="799"/>
      <c r="JNQ58" s="799"/>
      <c r="JNR58" s="799"/>
      <c r="JNS58" s="799"/>
      <c r="JNT58" s="513"/>
      <c r="JNU58" s="799"/>
      <c r="JNV58" s="799"/>
      <c r="JNW58" s="799"/>
      <c r="JNX58" s="799"/>
      <c r="JNY58" s="799"/>
      <c r="JNZ58" s="799"/>
      <c r="JOA58" s="799"/>
      <c r="JOB58" s="513"/>
      <c r="JOC58" s="799"/>
      <c r="JOD58" s="799"/>
      <c r="JOE58" s="799"/>
      <c r="JOF58" s="799"/>
      <c r="JOG58" s="799"/>
      <c r="JOH58" s="799"/>
      <c r="JOI58" s="799"/>
      <c r="JOJ58" s="513"/>
      <c r="JOK58" s="799"/>
      <c r="JOL58" s="799"/>
      <c r="JOM58" s="799"/>
      <c r="JON58" s="799"/>
      <c r="JOO58" s="799"/>
      <c r="JOP58" s="799"/>
      <c r="JOQ58" s="799"/>
      <c r="JOR58" s="513"/>
      <c r="JOS58" s="799"/>
      <c r="JOT58" s="799"/>
      <c r="JOU58" s="799"/>
      <c r="JOV58" s="799"/>
      <c r="JOW58" s="799"/>
      <c r="JOX58" s="799"/>
      <c r="JOY58" s="799"/>
      <c r="JOZ58" s="513"/>
      <c r="JPA58" s="799"/>
      <c r="JPB58" s="799"/>
      <c r="JPC58" s="799"/>
      <c r="JPD58" s="799"/>
      <c r="JPE58" s="799"/>
      <c r="JPF58" s="799"/>
      <c r="JPG58" s="799"/>
      <c r="JPH58" s="513"/>
      <c r="JPI58" s="799"/>
      <c r="JPJ58" s="799"/>
      <c r="JPK58" s="799"/>
      <c r="JPL58" s="799"/>
      <c r="JPM58" s="799"/>
      <c r="JPN58" s="799"/>
      <c r="JPO58" s="799"/>
      <c r="JPP58" s="513"/>
      <c r="JPQ58" s="799"/>
      <c r="JPR58" s="799"/>
      <c r="JPS58" s="799"/>
      <c r="JPT58" s="799"/>
      <c r="JPU58" s="799"/>
      <c r="JPV58" s="799"/>
      <c r="JPW58" s="799"/>
      <c r="JPX58" s="513"/>
      <c r="JPY58" s="799"/>
      <c r="JPZ58" s="799"/>
      <c r="JQA58" s="799"/>
      <c r="JQB58" s="799"/>
      <c r="JQC58" s="799"/>
      <c r="JQD58" s="799"/>
      <c r="JQE58" s="799"/>
      <c r="JQF58" s="513"/>
      <c r="JQG58" s="799"/>
      <c r="JQH58" s="799"/>
      <c r="JQI58" s="799"/>
      <c r="JQJ58" s="799"/>
      <c r="JQK58" s="799"/>
      <c r="JQL58" s="799"/>
      <c r="JQM58" s="799"/>
      <c r="JQN58" s="513"/>
      <c r="JQO58" s="799"/>
      <c r="JQP58" s="799"/>
      <c r="JQQ58" s="799"/>
      <c r="JQR58" s="799"/>
      <c r="JQS58" s="799"/>
      <c r="JQT58" s="799"/>
      <c r="JQU58" s="799"/>
      <c r="JQV58" s="513"/>
      <c r="JQW58" s="799"/>
      <c r="JQX58" s="799"/>
      <c r="JQY58" s="799"/>
      <c r="JQZ58" s="799"/>
      <c r="JRA58" s="799"/>
      <c r="JRB58" s="799"/>
      <c r="JRC58" s="799"/>
      <c r="JRD58" s="513"/>
      <c r="JRE58" s="799"/>
      <c r="JRF58" s="799"/>
      <c r="JRG58" s="799"/>
      <c r="JRH58" s="799"/>
      <c r="JRI58" s="799"/>
      <c r="JRJ58" s="799"/>
      <c r="JRK58" s="799"/>
      <c r="JRL58" s="513"/>
      <c r="JRM58" s="799"/>
      <c r="JRN58" s="799"/>
      <c r="JRO58" s="799"/>
      <c r="JRP58" s="799"/>
      <c r="JRQ58" s="799"/>
      <c r="JRR58" s="799"/>
      <c r="JRS58" s="799"/>
      <c r="JRT58" s="513"/>
      <c r="JRU58" s="799"/>
      <c r="JRV58" s="799"/>
      <c r="JRW58" s="799"/>
      <c r="JRX58" s="799"/>
      <c r="JRY58" s="799"/>
      <c r="JRZ58" s="799"/>
      <c r="JSA58" s="799"/>
      <c r="JSB58" s="513"/>
      <c r="JSC58" s="799"/>
      <c r="JSD58" s="799"/>
      <c r="JSE58" s="799"/>
      <c r="JSF58" s="799"/>
      <c r="JSG58" s="799"/>
      <c r="JSH58" s="799"/>
      <c r="JSI58" s="799"/>
      <c r="JSJ58" s="513"/>
      <c r="JSK58" s="799"/>
      <c r="JSL58" s="799"/>
      <c r="JSM58" s="799"/>
      <c r="JSN58" s="799"/>
      <c r="JSO58" s="799"/>
      <c r="JSP58" s="799"/>
      <c r="JSQ58" s="799"/>
      <c r="JSR58" s="513"/>
      <c r="JSS58" s="799"/>
      <c r="JST58" s="799"/>
      <c r="JSU58" s="799"/>
      <c r="JSV58" s="799"/>
      <c r="JSW58" s="799"/>
      <c r="JSX58" s="799"/>
      <c r="JSY58" s="799"/>
      <c r="JSZ58" s="513"/>
      <c r="JTA58" s="799"/>
      <c r="JTB58" s="799"/>
      <c r="JTC58" s="799"/>
      <c r="JTD58" s="799"/>
      <c r="JTE58" s="799"/>
      <c r="JTF58" s="799"/>
      <c r="JTG58" s="799"/>
      <c r="JTH58" s="513"/>
      <c r="JTI58" s="799"/>
      <c r="JTJ58" s="799"/>
      <c r="JTK58" s="799"/>
      <c r="JTL58" s="799"/>
      <c r="JTM58" s="799"/>
      <c r="JTN58" s="799"/>
      <c r="JTO58" s="799"/>
      <c r="JTP58" s="513"/>
      <c r="JTQ58" s="799"/>
      <c r="JTR58" s="799"/>
      <c r="JTS58" s="799"/>
      <c r="JTT58" s="799"/>
      <c r="JTU58" s="799"/>
      <c r="JTV58" s="799"/>
      <c r="JTW58" s="799"/>
      <c r="JTX58" s="513"/>
      <c r="JTY58" s="799"/>
      <c r="JTZ58" s="799"/>
      <c r="JUA58" s="799"/>
      <c r="JUB58" s="799"/>
      <c r="JUC58" s="799"/>
      <c r="JUD58" s="799"/>
      <c r="JUE58" s="799"/>
      <c r="JUF58" s="513"/>
      <c r="JUG58" s="799"/>
      <c r="JUH58" s="799"/>
      <c r="JUI58" s="799"/>
      <c r="JUJ58" s="799"/>
      <c r="JUK58" s="799"/>
      <c r="JUL58" s="799"/>
      <c r="JUM58" s="799"/>
      <c r="JUN58" s="513"/>
      <c r="JUO58" s="799"/>
      <c r="JUP58" s="799"/>
      <c r="JUQ58" s="799"/>
      <c r="JUR58" s="799"/>
      <c r="JUS58" s="799"/>
      <c r="JUT58" s="799"/>
      <c r="JUU58" s="799"/>
      <c r="JUV58" s="513"/>
      <c r="JUW58" s="799"/>
      <c r="JUX58" s="799"/>
      <c r="JUY58" s="799"/>
      <c r="JUZ58" s="799"/>
      <c r="JVA58" s="799"/>
      <c r="JVB58" s="799"/>
      <c r="JVC58" s="799"/>
      <c r="JVD58" s="513"/>
      <c r="JVE58" s="799"/>
      <c r="JVF58" s="799"/>
      <c r="JVG58" s="799"/>
      <c r="JVH58" s="799"/>
      <c r="JVI58" s="799"/>
      <c r="JVJ58" s="799"/>
      <c r="JVK58" s="799"/>
      <c r="JVL58" s="513"/>
      <c r="JVM58" s="799"/>
      <c r="JVN58" s="799"/>
      <c r="JVO58" s="799"/>
      <c r="JVP58" s="799"/>
      <c r="JVQ58" s="799"/>
      <c r="JVR58" s="799"/>
      <c r="JVS58" s="799"/>
      <c r="JVT58" s="513"/>
      <c r="JVU58" s="799"/>
      <c r="JVV58" s="799"/>
      <c r="JVW58" s="799"/>
      <c r="JVX58" s="799"/>
      <c r="JVY58" s="799"/>
      <c r="JVZ58" s="799"/>
      <c r="JWA58" s="799"/>
      <c r="JWB58" s="513"/>
      <c r="JWC58" s="799"/>
      <c r="JWD58" s="799"/>
      <c r="JWE58" s="799"/>
      <c r="JWF58" s="799"/>
      <c r="JWG58" s="799"/>
      <c r="JWH58" s="799"/>
      <c r="JWI58" s="799"/>
      <c r="JWJ58" s="513"/>
      <c r="JWK58" s="799"/>
      <c r="JWL58" s="799"/>
      <c r="JWM58" s="799"/>
      <c r="JWN58" s="799"/>
      <c r="JWO58" s="799"/>
      <c r="JWP58" s="799"/>
      <c r="JWQ58" s="799"/>
      <c r="JWR58" s="513"/>
      <c r="JWS58" s="799"/>
      <c r="JWT58" s="799"/>
      <c r="JWU58" s="799"/>
      <c r="JWV58" s="799"/>
      <c r="JWW58" s="799"/>
      <c r="JWX58" s="799"/>
      <c r="JWY58" s="799"/>
      <c r="JWZ58" s="513"/>
      <c r="JXA58" s="799"/>
      <c r="JXB58" s="799"/>
      <c r="JXC58" s="799"/>
      <c r="JXD58" s="799"/>
      <c r="JXE58" s="799"/>
      <c r="JXF58" s="799"/>
      <c r="JXG58" s="799"/>
      <c r="JXH58" s="513"/>
      <c r="JXI58" s="799"/>
      <c r="JXJ58" s="799"/>
      <c r="JXK58" s="799"/>
      <c r="JXL58" s="799"/>
      <c r="JXM58" s="799"/>
      <c r="JXN58" s="799"/>
      <c r="JXO58" s="799"/>
      <c r="JXP58" s="513"/>
      <c r="JXQ58" s="799"/>
      <c r="JXR58" s="799"/>
      <c r="JXS58" s="799"/>
      <c r="JXT58" s="799"/>
      <c r="JXU58" s="799"/>
      <c r="JXV58" s="799"/>
      <c r="JXW58" s="799"/>
      <c r="JXX58" s="513"/>
      <c r="JXY58" s="799"/>
      <c r="JXZ58" s="799"/>
      <c r="JYA58" s="799"/>
      <c r="JYB58" s="799"/>
      <c r="JYC58" s="799"/>
      <c r="JYD58" s="799"/>
      <c r="JYE58" s="799"/>
      <c r="JYF58" s="513"/>
      <c r="JYG58" s="799"/>
      <c r="JYH58" s="799"/>
      <c r="JYI58" s="799"/>
      <c r="JYJ58" s="799"/>
      <c r="JYK58" s="799"/>
      <c r="JYL58" s="799"/>
      <c r="JYM58" s="799"/>
      <c r="JYN58" s="513"/>
      <c r="JYO58" s="799"/>
      <c r="JYP58" s="799"/>
      <c r="JYQ58" s="799"/>
      <c r="JYR58" s="799"/>
      <c r="JYS58" s="799"/>
      <c r="JYT58" s="799"/>
      <c r="JYU58" s="799"/>
      <c r="JYV58" s="513"/>
      <c r="JYW58" s="799"/>
      <c r="JYX58" s="799"/>
      <c r="JYY58" s="799"/>
      <c r="JYZ58" s="799"/>
      <c r="JZA58" s="799"/>
      <c r="JZB58" s="799"/>
      <c r="JZC58" s="799"/>
      <c r="JZD58" s="513"/>
      <c r="JZE58" s="799"/>
      <c r="JZF58" s="799"/>
      <c r="JZG58" s="799"/>
      <c r="JZH58" s="799"/>
      <c r="JZI58" s="799"/>
      <c r="JZJ58" s="799"/>
      <c r="JZK58" s="799"/>
      <c r="JZL58" s="513"/>
      <c r="JZM58" s="799"/>
      <c r="JZN58" s="799"/>
      <c r="JZO58" s="799"/>
      <c r="JZP58" s="799"/>
      <c r="JZQ58" s="799"/>
      <c r="JZR58" s="799"/>
      <c r="JZS58" s="799"/>
      <c r="JZT58" s="513"/>
      <c r="JZU58" s="799"/>
      <c r="JZV58" s="799"/>
      <c r="JZW58" s="799"/>
      <c r="JZX58" s="799"/>
      <c r="JZY58" s="799"/>
      <c r="JZZ58" s="799"/>
      <c r="KAA58" s="799"/>
      <c r="KAB58" s="513"/>
      <c r="KAC58" s="799"/>
      <c r="KAD58" s="799"/>
      <c r="KAE58" s="799"/>
      <c r="KAF58" s="799"/>
      <c r="KAG58" s="799"/>
      <c r="KAH58" s="799"/>
      <c r="KAI58" s="799"/>
      <c r="KAJ58" s="513"/>
      <c r="KAK58" s="799"/>
      <c r="KAL58" s="799"/>
      <c r="KAM58" s="799"/>
      <c r="KAN58" s="799"/>
      <c r="KAO58" s="799"/>
      <c r="KAP58" s="799"/>
      <c r="KAQ58" s="799"/>
      <c r="KAR58" s="513"/>
      <c r="KAS58" s="799"/>
      <c r="KAT58" s="799"/>
      <c r="KAU58" s="799"/>
      <c r="KAV58" s="799"/>
      <c r="KAW58" s="799"/>
      <c r="KAX58" s="799"/>
      <c r="KAY58" s="799"/>
      <c r="KAZ58" s="513"/>
      <c r="KBA58" s="799"/>
      <c r="KBB58" s="799"/>
      <c r="KBC58" s="799"/>
      <c r="KBD58" s="799"/>
      <c r="KBE58" s="799"/>
      <c r="KBF58" s="799"/>
      <c r="KBG58" s="799"/>
      <c r="KBH58" s="513"/>
      <c r="KBI58" s="799"/>
      <c r="KBJ58" s="799"/>
      <c r="KBK58" s="799"/>
      <c r="KBL58" s="799"/>
      <c r="KBM58" s="799"/>
      <c r="KBN58" s="799"/>
      <c r="KBO58" s="799"/>
      <c r="KBP58" s="513"/>
      <c r="KBQ58" s="799"/>
      <c r="KBR58" s="799"/>
      <c r="KBS58" s="799"/>
      <c r="KBT58" s="799"/>
      <c r="KBU58" s="799"/>
      <c r="KBV58" s="799"/>
      <c r="KBW58" s="799"/>
      <c r="KBX58" s="513"/>
      <c r="KBY58" s="799"/>
      <c r="KBZ58" s="799"/>
      <c r="KCA58" s="799"/>
      <c r="KCB58" s="799"/>
      <c r="KCC58" s="799"/>
      <c r="KCD58" s="799"/>
      <c r="KCE58" s="799"/>
      <c r="KCF58" s="513"/>
      <c r="KCG58" s="799"/>
      <c r="KCH58" s="799"/>
      <c r="KCI58" s="799"/>
      <c r="KCJ58" s="799"/>
      <c r="KCK58" s="799"/>
      <c r="KCL58" s="799"/>
      <c r="KCM58" s="799"/>
      <c r="KCN58" s="513"/>
      <c r="KCO58" s="799"/>
      <c r="KCP58" s="799"/>
      <c r="KCQ58" s="799"/>
      <c r="KCR58" s="799"/>
      <c r="KCS58" s="799"/>
      <c r="KCT58" s="799"/>
      <c r="KCU58" s="799"/>
      <c r="KCV58" s="513"/>
      <c r="KCW58" s="799"/>
      <c r="KCX58" s="799"/>
      <c r="KCY58" s="799"/>
      <c r="KCZ58" s="799"/>
      <c r="KDA58" s="799"/>
      <c r="KDB58" s="799"/>
      <c r="KDC58" s="799"/>
      <c r="KDD58" s="513"/>
      <c r="KDE58" s="799"/>
      <c r="KDF58" s="799"/>
      <c r="KDG58" s="799"/>
      <c r="KDH58" s="799"/>
      <c r="KDI58" s="799"/>
      <c r="KDJ58" s="799"/>
      <c r="KDK58" s="799"/>
      <c r="KDL58" s="513"/>
      <c r="KDM58" s="799"/>
      <c r="KDN58" s="799"/>
      <c r="KDO58" s="799"/>
      <c r="KDP58" s="799"/>
      <c r="KDQ58" s="799"/>
      <c r="KDR58" s="799"/>
      <c r="KDS58" s="799"/>
      <c r="KDT58" s="513"/>
      <c r="KDU58" s="799"/>
      <c r="KDV58" s="799"/>
      <c r="KDW58" s="799"/>
      <c r="KDX58" s="799"/>
      <c r="KDY58" s="799"/>
      <c r="KDZ58" s="799"/>
      <c r="KEA58" s="799"/>
      <c r="KEB58" s="513"/>
      <c r="KEC58" s="799"/>
      <c r="KED58" s="799"/>
      <c r="KEE58" s="799"/>
      <c r="KEF58" s="799"/>
      <c r="KEG58" s="799"/>
      <c r="KEH58" s="799"/>
      <c r="KEI58" s="799"/>
      <c r="KEJ58" s="513"/>
      <c r="KEK58" s="799"/>
      <c r="KEL58" s="799"/>
      <c r="KEM58" s="799"/>
      <c r="KEN58" s="799"/>
      <c r="KEO58" s="799"/>
      <c r="KEP58" s="799"/>
      <c r="KEQ58" s="799"/>
      <c r="KER58" s="513"/>
      <c r="KES58" s="799"/>
      <c r="KET58" s="799"/>
      <c r="KEU58" s="799"/>
      <c r="KEV58" s="799"/>
      <c r="KEW58" s="799"/>
      <c r="KEX58" s="799"/>
      <c r="KEY58" s="799"/>
      <c r="KEZ58" s="513"/>
      <c r="KFA58" s="799"/>
      <c r="KFB58" s="799"/>
      <c r="KFC58" s="799"/>
      <c r="KFD58" s="799"/>
      <c r="KFE58" s="799"/>
      <c r="KFF58" s="799"/>
      <c r="KFG58" s="799"/>
      <c r="KFH58" s="513"/>
      <c r="KFI58" s="799"/>
      <c r="KFJ58" s="799"/>
      <c r="KFK58" s="799"/>
      <c r="KFL58" s="799"/>
      <c r="KFM58" s="799"/>
      <c r="KFN58" s="799"/>
      <c r="KFO58" s="799"/>
      <c r="KFP58" s="513"/>
      <c r="KFQ58" s="799"/>
      <c r="KFR58" s="799"/>
      <c r="KFS58" s="799"/>
      <c r="KFT58" s="799"/>
      <c r="KFU58" s="799"/>
      <c r="KFV58" s="799"/>
      <c r="KFW58" s="799"/>
      <c r="KFX58" s="513"/>
      <c r="KFY58" s="799"/>
      <c r="KFZ58" s="799"/>
      <c r="KGA58" s="799"/>
      <c r="KGB58" s="799"/>
      <c r="KGC58" s="799"/>
      <c r="KGD58" s="799"/>
      <c r="KGE58" s="799"/>
      <c r="KGF58" s="513"/>
      <c r="KGG58" s="799"/>
      <c r="KGH58" s="799"/>
      <c r="KGI58" s="799"/>
      <c r="KGJ58" s="799"/>
      <c r="KGK58" s="799"/>
      <c r="KGL58" s="799"/>
      <c r="KGM58" s="799"/>
      <c r="KGN58" s="513"/>
      <c r="KGO58" s="799"/>
      <c r="KGP58" s="799"/>
      <c r="KGQ58" s="799"/>
      <c r="KGR58" s="799"/>
      <c r="KGS58" s="799"/>
      <c r="KGT58" s="799"/>
      <c r="KGU58" s="799"/>
      <c r="KGV58" s="513"/>
      <c r="KGW58" s="799"/>
      <c r="KGX58" s="799"/>
      <c r="KGY58" s="799"/>
      <c r="KGZ58" s="799"/>
      <c r="KHA58" s="799"/>
      <c r="KHB58" s="799"/>
      <c r="KHC58" s="799"/>
      <c r="KHD58" s="513"/>
      <c r="KHE58" s="799"/>
      <c r="KHF58" s="799"/>
      <c r="KHG58" s="799"/>
      <c r="KHH58" s="799"/>
      <c r="KHI58" s="799"/>
      <c r="KHJ58" s="799"/>
      <c r="KHK58" s="799"/>
      <c r="KHL58" s="513"/>
      <c r="KHM58" s="799"/>
      <c r="KHN58" s="799"/>
      <c r="KHO58" s="799"/>
      <c r="KHP58" s="799"/>
      <c r="KHQ58" s="799"/>
      <c r="KHR58" s="799"/>
      <c r="KHS58" s="799"/>
      <c r="KHT58" s="513"/>
      <c r="KHU58" s="799"/>
      <c r="KHV58" s="799"/>
      <c r="KHW58" s="799"/>
      <c r="KHX58" s="799"/>
      <c r="KHY58" s="799"/>
      <c r="KHZ58" s="799"/>
      <c r="KIA58" s="799"/>
      <c r="KIB58" s="513"/>
      <c r="KIC58" s="799"/>
      <c r="KID58" s="799"/>
      <c r="KIE58" s="799"/>
      <c r="KIF58" s="799"/>
      <c r="KIG58" s="799"/>
      <c r="KIH58" s="799"/>
      <c r="KII58" s="799"/>
      <c r="KIJ58" s="513"/>
      <c r="KIK58" s="799"/>
      <c r="KIL58" s="799"/>
      <c r="KIM58" s="799"/>
      <c r="KIN58" s="799"/>
      <c r="KIO58" s="799"/>
      <c r="KIP58" s="799"/>
      <c r="KIQ58" s="799"/>
      <c r="KIR58" s="513"/>
      <c r="KIS58" s="799"/>
      <c r="KIT58" s="799"/>
      <c r="KIU58" s="799"/>
      <c r="KIV58" s="799"/>
      <c r="KIW58" s="799"/>
      <c r="KIX58" s="799"/>
      <c r="KIY58" s="799"/>
      <c r="KIZ58" s="513"/>
      <c r="KJA58" s="799"/>
      <c r="KJB58" s="799"/>
      <c r="KJC58" s="799"/>
      <c r="KJD58" s="799"/>
      <c r="KJE58" s="799"/>
      <c r="KJF58" s="799"/>
      <c r="KJG58" s="799"/>
      <c r="KJH58" s="513"/>
      <c r="KJI58" s="799"/>
      <c r="KJJ58" s="799"/>
      <c r="KJK58" s="799"/>
      <c r="KJL58" s="799"/>
      <c r="KJM58" s="799"/>
      <c r="KJN58" s="799"/>
      <c r="KJO58" s="799"/>
      <c r="KJP58" s="513"/>
      <c r="KJQ58" s="799"/>
      <c r="KJR58" s="799"/>
      <c r="KJS58" s="799"/>
      <c r="KJT58" s="799"/>
      <c r="KJU58" s="799"/>
      <c r="KJV58" s="799"/>
      <c r="KJW58" s="799"/>
      <c r="KJX58" s="513"/>
      <c r="KJY58" s="799"/>
      <c r="KJZ58" s="799"/>
      <c r="KKA58" s="799"/>
      <c r="KKB58" s="799"/>
      <c r="KKC58" s="799"/>
      <c r="KKD58" s="799"/>
      <c r="KKE58" s="799"/>
      <c r="KKF58" s="513"/>
      <c r="KKG58" s="799"/>
      <c r="KKH58" s="799"/>
      <c r="KKI58" s="799"/>
      <c r="KKJ58" s="799"/>
      <c r="KKK58" s="799"/>
      <c r="KKL58" s="799"/>
      <c r="KKM58" s="799"/>
      <c r="KKN58" s="513"/>
      <c r="KKO58" s="799"/>
      <c r="KKP58" s="799"/>
      <c r="KKQ58" s="799"/>
      <c r="KKR58" s="799"/>
      <c r="KKS58" s="799"/>
      <c r="KKT58" s="799"/>
      <c r="KKU58" s="799"/>
      <c r="KKV58" s="513"/>
      <c r="KKW58" s="799"/>
      <c r="KKX58" s="799"/>
      <c r="KKY58" s="799"/>
      <c r="KKZ58" s="799"/>
      <c r="KLA58" s="799"/>
      <c r="KLB58" s="799"/>
      <c r="KLC58" s="799"/>
      <c r="KLD58" s="513"/>
      <c r="KLE58" s="799"/>
      <c r="KLF58" s="799"/>
      <c r="KLG58" s="799"/>
      <c r="KLH58" s="799"/>
      <c r="KLI58" s="799"/>
      <c r="KLJ58" s="799"/>
      <c r="KLK58" s="799"/>
      <c r="KLL58" s="513"/>
      <c r="KLM58" s="799"/>
      <c r="KLN58" s="799"/>
      <c r="KLO58" s="799"/>
      <c r="KLP58" s="799"/>
      <c r="KLQ58" s="799"/>
      <c r="KLR58" s="799"/>
      <c r="KLS58" s="799"/>
      <c r="KLT58" s="513"/>
      <c r="KLU58" s="799"/>
      <c r="KLV58" s="799"/>
      <c r="KLW58" s="799"/>
      <c r="KLX58" s="799"/>
      <c r="KLY58" s="799"/>
      <c r="KLZ58" s="799"/>
      <c r="KMA58" s="799"/>
      <c r="KMB58" s="513"/>
      <c r="KMC58" s="799"/>
      <c r="KMD58" s="799"/>
      <c r="KME58" s="799"/>
      <c r="KMF58" s="799"/>
      <c r="KMG58" s="799"/>
      <c r="KMH58" s="799"/>
      <c r="KMI58" s="799"/>
      <c r="KMJ58" s="513"/>
      <c r="KMK58" s="799"/>
      <c r="KML58" s="799"/>
      <c r="KMM58" s="799"/>
      <c r="KMN58" s="799"/>
      <c r="KMO58" s="799"/>
      <c r="KMP58" s="799"/>
      <c r="KMQ58" s="799"/>
      <c r="KMR58" s="513"/>
      <c r="KMS58" s="799"/>
      <c r="KMT58" s="799"/>
      <c r="KMU58" s="799"/>
      <c r="KMV58" s="799"/>
      <c r="KMW58" s="799"/>
      <c r="KMX58" s="799"/>
      <c r="KMY58" s="799"/>
      <c r="KMZ58" s="513"/>
      <c r="KNA58" s="799"/>
      <c r="KNB58" s="799"/>
      <c r="KNC58" s="799"/>
      <c r="KND58" s="799"/>
      <c r="KNE58" s="799"/>
      <c r="KNF58" s="799"/>
      <c r="KNG58" s="799"/>
      <c r="KNH58" s="513"/>
      <c r="KNI58" s="799"/>
      <c r="KNJ58" s="799"/>
      <c r="KNK58" s="799"/>
      <c r="KNL58" s="799"/>
      <c r="KNM58" s="799"/>
      <c r="KNN58" s="799"/>
      <c r="KNO58" s="799"/>
      <c r="KNP58" s="513"/>
      <c r="KNQ58" s="799"/>
      <c r="KNR58" s="799"/>
      <c r="KNS58" s="799"/>
      <c r="KNT58" s="799"/>
      <c r="KNU58" s="799"/>
      <c r="KNV58" s="799"/>
      <c r="KNW58" s="799"/>
      <c r="KNX58" s="513"/>
      <c r="KNY58" s="799"/>
      <c r="KNZ58" s="799"/>
      <c r="KOA58" s="799"/>
      <c r="KOB58" s="799"/>
      <c r="KOC58" s="799"/>
      <c r="KOD58" s="799"/>
      <c r="KOE58" s="799"/>
      <c r="KOF58" s="513"/>
      <c r="KOG58" s="799"/>
      <c r="KOH58" s="799"/>
      <c r="KOI58" s="799"/>
      <c r="KOJ58" s="799"/>
      <c r="KOK58" s="799"/>
      <c r="KOL58" s="799"/>
      <c r="KOM58" s="799"/>
      <c r="KON58" s="513"/>
      <c r="KOO58" s="799"/>
      <c r="KOP58" s="799"/>
      <c r="KOQ58" s="799"/>
      <c r="KOR58" s="799"/>
      <c r="KOS58" s="799"/>
      <c r="KOT58" s="799"/>
      <c r="KOU58" s="799"/>
      <c r="KOV58" s="513"/>
      <c r="KOW58" s="799"/>
      <c r="KOX58" s="799"/>
      <c r="KOY58" s="799"/>
      <c r="KOZ58" s="799"/>
      <c r="KPA58" s="799"/>
      <c r="KPB58" s="799"/>
      <c r="KPC58" s="799"/>
      <c r="KPD58" s="513"/>
      <c r="KPE58" s="799"/>
      <c r="KPF58" s="799"/>
      <c r="KPG58" s="799"/>
      <c r="KPH58" s="799"/>
      <c r="KPI58" s="799"/>
      <c r="KPJ58" s="799"/>
      <c r="KPK58" s="799"/>
      <c r="KPL58" s="513"/>
      <c r="KPM58" s="799"/>
      <c r="KPN58" s="799"/>
      <c r="KPO58" s="799"/>
      <c r="KPP58" s="799"/>
      <c r="KPQ58" s="799"/>
      <c r="KPR58" s="799"/>
      <c r="KPS58" s="799"/>
      <c r="KPT58" s="513"/>
      <c r="KPU58" s="799"/>
      <c r="KPV58" s="799"/>
      <c r="KPW58" s="799"/>
      <c r="KPX58" s="799"/>
      <c r="KPY58" s="799"/>
      <c r="KPZ58" s="799"/>
      <c r="KQA58" s="799"/>
      <c r="KQB58" s="513"/>
      <c r="KQC58" s="799"/>
      <c r="KQD58" s="799"/>
      <c r="KQE58" s="799"/>
      <c r="KQF58" s="799"/>
      <c r="KQG58" s="799"/>
      <c r="KQH58" s="799"/>
      <c r="KQI58" s="799"/>
      <c r="KQJ58" s="513"/>
      <c r="KQK58" s="799"/>
      <c r="KQL58" s="799"/>
      <c r="KQM58" s="799"/>
      <c r="KQN58" s="799"/>
      <c r="KQO58" s="799"/>
      <c r="KQP58" s="799"/>
      <c r="KQQ58" s="799"/>
      <c r="KQR58" s="513"/>
      <c r="KQS58" s="799"/>
      <c r="KQT58" s="799"/>
      <c r="KQU58" s="799"/>
      <c r="KQV58" s="799"/>
      <c r="KQW58" s="799"/>
      <c r="KQX58" s="799"/>
      <c r="KQY58" s="799"/>
      <c r="KQZ58" s="513"/>
      <c r="KRA58" s="799"/>
      <c r="KRB58" s="799"/>
      <c r="KRC58" s="799"/>
      <c r="KRD58" s="799"/>
      <c r="KRE58" s="799"/>
      <c r="KRF58" s="799"/>
      <c r="KRG58" s="799"/>
      <c r="KRH58" s="513"/>
      <c r="KRI58" s="799"/>
      <c r="KRJ58" s="799"/>
      <c r="KRK58" s="799"/>
      <c r="KRL58" s="799"/>
      <c r="KRM58" s="799"/>
      <c r="KRN58" s="799"/>
      <c r="KRO58" s="799"/>
      <c r="KRP58" s="513"/>
      <c r="KRQ58" s="799"/>
      <c r="KRR58" s="799"/>
      <c r="KRS58" s="799"/>
      <c r="KRT58" s="799"/>
      <c r="KRU58" s="799"/>
      <c r="KRV58" s="799"/>
      <c r="KRW58" s="799"/>
      <c r="KRX58" s="513"/>
      <c r="KRY58" s="799"/>
      <c r="KRZ58" s="799"/>
      <c r="KSA58" s="799"/>
      <c r="KSB58" s="799"/>
      <c r="KSC58" s="799"/>
      <c r="KSD58" s="799"/>
      <c r="KSE58" s="799"/>
      <c r="KSF58" s="513"/>
      <c r="KSG58" s="799"/>
      <c r="KSH58" s="799"/>
      <c r="KSI58" s="799"/>
      <c r="KSJ58" s="799"/>
      <c r="KSK58" s="799"/>
      <c r="KSL58" s="799"/>
      <c r="KSM58" s="799"/>
      <c r="KSN58" s="513"/>
      <c r="KSO58" s="799"/>
      <c r="KSP58" s="799"/>
      <c r="KSQ58" s="799"/>
      <c r="KSR58" s="799"/>
      <c r="KSS58" s="799"/>
      <c r="KST58" s="799"/>
      <c r="KSU58" s="799"/>
      <c r="KSV58" s="513"/>
      <c r="KSW58" s="799"/>
      <c r="KSX58" s="799"/>
      <c r="KSY58" s="799"/>
      <c r="KSZ58" s="799"/>
      <c r="KTA58" s="799"/>
      <c r="KTB58" s="799"/>
      <c r="KTC58" s="799"/>
      <c r="KTD58" s="513"/>
      <c r="KTE58" s="799"/>
      <c r="KTF58" s="799"/>
      <c r="KTG58" s="799"/>
      <c r="KTH58" s="799"/>
      <c r="KTI58" s="799"/>
      <c r="KTJ58" s="799"/>
      <c r="KTK58" s="799"/>
      <c r="KTL58" s="513"/>
      <c r="KTM58" s="799"/>
      <c r="KTN58" s="799"/>
      <c r="KTO58" s="799"/>
      <c r="KTP58" s="799"/>
      <c r="KTQ58" s="799"/>
      <c r="KTR58" s="799"/>
      <c r="KTS58" s="799"/>
      <c r="KTT58" s="513"/>
      <c r="KTU58" s="799"/>
      <c r="KTV58" s="799"/>
      <c r="KTW58" s="799"/>
      <c r="KTX58" s="799"/>
      <c r="KTY58" s="799"/>
      <c r="KTZ58" s="799"/>
      <c r="KUA58" s="799"/>
      <c r="KUB58" s="513"/>
      <c r="KUC58" s="799"/>
      <c r="KUD58" s="799"/>
      <c r="KUE58" s="799"/>
      <c r="KUF58" s="799"/>
      <c r="KUG58" s="799"/>
      <c r="KUH58" s="799"/>
      <c r="KUI58" s="799"/>
      <c r="KUJ58" s="513"/>
      <c r="KUK58" s="799"/>
      <c r="KUL58" s="799"/>
      <c r="KUM58" s="799"/>
      <c r="KUN58" s="799"/>
      <c r="KUO58" s="799"/>
      <c r="KUP58" s="799"/>
      <c r="KUQ58" s="799"/>
      <c r="KUR58" s="513"/>
      <c r="KUS58" s="799"/>
      <c r="KUT58" s="799"/>
      <c r="KUU58" s="799"/>
      <c r="KUV58" s="799"/>
      <c r="KUW58" s="799"/>
      <c r="KUX58" s="799"/>
      <c r="KUY58" s="799"/>
      <c r="KUZ58" s="513"/>
      <c r="KVA58" s="799"/>
      <c r="KVB58" s="799"/>
      <c r="KVC58" s="799"/>
      <c r="KVD58" s="799"/>
      <c r="KVE58" s="799"/>
      <c r="KVF58" s="799"/>
      <c r="KVG58" s="799"/>
      <c r="KVH58" s="513"/>
      <c r="KVI58" s="799"/>
      <c r="KVJ58" s="799"/>
      <c r="KVK58" s="799"/>
      <c r="KVL58" s="799"/>
      <c r="KVM58" s="799"/>
      <c r="KVN58" s="799"/>
      <c r="KVO58" s="799"/>
      <c r="KVP58" s="513"/>
      <c r="KVQ58" s="799"/>
      <c r="KVR58" s="799"/>
      <c r="KVS58" s="799"/>
      <c r="KVT58" s="799"/>
      <c r="KVU58" s="799"/>
      <c r="KVV58" s="799"/>
      <c r="KVW58" s="799"/>
      <c r="KVX58" s="513"/>
      <c r="KVY58" s="799"/>
      <c r="KVZ58" s="799"/>
      <c r="KWA58" s="799"/>
      <c r="KWB58" s="799"/>
      <c r="KWC58" s="799"/>
      <c r="KWD58" s="799"/>
      <c r="KWE58" s="799"/>
      <c r="KWF58" s="513"/>
      <c r="KWG58" s="799"/>
      <c r="KWH58" s="799"/>
      <c r="KWI58" s="799"/>
      <c r="KWJ58" s="799"/>
      <c r="KWK58" s="799"/>
      <c r="KWL58" s="799"/>
      <c r="KWM58" s="799"/>
      <c r="KWN58" s="513"/>
      <c r="KWO58" s="799"/>
      <c r="KWP58" s="799"/>
      <c r="KWQ58" s="799"/>
      <c r="KWR58" s="799"/>
      <c r="KWS58" s="799"/>
      <c r="KWT58" s="799"/>
      <c r="KWU58" s="799"/>
      <c r="KWV58" s="513"/>
      <c r="KWW58" s="799"/>
      <c r="KWX58" s="799"/>
      <c r="KWY58" s="799"/>
      <c r="KWZ58" s="799"/>
      <c r="KXA58" s="799"/>
      <c r="KXB58" s="799"/>
      <c r="KXC58" s="799"/>
      <c r="KXD58" s="513"/>
      <c r="KXE58" s="799"/>
      <c r="KXF58" s="799"/>
      <c r="KXG58" s="799"/>
      <c r="KXH58" s="799"/>
      <c r="KXI58" s="799"/>
      <c r="KXJ58" s="799"/>
      <c r="KXK58" s="799"/>
      <c r="KXL58" s="513"/>
      <c r="KXM58" s="799"/>
      <c r="KXN58" s="799"/>
      <c r="KXO58" s="799"/>
      <c r="KXP58" s="799"/>
      <c r="KXQ58" s="799"/>
      <c r="KXR58" s="799"/>
      <c r="KXS58" s="799"/>
      <c r="KXT58" s="513"/>
      <c r="KXU58" s="799"/>
      <c r="KXV58" s="799"/>
      <c r="KXW58" s="799"/>
      <c r="KXX58" s="799"/>
      <c r="KXY58" s="799"/>
      <c r="KXZ58" s="799"/>
      <c r="KYA58" s="799"/>
      <c r="KYB58" s="513"/>
      <c r="KYC58" s="799"/>
      <c r="KYD58" s="799"/>
      <c r="KYE58" s="799"/>
      <c r="KYF58" s="799"/>
      <c r="KYG58" s="799"/>
      <c r="KYH58" s="799"/>
      <c r="KYI58" s="799"/>
      <c r="KYJ58" s="513"/>
      <c r="KYK58" s="799"/>
      <c r="KYL58" s="799"/>
      <c r="KYM58" s="799"/>
      <c r="KYN58" s="799"/>
      <c r="KYO58" s="799"/>
      <c r="KYP58" s="799"/>
      <c r="KYQ58" s="799"/>
      <c r="KYR58" s="513"/>
      <c r="KYS58" s="799"/>
      <c r="KYT58" s="799"/>
      <c r="KYU58" s="799"/>
      <c r="KYV58" s="799"/>
      <c r="KYW58" s="799"/>
      <c r="KYX58" s="799"/>
      <c r="KYY58" s="799"/>
      <c r="KYZ58" s="513"/>
      <c r="KZA58" s="799"/>
      <c r="KZB58" s="799"/>
      <c r="KZC58" s="799"/>
      <c r="KZD58" s="799"/>
      <c r="KZE58" s="799"/>
      <c r="KZF58" s="799"/>
      <c r="KZG58" s="799"/>
      <c r="KZH58" s="513"/>
      <c r="KZI58" s="799"/>
      <c r="KZJ58" s="799"/>
      <c r="KZK58" s="799"/>
      <c r="KZL58" s="799"/>
      <c r="KZM58" s="799"/>
      <c r="KZN58" s="799"/>
      <c r="KZO58" s="799"/>
      <c r="KZP58" s="513"/>
      <c r="KZQ58" s="799"/>
      <c r="KZR58" s="799"/>
      <c r="KZS58" s="799"/>
      <c r="KZT58" s="799"/>
      <c r="KZU58" s="799"/>
      <c r="KZV58" s="799"/>
      <c r="KZW58" s="799"/>
      <c r="KZX58" s="513"/>
      <c r="KZY58" s="799"/>
      <c r="KZZ58" s="799"/>
      <c r="LAA58" s="799"/>
      <c r="LAB58" s="799"/>
      <c r="LAC58" s="799"/>
      <c r="LAD58" s="799"/>
      <c r="LAE58" s="799"/>
      <c r="LAF58" s="513"/>
      <c r="LAG58" s="799"/>
      <c r="LAH58" s="799"/>
      <c r="LAI58" s="799"/>
      <c r="LAJ58" s="799"/>
      <c r="LAK58" s="799"/>
      <c r="LAL58" s="799"/>
      <c r="LAM58" s="799"/>
      <c r="LAN58" s="513"/>
      <c r="LAO58" s="799"/>
      <c r="LAP58" s="799"/>
      <c r="LAQ58" s="799"/>
      <c r="LAR58" s="799"/>
      <c r="LAS58" s="799"/>
      <c r="LAT58" s="799"/>
      <c r="LAU58" s="799"/>
      <c r="LAV58" s="513"/>
      <c r="LAW58" s="799"/>
      <c r="LAX58" s="799"/>
      <c r="LAY58" s="799"/>
      <c r="LAZ58" s="799"/>
      <c r="LBA58" s="799"/>
      <c r="LBB58" s="799"/>
      <c r="LBC58" s="799"/>
      <c r="LBD58" s="513"/>
      <c r="LBE58" s="799"/>
      <c r="LBF58" s="799"/>
      <c r="LBG58" s="799"/>
      <c r="LBH58" s="799"/>
      <c r="LBI58" s="799"/>
      <c r="LBJ58" s="799"/>
      <c r="LBK58" s="799"/>
      <c r="LBL58" s="513"/>
      <c r="LBM58" s="799"/>
      <c r="LBN58" s="799"/>
      <c r="LBO58" s="799"/>
      <c r="LBP58" s="799"/>
      <c r="LBQ58" s="799"/>
      <c r="LBR58" s="799"/>
      <c r="LBS58" s="799"/>
      <c r="LBT58" s="513"/>
      <c r="LBU58" s="799"/>
      <c r="LBV58" s="799"/>
      <c r="LBW58" s="799"/>
      <c r="LBX58" s="799"/>
      <c r="LBY58" s="799"/>
      <c r="LBZ58" s="799"/>
      <c r="LCA58" s="799"/>
      <c r="LCB58" s="513"/>
      <c r="LCC58" s="799"/>
      <c r="LCD58" s="799"/>
      <c r="LCE58" s="799"/>
      <c r="LCF58" s="799"/>
      <c r="LCG58" s="799"/>
      <c r="LCH58" s="799"/>
      <c r="LCI58" s="799"/>
      <c r="LCJ58" s="513"/>
      <c r="LCK58" s="799"/>
      <c r="LCL58" s="799"/>
      <c r="LCM58" s="799"/>
      <c r="LCN58" s="799"/>
      <c r="LCO58" s="799"/>
      <c r="LCP58" s="799"/>
      <c r="LCQ58" s="799"/>
      <c r="LCR58" s="513"/>
      <c r="LCS58" s="799"/>
      <c r="LCT58" s="799"/>
      <c r="LCU58" s="799"/>
      <c r="LCV58" s="799"/>
      <c r="LCW58" s="799"/>
      <c r="LCX58" s="799"/>
      <c r="LCY58" s="799"/>
      <c r="LCZ58" s="513"/>
      <c r="LDA58" s="799"/>
      <c r="LDB58" s="799"/>
      <c r="LDC58" s="799"/>
      <c r="LDD58" s="799"/>
      <c r="LDE58" s="799"/>
      <c r="LDF58" s="799"/>
      <c r="LDG58" s="799"/>
      <c r="LDH58" s="513"/>
      <c r="LDI58" s="799"/>
      <c r="LDJ58" s="799"/>
      <c r="LDK58" s="799"/>
      <c r="LDL58" s="799"/>
      <c r="LDM58" s="799"/>
      <c r="LDN58" s="799"/>
      <c r="LDO58" s="799"/>
      <c r="LDP58" s="513"/>
      <c r="LDQ58" s="799"/>
      <c r="LDR58" s="799"/>
      <c r="LDS58" s="799"/>
      <c r="LDT58" s="799"/>
      <c r="LDU58" s="799"/>
      <c r="LDV58" s="799"/>
      <c r="LDW58" s="799"/>
      <c r="LDX58" s="513"/>
      <c r="LDY58" s="799"/>
      <c r="LDZ58" s="799"/>
      <c r="LEA58" s="799"/>
      <c r="LEB58" s="799"/>
      <c r="LEC58" s="799"/>
      <c r="LED58" s="799"/>
      <c r="LEE58" s="799"/>
      <c r="LEF58" s="513"/>
      <c r="LEG58" s="799"/>
      <c r="LEH58" s="799"/>
      <c r="LEI58" s="799"/>
      <c r="LEJ58" s="799"/>
      <c r="LEK58" s="799"/>
      <c r="LEL58" s="799"/>
      <c r="LEM58" s="799"/>
      <c r="LEN58" s="513"/>
      <c r="LEO58" s="799"/>
      <c r="LEP58" s="799"/>
      <c r="LEQ58" s="799"/>
      <c r="LER58" s="799"/>
      <c r="LES58" s="799"/>
      <c r="LET58" s="799"/>
      <c r="LEU58" s="799"/>
      <c r="LEV58" s="513"/>
      <c r="LEW58" s="799"/>
      <c r="LEX58" s="799"/>
      <c r="LEY58" s="799"/>
      <c r="LEZ58" s="799"/>
      <c r="LFA58" s="799"/>
      <c r="LFB58" s="799"/>
      <c r="LFC58" s="799"/>
      <c r="LFD58" s="513"/>
      <c r="LFE58" s="799"/>
      <c r="LFF58" s="799"/>
      <c r="LFG58" s="799"/>
      <c r="LFH58" s="799"/>
      <c r="LFI58" s="799"/>
      <c r="LFJ58" s="799"/>
      <c r="LFK58" s="799"/>
      <c r="LFL58" s="513"/>
      <c r="LFM58" s="799"/>
      <c r="LFN58" s="799"/>
      <c r="LFO58" s="799"/>
      <c r="LFP58" s="799"/>
      <c r="LFQ58" s="799"/>
      <c r="LFR58" s="799"/>
      <c r="LFS58" s="799"/>
      <c r="LFT58" s="513"/>
      <c r="LFU58" s="799"/>
      <c r="LFV58" s="799"/>
      <c r="LFW58" s="799"/>
      <c r="LFX58" s="799"/>
      <c r="LFY58" s="799"/>
      <c r="LFZ58" s="799"/>
      <c r="LGA58" s="799"/>
      <c r="LGB58" s="513"/>
      <c r="LGC58" s="799"/>
      <c r="LGD58" s="799"/>
      <c r="LGE58" s="799"/>
      <c r="LGF58" s="799"/>
      <c r="LGG58" s="799"/>
      <c r="LGH58" s="799"/>
      <c r="LGI58" s="799"/>
      <c r="LGJ58" s="513"/>
      <c r="LGK58" s="799"/>
      <c r="LGL58" s="799"/>
      <c r="LGM58" s="799"/>
      <c r="LGN58" s="799"/>
      <c r="LGO58" s="799"/>
      <c r="LGP58" s="799"/>
      <c r="LGQ58" s="799"/>
      <c r="LGR58" s="513"/>
      <c r="LGS58" s="799"/>
      <c r="LGT58" s="799"/>
      <c r="LGU58" s="799"/>
      <c r="LGV58" s="799"/>
      <c r="LGW58" s="799"/>
      <c r="LGX58" s="799"/>
      <c r="LGY58" s="799"/>
      <c r="LGZ58" s="513"/>
      <c r="LHA58" s="799"/>
      <c r="LHB58" s="799"/>
      <c r="LHC58" s="799"/>
      <c r="LHD58" s="799"/>
      <c r="LHE58" s="799"/>
      <c r="LHF58" s="799"/>
      <c r="LHG58" s="799"/>
      <c r="LHH58" s="513"/>
      <c r="LHI58" s="799"/>
      <c r="LHJ58" s="799"/>
      <c r="LHK58" s="799"/>
      <c r="LHL58" s="799"/>
      <c r="LHM58" s="799"/>
      <c r="LHN58" s="799"/>
      <c r="LHO58" s="799"/>
      <c r="LHP58" s="513"/>
      <c r="LHQ58" s="799"/>
      <c r="LHR58" s="799"/>
      <c r="LHS58" s="799"/>
      <c r="LHT58" s="799"/>
      <c r="LHU58" s="799"/>
      <c r="LHV58" s="799"/>
      <c r="LHW58" s="799"/>
      <c r="LHX58" s="513"/>
      <c r="LHY58" s="799"/>
      <c r="LHZ58" s="799"/>
      <c r="LIA58" s="799"/>
      <c r="LIB58" s="799"/>
      <c r="LIC58" s="799"/>
      <c r="LID58" s="799"/>
      <c r="LIE58" s="799"/>
      <c r="LIF58" s="513"/>
      <c r="LIG58" s="799"/>
      <c r="LIH58" s="799"/>
      <c r="LII58" s="799"/>
      <c r="LIJ58" s="799"/>
      <c r="LIK58" s="799"/>
      <c r="LIL58" s="799"/>
      <c r="LIM58" s="799"/>
      <c r="LIN58" s="513"/>
      <c r="LIO58" s="799"/>
      <c r="LIP58" s="799"/>
      <c r="LIQ58" s="799"/>
      <c r="LIR58" s="799"/>
      <c r="LIS58" s="799"/>
      <c r="LIT58" s="799"/>
      <c r="LIU58" s="799"/>
      <c r="LIV58" s="513"/>
      <c r="LIW58" s="799"/>
      <c r="LIX58" s="799"/>
      <c r="LIY58" s="799"/>
      <c r="LIZ58" s="799"/>
      <c r="LJA58" s="799"/>
      <c r="LJB58" s="799"/>
      <c r="LJC58" s="799"/>
      <c r="LJD58" s="513"/>
      <c r="LJE58" s="799"/>
      <c r="LJF58" s="799"/>
      <c r="LJG58" s="799"/>
      <c r="LJH58" s="799"/>
      <c r="LJI58" s="799"/>
      <c r="LJJ58" s="799"/>
      <c r="LJK58" s="799"/>
      <c r="LJL58" s="513"/>
      <c r="LJM58" s="799"/>
      <c r="LJN58" s="799"/>
      <c r="LJO58" s="799"/>
      <c r="LJP58" s="799"/>
      <c r="LJQ58" s="799"/>
      <c r="LJR58" s="799"/>
      <c r="LJS58" s="799"/>
      <c r="LJT58" s="513"/>
      <c r="LJU58" s="799"/>
      <c r="LJV58" s="799"/>
      <c r="LJW58" s="799"/>
      <c r="LJX58" s="799"/>
      <c r="LJY58" s="799"/>
      <c r="LJZ58" s="799"/>
      <c r="LKA58" s="799"/>
      <c r="LKB58" s="513"/>
      <c r="LKC58" s="799"/>
      <c r="LKD58" s="799"/>
      <c r="LKE58" s="799"/>
      <c r="LKF58" s="799"/>
      <c r="LKG58" s="799"/>
      <c r="LKH58" s="799"/>
      <c r="LKI58" s="799"/>
      <c r="LKJ58" s="513"/>
      <c r="LKK58" s="799"/>
      <c r="LKL58" s="799"/>
      <c r="LKM58" s="799"/>
      <c r="LKN58" s="799"/>
      <c r="LKO58" s="799"/>
      <c r="LKP58" s="799"/>
      <c r="LKQ58" s="799"/>
      <c r="LKR58" s="513"/>
      <c r="LKS58" s="799"/>
      <c r="LKT58" s="799"/>
      <c r="LKU58" s="799"/>
      <c r="LKV58" s="799"/>
      <c r="LKW58" s="799"/>
      <c r="LKX58" s="799"/>
      <c r="LKY58" s="799"/>
      <c r="LKZ58" s="513"/>
      <c r="LLA58" s="799"/>
      <c r="LLB58" s="799"/>
      <c r="LLC58" s="799"/>
      <c r="LLD58" s="799"/>
      <c r="LLE58" s="799"/>
      <c r="LLF58" s="799"/>
      <c r="LLG58" s="799"/>
      <c r="LLH58" s="513"/>
      <c r="LLI58" s="799"/>
      <c r="LLJ58" s="799"/>
      <c r="LLK58" s="799"/>
      <c r="LLL58" s="799"/>
      <c r="LLM58" s="799"/>
      <c r="LLN58" s="799"/>
      <c r="LLO58" s="799"/>
      <c r="LLP58" s="513"/>
      <c r="LLQ58" s="799"/>
      <c r="LLR58" s="799"/>
      <c r="LLS58" s="799"/>
      <c r="LLT58" s="799"/>
      <c r="LLU58" s="799"/>
      <c r="LLV58" s="799"/>
      <c r="LLW58" s="799"/>
      <c r="LLX58" s="513"/>
      <c r="LLY58" s="799"/>
      <c r="LLZ58" s="799"/>
      <c r="LMA58" s="799"/>
      <c r="LMB58" s="799"/>
      <c r="LMC58" s="799"/>
      <c r="LMD58" s="799"/>
      <c r="LME58" s="799"/>
      <c r="LMF58" s="513"/>
      <c r="LMG58" s="799"/>
      <c r="LMH58" s="799"/>
      <c r="LMI58" s="799"/>
      <c r="LMJ58" s="799"/>
      <c r="LMK58" s="799"/>
      <c r="LML58" s="799"/>
      <c r="LMM58" s="799"/>
      <c r="LMN58" s="513"/>
      <c r="LMO58" s="799"/>
      <c r="LMP58" s="799"/>
      <c r="LMQ58" s="799"/>
      <c r="LMR58" s="799"/>
      <c r="LMS58" s="799"/>
      <c r="LMT58" s="799"/>
      <c r="LMU58" s="799"/>
      <c r="LMV58" s="513"/>
      <c r="LMW58" s="799"/>
      <c r="LMX58" s="799"/>
      <c r="LMY58" s="799"/>
      <c r="LMZ58" s="799"/>
      <c r="LNA58" s="799"/>
      <c r="LNB58" s="799"/>
      <c r="LNC58" s="799"/>
      <c r="LND58" s="513"/>
      <c r="LNE58" s="799"/>
      <c r="LNF58" s="799"/>
      <c r="LNG58" s="799"/>
      <c r="LNH58" s="799"/>
      <c r="LNI58" s="799"/>
      <c r="LNJ58" s="799"/>
      <c r="LNK58" s="799"/>
      <c r="LNL58" s="513"/>
      <c r="LNM58" s="799"/>
      <c r="LNN58" s="799"/>
      <c r="LNO58" s="799"/>
      <c r="LNP58" s="799"/>
      <c r="LNQ58" s="799"/>
      <c r="LNR58" s="799"/>
      <c r="LNS58" s="799"/>
      <c r="LNT58" s="513"/>
      <c r="LNU58" s="799"/>
      <c r="LNV58" s="799"/>
      <c r="LNW58" s="799"/>
      <c r="LNX58" s="799"/>
      <c r="LNY58" s="799"/>
      <c r="LNZ58" s="799"/>
      <c r="LOA58" s="799"/>
      <c r="LOB58" s="513"/>
      <c r="LOC58" s="799"/>
      <c r="LOD58" s="799"/>
      <c r="LOE58" s="799"/>
      <c r="LOF58" s="799"/>
      <c r="LOG58" s="799"/>
      <c r="LOH58" s="799"/>
      <c r="LOI58" s="799"/>
      <c r="LOJ58" s="513"/>
      <c r="LOK58" s="799"/>
      <c r="LOL58" s="799"/>
      <c r="LOM58" s="799"/>
      <c r="LON58" s="799"/>
      <c r="LOO58" s="799"/>
      <c r="LOP58" s="799"/>
      <c r="LOQ58" s="799"/>
      <c r="LOR58" s="513"/>
      <c r="LOS58" s="799"/>
      <c r="LOT58" s="799"/>
      <c r="LOU58" s="799"/>
      <c r="LOV58" s="799"/>
      <c r="LOW58" s="799"/>
      <c r="LOX58" s="799"/>
      <c r="LOY58" s="799"/>
      <c r="LOZ58" s="513"/>
      <c r="LPA58" s="799"/>
      <c r="LPB58" s="799"/>
      <c r="LPC58" s="799"/>
      <c r="LPD58" s="799"/>
      <c r="LPE58" s="799"/>
      <c r="LPF58" s="799"/>
      <c r="LPG58" s="799"/>
      <c r="LPH58" s="513"/>
      <c r="LPI58" s="799"/>
      <c r="LPJ58" s="799"/>
      <c r="LPK58" s="799"/>
      <c r="LPL58" s="799"/>
      <c r="LPM58" s="799"/>
      <c r="LPN58" s="799"/>
      <c r="LPO58" s="799"/>
      <c r="LPP58" s="513"/>
      <c r="LPQ58" s="799"/>
      <c r="LPR58" s="799"/>
      <c r="LPS58" s="799"/>
      <c r="LPT58" s="799"/>
      <c r="LPU58" s="799"/>
      <c r="LPV58" s="799"/>
      <c r="LPW58" s="799"/>
      <c r="LPX58" s="513"/>
      <c r="LPY58" s="799"/>
      <c r="LPZ58" s="799"/>
      <c r="LQA58" s="799"/>
      <c r="LQB58" s="799"/>
      <c r="LQC58" s="799"/>
      <c r="LQD58" s="799"/>
      <c r="LQE58" s="799"/>
      <c r="LQF58" s="513"/>
      <c r="LQG58" s="799"/>
      <c r="LQH58" s="799"/>
      <c r="LQI58" s="799"/>
      <c r="LQJ58" s="799"/>
      <c r="LQK58" s="799"/>
      <c r="LQL58" s="799"/>
      <c r="LQM58" s="799"/>
      <c r="LQN58" s="513"/>
      <c r="LQO58" s="799"/>
      <c r="LQP58" s="799"/>
      <c r="LQQ58" s="799"/>
      <c r="LQR58" s="799"/>
      <c r="LQS58" s="799"/>
      <c r="LQT58" s="799"/>
      <c r="LQU58" s="799"/>
      <c r="LQV58" s="513"/>
      <c r="LQW58" s="799"/>
      <c r="LQX58" s="799"/>
      <c r="LQY58" s="799"/>
      <c r="LQZ58" s="799"/>
      <c r="LRA58" s="799"/>
      <c r="LRB58" s="799"/>
      <c r="LRC58" s="799"/>
      <c r="LRD58" s="513"/>
      <c r="LRE58" s="799"/>
      <c r="LRF58" s="799"/>
      <c r="LRG58" s="799"/>
      <c r="LRH58" s="799"/>
      <c r="LRI58" s="799"/>
      <c r="LRJ58" s="799"/>
      <c r="LRK58" s="799"/>
      <c r="LRL58" s="513"/>
      <c r="LRM58" s="799"/>
      <c r="LRN58" s="799"/>
      <c r="LRO58" s="799"/>
      <c r="LRP58" s="799"/>
      <c r="LRQ58" s="799"/>
      <c r="LRR58" s="799"/>
      <c r="LRS58" s="799"/>
      <c r="LRT58" s="513"/>
      <c r="LRU58" s="799"/>
      <c r="LRV58" s="799"/>
      <c r="LRW58" s="799"/>
      <c r="LRX58" s="799"/>
      <c r="LRY58" s="799"/>
      <c r="LRZ58" s="799"/>
      <c r="LSA58" s="799"/>
      <c r="LSB58" s="513"/>
      <c r="LSC58" s="799"/>
      <c r="LSD58" s="799"/>
      <c r="LSE58" s="799"/>
      <c r="LSF58" s="799"/>
      <c r="LSG58" s="799"/>
      <c r="LSH58" s="799"/>
      <c r="LSI58" s="799"/>
      <c r="LSJ58" s="513"/>
      <c r="LSK58" s="799"/>
      <c r="LSL58" s="799"/>
      <c r="LSM58" s="799"/>
      <c r="LSN58" s="799"/>
      <c r="LSO58" s="799"/>
      <c r="LSP58" s="799"/>
      <c r="LSQ58" s="799"/>
      <c r="LSR58" s="513"/>
      <c r="LSS58" s="799"/>
      <c r="LST58" s="799"/>
      <c r="LSU58" s="799"/>
      <c r="LSV58" s="799"/>
      <c r="LSW58" s="799"/>
      <c r="LSX58" s="799"/>
      <c r="LSY58" s="799"/>
      <c r="LSZ58" s="513"/>
      <c r="LTA58" s="799"/>
      <c r="LTB58" s="799"/>
      <c r="LTC58" s="799"/>
      <c r="LTD58" s="799"/>
      <c r="LTE58" s="799"/>
      <c r="LTF58" s="799"/>
      <c r="LTG58" s="799"/>
      <c r="LTH58" s="513"/>
      <c r="LTI58" s="799"/>
      <c r="LTJ58" s="799"/>
      <c r="LTK58" s="799"/>
      <c r="LTL58" s="799"/>
      <c r="LTM58" s="799"/>
      <c r="LTN58" s="799"/>
      <c r="LTO58" s="799"/>
      <c r="LTP58" s="513"/>
      <c r="LTQ58" s="799"/>
      <c r="LTR58" s="799"/>
      <c r="LTS58" s="799"/>
      <c r="LTT58" s="799"/>
      <c r="LTU58" s="799"/>
      <c r="LTV58" s="799"/>
      <c r="LTW58" s="799"/>
      <c r="LTX58" s="513"/>
      <c r="LTY58" s="799"/>
      <c r="LTZ58" s="799"/>
      <c r="LUA58" s="799"/>
      <c r="LUB58" s="799"/>
      <c r="LUC58" s="799"/>
      <c r="LUD58" s="799"/>
      <c r="LUE58" s="799"/>
      <c r="LUF58" s="513"/>
      <c r="LUG58" s="799"/>
      <c r="LUH58" s="799"/>
      <c r="LUI58" s="799"/>
      <c r="LUJ58" s="799"/>
      <c r="LUK58" s="799"/>
      <c r="LUL58" s="799"/>
      <c r="LUM58" s="799"/>
      <c r="LUN58" s="513"/>
      <c r="LUO58" s="799"/>
      <c r="LUP58" s="799"/>
      <c r="LUQ58" s="799"/>
      <c r="LUR58" s="799"/>
      <c r="LUS58" s="799"/>
      <c r="LUT58" s="799"/>
      <c r="LUU58" s="799"/>
      <c r="LUV58" s="513"/>
      <c r="LUW58" s="799"/>
      <c r="LUX58" s="799"/>
      <c r="LUY58" s="799"/>
      <c r="LUZ58" s="799"/>
      <c r="LVA58" s="799"/>
      <c r="LVB58" s="799"/>
      <c r="LVC58" s="799"/>
      <c r="LVD58" s="513"/>
      <c r="LVE58" s="799"/>
      <c r="LVF58" s="799"/>
      <c r="LVG58" s="799"/>
      <c r="LVH58" s="799"/>
      <c r="LVI58" s="799"/>
      <c r="LVJ58" s="799"/>
      <c r="LVK58" s="799"/>
      <c r="LVL58" s="513"/>
      <c r="LVM58" s="799"/>
      <c r="LVN58" s="799"/>
      <c r="LVO58" s="799"/>
      <c r="LVP58" s="799"/>
      <c r="LVQ58" s="799"/>
      <c r="LVR58" s="799"/>
      <c r="LVS58" s="799"/>
      <c r="LVT58" s="513"/>
      <c r="LVU58" s="799"/>
      <c r="LVV58" s="799"/>
      <c r="LVW58" s="799"/>
      <c r="LVX58" s="799"/>
      <c r="LVY58" s="799"/>
      <c r="LVZ58" s="799"/>
      <c r="LWA58" s="799"/>
      <c r="LWB58" s="513"/>
      <c r="LWC58" s="799"/>
      <c r="LWD58" s="799"/>
      <c r="LWE58" s="799"/>
      <c r="LWF58" s="799"/>
      <c r="LWG58" s="799"/>
      <c r="LWH58" s="799"/>
      <c r="LWI58" s="799"/>
      <c r="LWJ58" s="513"/>
      <c r="LWK58" s="799"/>
      <c r="LWL58" s="799"/>
      <c r="LWM58" s="799"/>
      <c r="LWN58" s="799"/>
      <c r="LWO58" s="799"/>
      <c r="LWP58" s="799"/>
      <c r="LWQ58" s="799"/>
      <c r="LWR58" s="513"/>
      <c r="LWS58" s="799"/>
      <c r="LWT58" s="799"/>
      <c r="LWU58" s="799"/>
      <c r="LWV58" s="799"/>
      <c r="LWW58" s="799"/>
      <c r="LWX58" s="799"/>
      <c r="LWY58" s="799"/>
      <c r="LWZ58" s="513"/>
      <c r="LXA58" s="799"/>
      <c r="LXB58" s="799"/>
      <c r="LXC58" s="799"/>
      <c r="LXD58" s="799"/>
      <c r="LXE58" s="799"/>
      <c r="LXF58" s="799"/>
      <c r="LXG58" s="799"/>
      <c r="LXH58" s="513"/>
      <c r="LXI58" s="799"/>
      <c r="LXJ58" s="799"/>
      <c r="LXK58" s="799"/>
      <c r="LXL58" s="799"/>
      <c r="LXM58" s="799"/>
      <c r="LXN58" s="799"/>
      <c r="LXO58" s="799"/>
      <c r="LXP58" s="513"/>
      <c r="LXQ58" s="799"/>
      <c r="LXR58" s="799"/>
      <c r="LXS58" s="799"/>
      <c r="LXT58" s="799"/>
      <c r="LXU58" s="799"/>
      <c r="LXV58" s="799"/>
      <c r="LXW58" s="799"/>
      <c r="LXX58" s="513"/>
      <c r="LXY58" s="799"/>
      <c r="LXZ58" s="799"/>
      <c r="LYA58" s="799"/>
      <c r="LYB58" s="799"/>
      <c r="LYC58" s="799"/>
      <c r="LYD58" s="799"/>
      <c r="LYE58" s="799"/>
      <c r="LYF58" s="513"/>
      <c r="LYG58" s="799"/>
      <c r="LYH58" s="799"/>
      <c r="LYI58" s="799"/>
      <c r="LYJ58" s="799"/>
      <c r="LYK58" s="799"/>
      <c r="LYL58" s="799"/>
      <c r="LYM58" s="799"/>
      <c r="LYN58" s="513"/>
      <c r="LYO58" s="799"/>
      <c r="LYP58" s="799"/>
      <c r="LYQ58" s="799"/>
      <c r="LYR58" s="799"/>
      <c r="LYS58" s="799"/>
      <c r="LYT58" s="799"/>
      <c r="LYU58" s="799"/>
      <c r="LYV58" s="513"/>
      <c r="LYW58" s="799"/>
      <c r="LYX58" s="799"/>
      <c r="LYY58" s="799"/>
      <c r="LYZ58" s="799"/>
      <c r="LZA58" s="799"/>
      <c r="LZB58" s="799"/>
      <c r="LZC58" s="799"/>
      <c r="LZD58" s="513"/>
      <c r="LZE58" s="799"/>
      <c r="LZF58" s="799"/>
      <c r="LZG58" s="799"/>
      <c r="LZH58" s="799"/>
      <c r="LZI58" s="799"/>
      <c r="LZJ58" s="799"/>
      <c r="LZK58" s="799"/>
      <c r="LZL58" s="513"/>
      <c r="LZM58" s="799"/>
      <c r="LZN58" s="799"/>
      <c r="LZO58" s="799"/>
      <c r="LZP58" s="799"/>
      <c r="LZQ58" s="799"/>
      <c r="LZR58" s="799"/>
      <c r="LZS58" s="799"/>
      <c r="LZT58" s="513"/>
      <c r="LZU58" s="799"/>
      <c r="LZV58" s="799"/>
      <c r="LZW58" s="799"/>
      <c r="LZX58" s="799"/>
      <c r="LZY58" s="799"/>
      <c r="LZZ58" s="799"/>
      <c r="MAA58" s="799"/>
      <c r="MAB58" s="513"/>
      <c r="MAC58" s="799"/>
      <c r="MAD58" s="799"/>
      <c r="MAE58" s="799"/>
      <c r="MAF58" s="799"/>
      <c r="MAG58" s="799"/>
      <c r="MAH58" s="799"/>
      <c r="MAI58" s="799"/>
      <c r="MAJ58" s="513"/>
      <c r="MAK58" s="799"/>
      <c r="MAL58" s="799"/>
      <c r="MAM58" s="799"/>
      <c r="MAN58" s="799"/>
      <c r="MAO58" s="799"/>
      <c r="MAP58" s="799"/>
      <c r="MAQ58" s="799"/>
      <c r="MAR58" s="513"/>
      <c r="MAS58" s="799"/>
      <c r="MAT58" s="799"/>
      <c r="MAU58" s="799"/>
      <c r="MAV58" s="799"/>
      <c r="MAW58" s="799"/>
      <c r="MAX58" s="799"/>
      <c r="MAY58" s="799"/>
      <c r="MAZ58" s="513"/>
      <c r="MBA58" s="799"/>
      <c r="MBB58" s="799"/>
      <c r="MBC58" s="799"/>
      <c r="MBD58" s="799"/>
      <c r="MBE58" s="799"/>
      <c r="MBF58" s="799"/>
      <c r="MBG58" s="799"/>
      <c r="MBH58" s="513"/>
      <c r="MBI58" s="799"/>
      <c r="MBJ58" s="799"/>
      <c r="MBK58" s="799"/>
      <c r="MBL58" s="799"/>
      <c r="MBM58" s="799"/>
      <c r="MBN58" s="799"/>
      <c r="MBO58" s="799"/>
      <c r="MBP58" s="513"/>
      <c r="MBQ58" s="799"/>
      <c r="MBR58" s="799"/>
      <c r="MBS58" s="799"/>
      <c r="MBT58" s="799"/>
      <c r="MBU58" s="799"/>
      <c r="MBV58" s="799"/>
      <c r="MBW58" s="799"/>
      <c r="MBX58" s="513"/>
      <c r="MBY58" s="799"/>
      <c r="MBZ58" s="799"/>
      <c r="MCA58" s="799"/>
      <c r="MCB58" s="799"/>
      <c r="MCC58" s="799"/>
      <c r="MCD58" s="799"/>
      <c r="MCE58" s="799"/>
      <c r="MCF58" s="513"/>
      <c r="MCG58" s="799"/>
      <c r="MCH58" s="799"/>
      <c r="MCI58" s="799"/>
      <c r="MCJ58" s="799"/>
      <c r="MCK58" s="799"/>
      <c r="MCL58" s="799"/>
      <c r="MCM58" s="799"/>
      <c r="MCN58" s="513"/>
      <c r="MCO58" s="799"/>
      <c r="MCP58" s="799"/>
      <c r="MCQ58" s="799"/>
      <c r="MCR58" s="799"/>
      <c r="MCS58" s="799"/>
      <c r="MCT58" s="799"/>
      <c r="MCU58" s="799"/>
      <c r="MCV58" s="513"/>
      <c r="MCW58" s="799"/>
      <c r="MCX58" s="799"/>
      <c r="MCY58" s="799"/>
      <c r="MCZ58" s="799"/>
      <c r="MDA58" s="799"/>
      <c r="MDB58" s="799"/>
      <c r="MDC58" s="799"/>
      <c r="MDD58" s="513"/>
      <c r="MDE58" s="799"/>
      <c r="MDF58" s="799"/>
      <c r="MDG58" s="799"/>
      <c r="MDH58" s="799"/>
      <c r="MDI58" s="799"/>
      <c r="MDJ58" s="799"/>
      <c r="MDK58" s="799"/>
      <c r="MDL58" s="513"/>
      <c r="MDM58" s="799"/>
      <c r="MDN58" s="799"/>
      <c r="MDO58" s="799"/>
      <c r="MDP58" s="799"/>
      <c r="MDQ58" s="799"/>
      <c r="MDR58" s="799"/>
      <c r="MDS58" s="799"/>
      <c r="MDT58" s="513"/>
      <c r="MDU58" s="799"/>
      <c r="MDV58" s="799"/>
      <c r="MDW58" s="799"/>
      <c r="MDX58" s="799"/>
      <c r="MDY58" s="799"/>
      <c r="MDZ58" s="799"/>
      <c r="MEA58" s="799"/>
      <c r="MEB58" s="513"/>
      <c r="MEC58" s="799"/>
      <c r="MED58" s="799"/>
      <c r="MEE58" s="799"/>
      <c r="MEF58" s="799"/>
      <c r="MEG58" s="799"/>
      <c r="MEH58" s="799"/>
      <c r="MEI58" s="799"/>
      <c r="MEJ58" s="513"/>
      <c r="MEK58" s="799"/>
      <c r="MEL58" s="799"/>
      <c r="MEM58" s="799"/>
      <c r="MEN58" s="799"/>
      <c r="MEO58" s="799"/>
      <c r="MEP58" s="799"/>
      <c r="MEQ58" s="799"/>
      <c r="MER58" s="513"/>
      <c r="MES58" s="799"/>
      <c r="MET58" s="799"/>
      <c r="MEU58" s="799"/>
      <c r="MEV58" s="799"/>
      <c r="MEW58" s="799"/>
      <c r="MEX58" s="799"/>
      <c r="MEY58" s="799"/>
      <c r="MEZ58" s="513"/>
      <c r="MFA58" s="799"/>
      <c r="MFB58" s="799"/>
      <c r="MFC58" s="799"/>
      <c r="MFD58" s="799"/>
      <c r="MFE58" s="799"/>
      <c r="MFF58" s="799"/>
      <c r="MFG58" s="799"/>
      <c r="MFH58" s="513"/>
      <c r="MFI58" s="799"/>
      <c r="MFJ58" s="799"/>
      <c r="MFK58" s="799"/>
      <c r="MFL58" s="799"/>
      <c r="MFM58" s="799"/>
      <c r="MFN58" s="799"/>
      <c r="MFO58" s="799"/>
      <c r="MFP58" s="513"/>
      <c r="MFQ58" s="799"/>
      <c r="MFR58" s="799"/>
      <c r="MFS58" s="799"/>
      <c r="MFT58" s="799"/>
      <c r="MFU58" s="799"/>
      <c r="MFV58" s="799"/>
      <c r="MFW58" s="799"/>
      <c r="MFX58" s="513"/>
      <c r="MFY58" s="799"/>
      <c r="MFZ58" s="799"/>
      <c r="MGA58" s="799"/>
      <c r="MGB58" s="799"/>
      <c r="MGC58" s="799"/>
      <c r="MGD58" s="799"/>
      <c r="MGE58" s="799"/>
      <c r="MGF58" s="513"/>
      <c r="MGG58" s="799"/>
      <c r="MGH58" s="799"/>
      <c r="MGI58" s="799"/>
      <c r="MGJ58" s="799"/>
      <c r="MGK58" s="799"/>
      <c r="MGL58" s="799"/>
      <c r="MGM58" s="799"/>
      <c r="MGN58" s="513"/>
      <c r="MGO58" s="799"/>
      <c r="MGP58" s="799"/>
      <c r="MGQ58" s="799"/>
      <c r="MGR58" s="799"/>
      <c r="MGS58" s="799"/>
      <c r="MGT58" s="799"/>
      <c r="MGU58" s="799"/>
      <c r="MGV58" s="513"/>
      <c r="MGW58" s="799"/>
      <c r="MGX58" s="799"/>
      <c r="MGY58" s="799"/>
      <c r="MGZ58" s="799"/>
      <c r="MHA58" s="799"/>
      <c r="MHB58" s="799"/>
      <c r="MHC58" s="799"/>
      <c r="MHD58" s="513"/>
      <c r="MHE58" s="799"/>
      <c r="MHF58" s="799"/>
      <c r="MHG58" s="799"/>
      <c r="MHH58" s="799"/>
      <c r="MHI58" s="799"/>
      <c r="MHJ58" s="799"/>
      <c r="MHK58" s="799"/>
      <c r="MHL58" s="513"/>
      <c r="MHM58" s="799"/>
      <c r="MHN58" s="799"/>
      <c r="MHO58" s="799"/>
      <c r="MHP58" s="799"/>
      <c r="MHQ58" s="799"/>
      <c r="MHR58" s="799"/>
      <c r="MHS58" s="799"/>
      <c r="MHT58" s="513"/>
      <c r="MHU58" s="799"/>
      <c r="MHV58" s="799"/>
      <c r="MHW58" s="799"/>
      <c r="MHX58" s="799"/>
      <c r="MHY58" s="799"/>
      <c r="MHZ58" s="799"/>
      <c r="MIA58" s="799"/>
      <c r="MIB58" s="513"/>
      <c r="MIC58" s="799"/>
      <c r="MID58" s="799"/>
      <c r="MIE58" s="799"/>
      <c r="MIF58" s="799"/>
      <c r="MIG58" s="799"/>
      <c r="MIH58" s="799"/>
      <c r="MII58" s="799"/>
      <c r="MIJ58" s="513"/>
      <c r="MIK58" s="799"/>
      <c r="MIL58" s="799"/>
      <c r="MIM58" s="799"/>
      <c r="MIN58" s="799"/>
      <c r="MIO58" s="799"/>
      <c r="MIP58" s="799"/>
      <c r="MIQ58" s="799"/>
      <c r="MIR58" s="513"/>
      <c r="MIS58" s="799"/>
      <c r="MIT58" s="799"/>
      <c r="MIU58" s="799"/>
      <c r="MIV58" s="799"/>
      <c r="MIW58" s="799"/>
      <c r="MIX58" s="799"/>
      <c r="MIY58" s="799"/>
      <c r="MIZ58" s="513"/>
      <c r="MJA58" s="799"/>
      <c r="MJB58" s="799"/>
      <c r="MJC58" s="799"/>
      <c r="MJD58" s="799"/>
      <c r="MJE58" s="799"/>
      <c r="MJF58" s="799"/>
      <c r="MJG58" s="799"/>
      <c r="MJH58" s="513"/>
      <c r="MJI58" s="799"/>
      <c r="MJJ58" s="799"/>
      <c r="MJK58" s="799"/>
      <c r="MJL58" s="799"/>
      <c r="MJM58" s="799"/>
      <c r="MJN58" s="799"/>
      <c r="MJO58" s="799"/>
      <c r="MJP58" s="513"/>
      <c r="MJQ58" s="799"/>
      <c r="MJR58" s="799"/>
      <c r="MJS58" s="799"/>
      <c r="MJT58" s="799"/>
      <c r="MJU58" s="799"/>
      <c r="MJV58" s="799"/>
      <c r="MJW58" s="799"/>
      <c r="MJX58" s="513"/>
      <c r="MJY58" s="799"/>
      <c r="MJZ58" s="799"/>
      <c r="MKA58" s="799"/>
      <c r="MKB58" s="799"/>
      <c r="MKC58" s="799"/>
      <c r="MKD58" s="799"/>
      <c r="MKE58" s="799"/>
      <c r="MKF58" s="513"/>
      <c r="MKG58" s="799"/>
      <c r="MKH58" s="799"/>
      <c r="MKI58" s="799"/>
      <c r="MKJ58" s="799"/>
      <c r="MKK58" s="799"/>
      <c r="MKL58" s="799"/>
      <c r="MKM58" s="799"/>
      <c r="MKN58" s="513"/>
      <c r="MKO58" s="799"/>
      <c r="MKP58" s="799"/>
      <c r="MKQ58" s="799"/>
      <c r="MKR58" s="799"/>
      <c r="MKS58" s="799"/>
      <c r="MKT58" s="799"/>
      <c r="MKU58" s="799"/>
      <c r="MKV58" s="513"/>
      <c r="MKW58" s="799"/>
      <c r="MKX58" s="799"/>
      <c r="MKY58" s="799"/>
      <c r="MKZ58" s="799"/>
      <c r="MLA58" s="799"/>
      <c r="MLB58" s="799"/>
      <c r="MLC58" s="799"/>
      <c r="MLD58" s="513"/>
      <c r="MLE58" s="799"/>
      <c r="MLF58" s="799"/>
      <c r="MLG58" s="799"/>
      <c r="MLH58" s="799"/>
      <c r="MLI58" s="799"/>
      <c r="MLJ58" s="799"/>
      <c r="MLK58" s="799"/>
      <c r="MLL58" s="513"/>
      <c r="MLM58" s="799"/>
      <c r="MLN58" s="799"/>
      <c r="MLO58" s="799"/>
      <c r="MLP58" s="799"/>
      <c r="MLQ58" s="799"/>
      <c r="MLR58" s="799"/>
      <c r="MLS58" s="799"/>
      <c r="MLT58" s="513"/>
      <c r="MLU58" s="799"/>
      <c r="MLV58" s="799"/>
      <c r="MLW58" s="799"/>
      <c r="MLX58" s="799"/>
      <c r="MLY58" s="799"/>
      <c r="MLZ58" s="799"/>
      <c r="MMA58" s="799"/>
      <c r="MMB58" s="513"/>
      <c r="MMC58" s="799"/>
      <c r="MMD58" s="799"/>
      <c r="MME58" s="799"/>
      <c r="MMF58" s="799"/>
      <c r="MMG58" s="799"/>
      <c r="MMH58" s="799"/>
      <c r="MMI58" s="799"/>
      <c r="MMJ58" s="513"/>
      <c r="MMK58" s="799"/>
      <c r="MML58" s="799"/>
      <c r="MMM58" s="799"/>
      <c r="MMN58" s="799"/>
      <c r="MMO58" s="799"/>
      <c r="MMP58" s="799"/>
      <c r="MMQ58" s="799"/>
      <c r="MMR58" s="513"/>
      <c r="MMS58" s="799"/>
      <c r="MMT58" s="799"/>
      <c r="MMU58" s="799"/>
      <c r="MMV58" s="799"/>
      <c r="MMW58" s="799"/>
      <c r="MMX58" s="799"/>
      <c r="MMY58" s="799"/>
      <c r="MMZ58" s="513"/>
      <c r="MNA58" s="799"/>
      <c r="MNB58" s="799"/>
      <c r="MNC58" s="799"/>
      <c r="MND58" s="799"/>
      <c r="MNE58" s="799"/>
      <c r="MNF58" s="799"/>
      <c r="MNG58" s="799"/>
      <c r="MNH58" s="513"/>
      <c r="MNI58" s="799"/>
      <c r="MNJ58" s="799"/>
      <c r="MNK58" s="799"/>
      <c r="MNL58" s="799"/>
      <c r="MNM58" s="799"/>
      <c r="MNN58" s="799"/>
      <c r="MNO58" s="799"/>
      <c r="MNP58" s="513"/>
      <c r="MNQ58" s="799"/>
      <c r="MNR58" s="799"/>
      <c r="MNS58" s="799"/>
      <c r="MNT58" s="799"/>
      <c r="MNU58" s="799"/>
      <c r="MNV58" s="799"/>
      <c r="MNW58" s="799"/>
      <c r="MNX58" s="513"/>
      <c r="MNY58" s="799"/>
      <c r="MNZ58" s="799"/>
      <c r="MOA58" s="799"/>
      <c r="MOB58" s="799"/>
      <c r="MOC58" s="799"/>
      <c r="MOD58" s="799"/>
      <c r="MOE58" s="799"/>
      <c r="MOF58" s="513"/>
      <c r="MOG58" s="799"/>
      <c r="MOH58" s="799"/>
      <c r="MOI58" s="799"/>
      <c r="MOJ58" s="799"/>
      <c r="MOK58" s="799"/>
      <c r="MOL58" s="799"/>
      <c r="MOM58" s="799"/>
      <c r="MON58" s="513"/>
      <c r="MOO58" s="799"/>
      <c r="MOP58" s="799"/>
      <c r="MOQ58" s="799"/>
      <c r="MOR58" s="799"/>
      <c r="MOS58" s="799"/>
      <c r="MOT58" s="799"/>
      <c r="MOU58" s="799"/>
      <c r="MOV58" s="513"/>
      <c r="MOW58" s="799"/>
      <c r="MOX58" s="799"/>
      <c r="MOY58" s="799"/>
      <c r="MOZ58" s="799"/>
      <c r="MPA58" s="799"/>
      <c r="MPB58" s="799"/>
      <c r="MPC58" s="799"/>
      <c r="MPD58" s="513"/>
      <c r="MPE58" s="799"/>
      <c r="MPF58" s="799"/>
      <c r="MPG58" s="799"/>
      <c r="MPH58" s="799"/>
      <c r="MPI58" s="799"/>
      <c r="MPJ58" s="799"/>
      <c r="MPK58" s="799"/>
      <c r="MPL58" s="513"/>
      <c r="MPM58" s="799"/>
      <c r="MPN58" s="799"/>
      <c r="MPO58" s="799"/>
      <c r="MPP58" s="799"/>
      <c r="MPQ58" s="799"/>
      <c r="MPR58" s="799"/>
      <c r="MPS58" s="799"/>
      <c r="MPT58" s="513"/>
      <c r="MPU58" s="799"/>
      <c r="MPV58" s="799"/>
      <c r="MPW58" s="799"/>
      <c r="MPX58" s="799"/>
      <c r="MPY58" s="799"/>
      <c r="MPZ58" s="799"/>
      <c r="MQA58" s="799"/>
      <c r="MQB58" s="513"/>
      <c r="MQC58" s="799"/>
      <c r="MQD58" s="799"/>
      <c r="MQE58" s="799"/>
      <c r="MQF58" s="799"/>
      <c r="MQG58" s="799"/>
      <c r="MQH58" s="799"/>
      <c r="MQI58" s="799"/>
      <c r="MQJ58" s="513"/>
      <c r="MQK58" s="799"/>
      <c r="MQL58" s="799"/>
      <c r="MQM58" s="799"/>
      <c r="MQN58" s="799"/>
      <c r="MQO58" s="799"/>
      <c r="MQP58" s="799"/>
      <c r="MQQ58" s="799"/>
      <c r="MQR58" s="513"/>
      <c r="MQS58" s="799"/>
      <c r="MQT58" s="799"/>
      <c r="MQU58" s="799"/>
      <c r="MQV58" s="799"/>
      <c r="MQW58" s="799"/>
      <c r="MQX58" s="799"/>
      <c r="MQY58" s="799"/>
      <c r="MQZ58" s="513"/>
      <c r="MRA58" s="799"/>
      <c r="MRB58" s="799"/>
      <c r="MRC58" s="799"/>
      <c r="MRD58" s="799"/>
      <c r="MRE58" s="799"/>
      <c r="MRF58" s="799"/>
      <c r="MRG58" s="799"/>
      <c r="MRH58" s="513"/>
      <c r="MRI58" s="799"/>
      <c r="MRJ58" s="799"/>
      <c r="MRK58" s="799"/>
      <c r="MRL58" s="799"/>
      <c r="MRM58" s="799"/>
      <c r="MRN58" s="799"/>
      <c r="MRO58" s="799"/>
      <c r="MRP58" s="513"/>
      <c r="MRQ58" s="799"/>
      <c r="MRR58" s="799"/>
      <c r="MRS58" s="799"/>
      <c r="MRT58" s="799"/>
      <c r="MRU58" s="799"/>
      <c r="MRV58" s="799"/>
      <c r="MRW58" s="799"/>
      <c r="MRX58" s="513"/>
      <c r="MRY58" s="799"/>
      <c r="MRZ58" s="799"/>
      <c r="MSA58" s="799"/>
      <c r="MSB58" s="799"/>
      <c r="MSC58" s="799"/>
      <c r="MSD58" s="799"/>
      <c r="MSE58" s="799"/>
      <c r="MSF58" s="513"/>
      <c r="MSG58" s="799"/>
      <c r="MSH58" s="799"/>
      <c r="MSI58" s="799"/>
      <c r="MSJ58" s="799"/>
      <c r="MSK58" s="799"/>
      <c r="MSL58" s="799"/>
      <c r="MSM58" s="799"/>
      <c r="MSN58" s="513"/>
      <c r="MSO58" s="799"/>
      <c r="MSP58" s="799"/>
      <c r="MSQ58" s="799"/>
      <c r="MSR58" s="799"/>
      <c r="MSS58" s="799"/>
      <c r="MST58" s="799"/>
      <c r="MSU58" s="799"/>
      <c r="MSV58" s="513"/>
      <c r="MSW58" s="799"/>
      <c r="MSX58" s="799"/>
      <c r="MSY58" s="799"/>
      <c r="MSZ58" s="799"/>
      <c r="MTA58" s="799"/>
      <c r="MTB58" s="799"/>
      <c r="MTC58" s="799"/>
      <c r="MTD58" s="513"/>
      <c r="MTE58" s="799"/>
      <c r="MTF58" s="799"/>
      <c r="MTG58" s="799"/>
      <c r="MTH58" s="799"/>
      <c r="MTI58" s="799"/>
      <c r="MTJ58" s="799"/>
      <c r="MTK58" s="799"/>
      <c r="MTL58" s="513"/>
      <c r="MTM58" s="799"/>
      <c r="MTN58" s="799"/>
      <c r="MTO58" s="799"/>
      <c r="MTP58" s="799"/>
      <c r="MTQ58" s="799"/>
      <c r="MTR58" s="799"/>
      <c r="MTS58" s="799"/>
      <c r="MTT58" s="513"/>
      <c r="MTU58" s="799"/>
      <c r="MTV58" s="799"/>
      <c r="MTW58" s="799"/>
      <c r="MTX58" s="799"/>
      <c r="MTY58" s="799"/>
      <c r="MTZ58" s="799"/>
      <c r="MUA58" s="799"/>
      <c r="MUB58" s="513"/>
      <c r="MUC58" s="799"/>
      <c r="MUD58" s="799"/>
      <c r="MUE58" s="799"/>
      <c r="MUF58" s="799"/>
      <c r="MUG58" s="799"/>
      <c r="MUH58" s="799"/>
      <c r="MUI58" s="799"/>
      <c r="MUJ58" s="513"/>
      <c r="MUK58" s="799"/>
      <c r="MUL58" s="799"/>
      <c r="MUM58" s="799"/>
      <c r="MUN58" s="799"/>
      <c r="MUO58" s="799"/>
      <c r="MUP58" s="799"/>
      <c r="MUQ58" s="799"/>
      <c r="MUR58" s="513"/>
      <c r="MUS58" s="799"/>
      <c r="MUT58" s="799"/>
      <c r="MUU58" s="799"/>
      <c r="MUV58" s="799"/>
      <c r="MUW58" s="799"/>
      <c r="MUX58" s="799"/>
      <c r="MUY58" s="799"/>
      <c r="MUZ58" s="513"/>
      <c r="MVA58" s="799"/>
      <c r="MVB58" s="799"/>
      <c r="MVC58" s="799"/>
      <c r="MVD58" s="799"/>
      <c r="MVE58" s="799"/>
      <c r="MVF58" s="799"/>
      <c r="MVG58" s="799"/>
      <c r="MVH58" s="513"/>
      <c r="MVI58" s="799"/>
      <c r="MVJ58" s="799"/>
      <c r="MVK58" s="799"/>
      <c r="MVL58" s="799"/>
      <c r="MVM58" s="799"/>
      <c r="MVN58" s="799"/>
      <c r="MVO58" s="799"/>
      <c r="MVP58" s="513"/>
      <c r="MVQ58" s="799"/>
      <c r="MVR58" s="799"/>
      <c r="MVS58" s="799"/>
      <c r="MVT58" s="799"/>
      <c r="MVU58" s="799"/>
      <c r="MVV58" s="799"/>
      <c r="MVW58" s="799"/>
      <c r="MVX58" s="513"/>
      <c r="MVY58" s="799"/>
      <c r="MVZ58" s="799"/>
      <c r="MWA58" s="799"/>
      <c r="MWB58" s="799"/>
      <c r="MWC58" s="799"/>
      <c r="MWD58" s="799"/>
      <c r="MWE58" s="799"/>
      <c r="MWF58" s="513"/>
      <c r="MWG58" s="799"/>
      <c r="MWH58" s="799"/>
      <c r="MWI58" s="799"/>
      <c r="MWJ58" s="799"/>
      <c r="MWK58" s="799"/>
      <c r="MWL58" s="799"/>
      <c r="MWM58" s="799"/>
      <c r="MWN58" s="513"/>
      <c r="MWO58" s="799"/>
      <c r="MWP58" s="799"/>
      <c r="MWQ58" s="799"/>
      <c r="MWR58" s="799"/>
      <c r="MWS58" s="799"/>
      <c r="MWT58" s="799"/>
      <c r="MWU58" s="799"/>
      <c r="MWV58" s="513"/>
      <c r="MWW58" s="799"/>
      <c r="MWX58" s="799"/>
      <c r="MWY58" s="799"/>
      <c r="MWZ58" s="799"/>
      <c r="MXA58" s="799"/>
      <c r="MXB58" s="799"/>
      <c r="MXC58" s="799"/>
      <c r="MXD58" s="513"/>
      <c r="MXE58" s="799"/>
      <c r="MXF58" s="799"/>
      <c r="MXG58" s="799"/>
      <c r="MXH58" s="799"/>
      <c r="MXI58" s="799"/>
      <c r="MXJ58" s="799"/>
      <c r="MXK58" s="799"/>
      <c r="MXL58" s="513"/>
      <c r="MXM58" s="799"/>
      <c r="MXN58" s="799"/>
      <c r="MXO58" s="799"/>
      <c r="MXP58" s="799"/>
      <c r="MXQ58" s="799"/>
      <c r="MXR58" s="799"/>
      <c r="MXS58" s="799"/>
      <c r="MXT58" s="513"/>
      <c r="MXU58" s="799"/>
      <c r="MXV58" s="799"/>
      <c r="MXW58" s="799"/>
      <c r="MXX58" s="799"/>
      <c r="MXY58" s="799"/>
      <c r="MXZ58" s="799"/>
      <c r="MYA58" s="799"/>
      <c r="MYB58" s="513"/>
      <c r="MYC58" s="799"/>
      <c r="MYD58" s="799"/>
      <c r="MYE58" s="799"/>
      <c r="MYF58" s="799"/>
      <c r="MYG58" s="799"/>
      <c r="MYH58" s="799"/>
      <c r="MYI58" s="799"/>
      <c r="MYJ58" s="513"/>
      <c r="MYK58" s="799"/>
      <c r="MYL58" s="799"/>
      <c r="MYM58" s="799"/>
      <c r="MYN58" s="799"/>
      <c r="MYO58" s="799"/>
      <c r="MYP58" s="799"/>
      <c r="MYQ58" s="799"/>
      <c r="MYR58" s="513"/>
      <c r="MYS58" s="799"/>
      <c r="MYT58" s="799"/>
      <c r="MYU58" s="799"/>
      <c r="MYV58" s="799"/>
      <c r="MYW58" s="799"/>
      <c r="MYX58" s="799"/>
      <c r="MYY58" s="799"/>
      <c r="MYZ58" s="513"/>
      <c r="MZA58" s="799"/>
      <c r="MZB58" s="799"/>
      <c r="MZC58" s="799"/>
      <c r="MZD58" s="799"/>
      <c r="MZE58" s="799"/>
      <c r="MZF58" s="799"/>
      <c r="MZG58" s="799"/>
      <c r="MZH58" s="513"/>
      <c r="MZI58" s="799"/>
      <c r="MZJ58" s="799"/>
      <c r="MZK58" s="799"/>
      <c r="MZL58" s="799"/>
      <c r="MZM58" s="799"/>
      <c r="MZN58" s="799"/>
      <c r="MZO58" s="799"/>
      <c r="MZP58" s="513"/>
      <c r="MZQ58" s="799"/>
      <c r="MZR58" s="799"/>
      <c r="MZS58" s="799"/>
      <c r="MZT58" s="799"/>
      <c r="MZU58" s="799"/>
      <c r="MZV58" s="799"/>
      <c r="MZW58" s="799"/>
      <c r="MZX58" s="513"/>
      <c r="MZY58" s="799"/>
      <c r="MZZ58" s="799"/>
      <c r="NAA58" s="799"/>
      <c r="NAB58" s="799"/>
      <c r="NAC58" s="799"/>
      <c r="NAD58" s="799"/>
      <c r="NAE58" s="799"/>
      <c r="NAF58" s="513"/>
      <c r="NAG58" s="799"/>
      <c r="NAH58" s="799"/>
      <c r="NAI58" s="799"/>
      <c r="NAJ58" s="799"/>
      <c r="NAK58" s="799"/>
      <c r="NAL58" s="799"/>
      <c r="NAM58" s="799"/>
      <c r="NAN58" s="513"/>
      <c r="NAO58" s="799"/>
      <c r="NAP58" s="799"/>
      <c r="NAQ58" s="799"/>
      <c r="NAR58" s="799"/>
      <c r="NAS58" s="799"/>
      <c r="NAT58" s="799"/>
      <c r="NAU58" s="799"/>
      <c r="NAV58" s="513"/>
      <c r="NAW58" s="799"/>
      <c r="NAX58" s="799"/>
      <c r="NAY58" s="799"/>
      <c r="NAZ58" s="799"/>
      <c r="NBA58" s="799"/>
      <c r="NBB58" s="799"/>
      <c r="NBC58" s="799"/>
      <c r="NBD58" s="513"/>
      <c r="NBE58" s="799"/>
      <c r="NBF58" s="799"/>
      <c r="NBG58" s="799"/>
      <c r="NBH58" s="799"/>
      <c r="NBI58" s="799"/>
      <c r="NBJ58" s="799"/>
      <c r="NBK58" s="799"/>
      <c r="NBL58" s="513"/>
      <c r="NBM58" s="799"/>
      <c r="NBN58" s="799"/>
      <c r="NBO58" s="799"/>
      <c r="NBP58" s="799"/>
      <c r="NBQ58" s="799"/>
      <c r="NBR58" s="799"/>
      <c r="NBS58" s="799"/>
      <c r="NBT58" s="513"/>
      <c r="NBU58" s="799"/>
      <c r="NBV58" s="799"/>
      <c r="NBW58" s="799"/>
      <c r="NBX58" s="799"/>
      <c r="NBY58" s="799"/>
      <c r="NBZ58" s="799"/>
      <c r="NCA58" s="799"/>
      <c r="NCB58" s="513"/>
      <c r="NCC58" s="799"/>
      <c r="NCD58" s="799"/>
      <c r="NCE58" s="799"/>
      <c r="NCF58" s="799"/>
      <c r="NCG58" s="799"/>
      <c r="NCH58" s="799"/>
      <c r="NCI58" s="799"/>
      <c r="NCJ58" s="513"/>
      <c r="NCK58" s="799"/>
      <c r="NCL58" s="799"/>
      <c r="NCM58" s="799"/>
      <c r="NCN58" s="799"/>
      <c r="NCO58" s="799"/>
      <c r="NCP58" s="799"/>
      <c r="NCQ58" s="799"/>
      <c r="NCR58" s="513"/>
      <c r="NCS58" s="799"/>
      <c r="NCT58" s="799"/>
      <c r="NCU58" s="799"/>
      <c r="NCV58" s="799"/>
      <c r="NCW58" s="799"/>
      <c r="NCX58" s="799"/>
      <c r="NCY58" s="799"/>
      <c r="NCZ58" s="513"/>
      <c r="NDA58" s="799"/>
      <c r="NDB58" s="799"/>
      <c r="NDC58" s="799"/>
      <c r="NDD58" s="799"/>
      <c r="NDE58" s="799"/>
      <c r="NDF58" s="799"/>
      <c r="NDG58" s="799"/>
      <c r="NDH58" s="513"/>
      <c r="NDI58" s="799"/>
      <c r="NDJ58" s="799"/>
      <c r="NDK58" s="799"/>
      <c r="NDL58" s="799"/>
      <c r="NDM58" s="799"/>
      <c r="NDN58" s="799"/>
      <c r="NDO58" s="799"/>
      <c r="NDP58" s="513"/>
      <c r="NDQ58" s="799"/>
      <c r="NDR58" s="799"/>
      <c r="NDS58" s="799"/>
      <c r="NDT58" s="799"/>
      <c r="NDU58" s="799"/>
      <c r="NDV58" s="799"/>
      <c r="NDW58" s="799"/>
      <c r="NDX58" s="513"/>
      <c r="NDY58" s="799"/>
      <c r="NDZ58" s="799"/>
      <c r="NEA58" s="799"/>
      <c r="NEB58" s="799"/>
      <c r="NEC58" s="799"/>
      <c r="NED58" s="799"/>
      <c r="NEE58" s="799"/>
      <c r="NEF58" s="513"/>
      <c r="NEG58" s="799"/>
      <c r="NEH58" s="799"/>
      <c r="NEI58" s="799"/>
      <c r="NEJ58" s="799"/>
      <c r="NEK58" s="799"/>
      <c r="NEL58" s="799"/>
      <c r="NEM58" s="799"/>
      <c r="NEN58" s="513"/>
      <c r="NEO58" s="799"/>
      <c r="NEP58" s="799"/>
      <c r="NEQ58" s="799"/>
      <c r="NER58" s="799"/>
      <c r="NES58" s="799"/>
      <c r="NET58" s="799"/>
      <c r="NEU58" s="799"/>
      <c r="NEV58" s="513"/>
      <c r="NEW58" s="799"/>
      <c r="NEX58" s="799"/>
      <c r="NEY58" s="799"/>
      <c r="NEZ58" s="799"/>
      <c r="NFA58" s="799"/>
      <c r="NFB58" s="799"/>
      <c r="NFC58" s="799"/>
      <c r="NFD58" s="513"/>
      <c r="NFE58" s="799"/>
      <c r="NFF58" s="799"/>
      <c r="NFG58" s="799"/>
      <c r="NFH58" s="799"/>
      <c r="NFI58" s="799"/>
      <c r="NFJ58" s="799"/>
      <c r="NFK58" s="799"/>
      <c r="NFL58" s="513"/>
      <c r="NFM58" s="799"/>
      <c r="NFN58" s="799"/>
      <c r="NFO58" s="799"/>
      <c r="NFP58" s="799"/>
      <c r="NFQ58" s="799"/>
      <c r="NFR58" s="799"/>
      <c r="NFS58" s="799"/>
      <c r="NFT58" s="513"/>
      <c r="NFU58" s="799"/>
      <c r="NFV58" s="799"/>
      <c r="NFW58" s="799"/>
      <c r="NFX58" s="799"/>
      <c r="NFY58" s="799"/>
      <c r="NFZ58" s="799"/>
      <c r="NGA58" s="799"/>
      <c r="NGB58" s="513"/>
      <c r="NGC58" s="799"/>
      <c r="NGD58" s="799"/>
      <c r="NGE58" s="799"/>
      <c r="NGF58" s="799"/>
      <c r="NGG58" s="799"/>
      <c r="NGH58" s="799"/>
      <c r="NGI58" s="799"/>
      <c r="NGJ58" s="513"/>
      <c r="NGK58" s="799"/>
      <c r="NGL58" s="799"/>
      <c r="NGM58" s="799"/>
      <c r="NGN58" s="799"/>
      <c r="NGO58" s="799"/>
      <c r="NGP58" s="799"/>
      <c r="NGQ58" s="799"/>
      <c r="NGR58" s="513"/>
      <c r="NGS58" s="799"/>
      <c r="NGT58" s="799"/>
      <c r="NGU58" s="799"/>
      <c r="NGV58" s="799"/>
      <c r="NGW58" s="799"/>
      <c r="NGX58" s="799"/>
      <c r="NGY58" s="799"/>
      <c r="NGZ58" s="513"/>
      <c r="NHA58" s="799"/>
      <c r="NHB58" s="799"/>
      <c r="NHC58" s="799"/>
      <c r="NHD58" s="799"/>
      <c r="NHE58" s="799"/>
      <c r="NHF58" s="799"/>
      <c r="NHG58" s="799"/>
      <c r="NHH58" s="513"/>
      <c r="NHI58" s="799"/>
      <c r="NHJ58" s="799"/>
      <c r="NHK58" s="799"/>
      <c r="NHL58" s="799"/>
      <c r="NHM58" s="799"/>
      <c r="NHN58" s="799"/>
      <c r="NHO58" s="799"/>
      <c r="NHP58" s="513"/>
      <c r="NHQ58" s="799"/>
      <c r="NHR58" s="799"/>
      <c r="NHS58" s="799"/>
      <c r="NHT58" s="799"/>
      <c r="NHU58" s="799"/>
      <c r="NHV58" s="799"/>
      <c r="NHW58" s="799"/>
      <c r="NHX58" s="513"/>
      <c r="NHY58" s="799"/>
      <c r="NHZ58" s="799"/>
      <c r="NIA58" s="799"/>
      <c r="NIB58" s="799"/>
      <c r="NIC58" s="799"/>
      <c r="NID58" s="799"/>
      <c r="NIE58" s="799"/>
      <c r="NIF58" s="513"/>
      <c r="NIG58" s="799"/>
      <c r="NIH58" s="799"/>
      <c r="NII58" s="799"/>
      <c r="NIJ58" s="799"/>
      <c r="NIK58" s="799"/>
      <c r="NIL58" s="799"/>
      <c r="NIM58" s="799"/>
      <c r="NIN58" s="513"/>
      <c r="NIO58" s="799"/>
      <c r="NIP58" s="799"/>
      <c r="NIQ58" s="799"/>
      <c r="NIR58" s="799"/>
      <c r="NIS58" s="799"/>
      <c r="NIT58" s="799"/>
      <c r="NIU58" s="799"/>
      <c r="NIV58" s="513"/>
      <c r="NIW58" s="799"/>
      <c r="NIX58" s="799"/>
      <c r="NIY58" s="799"/>
      <c r="NIZ58" s="799"/>
      <c r="NJA58" s="799"/>
      <c r="NJB58" s="799"/>
      <c r="NJC58" s="799"/>
      <c r="NJD58" s="513"/>
      <c r="NJE58" s="799"/>
      <c r="NJF58" s="799"/>
      <c r="NJG58" s="799"/>
      <c r="NJH58" s="799"/>
      <c r="NJI58" s="799"/>
      <c r="NJJ58" s="799"/>
      <c r="NJK58" s="799"/>
      <c r="NJL58" s="513"/>
      <c r="NJM58" s="799"/>
      <c r="NJN58" s="799"/>
      <c r="NJO58" s="799"/>
      <c r="NJP58" s="799"/>
      <c r="NJQ58" s="799"/>
      <c r="NJR58" s="799"/>
      <c r="NJS58" s="799"/>
      <c r="NJT58" s="513"/>
      <c r="NJU58" s="799"/>
      <c r="NJV58" s="799"/>
      <c r="NJW58" s="799"/>
      <c r="NJX58" s="799"/>
      <c r="NJY58" s="799"/>
      <c r="NJZ58" s="799"/>
      <c r="NKA58" s="799"/>
      <c r="NKB58" s="513"/>
      <c r="NKC58" s="799"/>
      <c r="NKD58" s="799"/>
      <c r="NKE58" s="799"/>
      <c r="NKF58" s="799"/>
      <c r="NKG58" s="799"/>
      <c r="NKH58" s="799"/>
      <c r="NKI58" s="799"/>
      <c r="NKJ58" s="513"/>
      <c r="NKK58" s="799"/>
      <c r="NKL58" s="799"/>
      <c r="NKM58" s="799"/>
      <c r="NKN58" s="799"/>
      <c r="NKO58" s="799"/>
      <c r="NKP58" s="799"/>
      <c r="NKQ58" s="799"/>
      <c r="NKR58" s="513"/>
      <c r="NKS58" s="799"/>
      <c r="NKT58" s="799"/>
      <c r="NKU58" s="799"/>
      <c r="NKV58" s="799"/>
      <c r="NKW58" s="799"/>
      <c r="NKX58" s="799"/>
      <c r="NKY58" s="799"/>
      <c r="NKZ58" s="513"/>
      <c r="NLA58" s="799"/>
      <c r="NLB58" s="799"/>
      <c r="NLC58" s="799"/>
      <c r="NLD58" s="799"/>
      <c r="NLE58" s="799"/>
      <c r="NLF58" s="799"/>
      <c r="NLG58" s="799"/>
      <c r="NLH58" s="513"/>
      <c r="NLI58" s="799"/>
      <c r="NLJ58" s="799"/>
      <c r="NLK58" s="799"/>
      <c r="NLL58" s="799"/>
      <c r="NLM58" s="799"/>
      <c r="NLN58" s="799"/>
      <c r="NLO58" s="799"/>
      <c r="NLP58" s="513"/>
      <c r="NLQ58" s="799"/>
      <c r="NLR58" s="799"/>
      <c r="NLS58" s="799"/>
      <c r="NLT58" s="799"/>
      <c r="NLU58" s="799"/>
      <c r="NLV58" s="799"/>
      <c r="NLW58" s="799"/>
      <c r="NLX58" s="513"/>
      <c r="NLY58" s="799"/>
      <c r="NLZ58" s="799"/>
      <c r="NMA58" s="799"/>
      <c r="NMB58" s="799"/>
      <c r="NMC58" s="799"/>
      <c r="NMD58" s="799"/>
      <c r="NME58" s="799"/>
      <c r="NMF58" s="513"/>
      <c r="NMG58" s="799"/>
      <c r="NMH58" s="799"/>
      <c r="NMI58" s="799"/>
      <c r="NMJ58" s="799"/>
      <c r="NMK58" s="799"/>
      <c r="NML58" s="799"/>
      <c r="NMM58" s="799"/>
      <c r="NMN58" s="513"/>
      <c r="NMO58" s="799"/>
      <c r="NMP58" s="799"/>
      <c r="NMQ58" s="799"/>
      <c r="NMR58" s="799"/>
      <c r="NMS58" s="799"/>
      <c r="NMT58" s="799"/>
      <c r="NMU58" s="799"/>
      <c r="NMV58" s="513"/>
      <c r="NMW58" s="799"/>
      <c r="NMX58" s="799"/>
      <c r="NMY58" s="799"/>
      <c r="NMZ58" s="799"/>
      <c r="NNA58" s="799"/>
      <c r="NNB58" s="799"/>
      <c r="NNC58" s="799"/>
      <c r="NND58" s="513"/>
      <c r="NNE58" s="799"/>
      <c r="NNF58" s="799"/>
      <c r="NNG58" s="799"/>
      <c r="NNH58" s="799"/>
      <c r="NNI58" s="799"/>
      <c r="NNJ58" s="799"/>
      <c r="NNK58" s="799"/>
      <c r="NNL58" s="513"/>
      <c r="NNM58" s="799"/>
      <c r="NNN58" s="799"/>
      <c r="NNO58" s="799"/>
      <c r="NNP58" s="799"/>
      <c r="NNQ58" s="799"/>
      <c r="NNR58" s="799"/>
      <c r="NNS58" s="799"/>
      <c r="NNT58" s="513"/>
      <c r="NNU58" s="799"/>
      <c r="NNV58" s="799"/>
      <c r="NNW58" s="799"/>
      <c r="NNX58" s="799"/>
      <c r="NNY58" s="799"/>
      <c r="NNZ58" s="799"/>
      <c r="NOA58" s="799"/>
      <c r="NOB58" s="513"/>
      <c r="NOC58" s="799"/>
      <c r="NOD58" s="799"/>
      <c r="NOE58" s="799"/>
      <c r="NOF58" s="799"/>
      <c r="NOG58" s="799"/>
      <c r="NOH58" s="799"/>
      <c r="NOI58" s="799"/>
      <c r="NOJ58" s="513"/>
      <c r="NOK58" s="799"/>
      <c r="NOL58" s="799"/>
      <c r="NOM58" s="799"/>
      <c r="NON58" s="799"/>
      <c r="NOO58" s="799"/>
      <c r="NOP58" s="799"/>
      <c r="NOQ58" s="799"/>
      <c r="NOR58" s="513"/>
      <c r="NOS58" s="799"/>
      <c r="NOT58" s="799"/>
      <c r="NOU58" s="799"/>
      <c r="NOV58" s="799"/>
      <c r="NOW58" s="799"/>
      <c r="NOX58" s="799"/>
      <c r="NOY58" s="799"/>
      <c r="NOZ58" s="513"/>
      <c r="NPA58" s="799"/>
      <c r="NPB58" s="799"/>
      <c r="NPC58" s="799"/>
      <c r="NPD58" s="799"/>
      <c r="NPE58" s="799"/>
      <c r="NPF58" s="799"/>
      <c r="NPG58" s="799"/>
      <c r="NPH58" s="513"/>
      <c r="NPI58" s="799"/>
      <c r="NPJ58" s="799"/>
      <c r="NPK58" s="799"/>
      <c r="NPL58" s="799"/>
      <c r="NPM58" s="799"/>
      <c r="NPN58" s="799"/>
      <c r="NPO58" s="799"/>
      <c r="NPP58" s="513"/>
      <c r="NPQ58" s="799"/>
      <c r="NPR58" s="799"/>
      <c r="NPS58" s="799"/>
      <c r="NPT58" s="799"/>
      <c r="NPU58" s="799"/>
      <c r="NPV58" s="799"/>
      <c r="NPW58" s="799"/>
      <c r="NPX58" s="513"/>
      <c r="NPY58" s="799"/>
      <c r="NPZ58" s="799"/>
      <c r="NQA58" s="799"/>
      <c r="NQB58" s="799"/>
      <c r="NQC58" s="799"/>
      <c r="NQD58" s="799"/>
      <c r="NQE58" s="799"/>
      <c r="NQF58" s="513"/>
      <c r="NQG58" s="799"/>
      <c r="NQH58" s="799"/>
      <c r="NQI58" s="799"/>
      <c r="NQJ58" s="799"/>
      <c r="NQK58" s="799"/>
      <c r="NQL58" s="799"/>
      <c r="NQM58" s="799"/>
      <c r="NQN58" s="513"/>
      <c r="NQO58" s="799"/>
      <c r="NQP58" s="799"/>
      <c r="NQQ58" s="799"/>
      <c r="NQR58" s="799"/>
      <c r="NQS58" s="799"/>
      <c r="NQT58" s="799"/>
      <c r="NQU58" s="799"/>
      <c r="NQV58" s="513"/>
      <c r="NQW58" s="799"/>
      <c r="NQX58" s="799"/>
      <c r="NQY58" s="799"/>
      <c r="NQZ58" s="799"/>
      <c r="NRA58" s="799"/>
      <c r="NRB58" s="799"/>
      <c r="NRC58" s="799"/>
      <c r="NRD58" s="513"/>
      <c r="NRE58" s="799"/>
      <c r="NRF58" s="799"/>
      <c r="NRG58" s="799"/>
      <c r="NRH58" s="799"/>
      <c r="NRI58" s="799"/>
      <c r="NRJ58" s="799"/>
      <c r="NRK58" s="799"/>
      <c r="NRL58" s="513"/>
      <c r="NRM58" s="799"/>
      <c r="NRN58" s="799"/>
      <c r="NRO58" s="799"/>
      <c r="NRP58" s="799"/>
      <c r="NRQ58" s="799"/>
      <c r="NRR58" s="799"/>
      <c r="NRS58" s="799"/>
      <c r="NRT58" s="513"/>
      <c r="NRU58" s="799"/>
      <c r="NRV58" s="799"/>
      <c r="NRW58" s="799"/>
      <c r="NRX58" s="799"/>
      <c r="NRY58" s="799"/>
      <c r="NRZ58" s="799"/>
      <c r="NSA58" s="799"/>
      <c r="NSB58" s="513"/>
      <c r="NSC58" s="799"/>
      <c r="NSD58" s="799"/>
      <c r="NSE58" s="799"/>
      <c r="NSF58" s="799"/>
      <c r="NSG58" s="799"/>
      <c r="NSH58" s="799"/>
      <c r="NSI58" s="799"/>
      <c r="NSJ58" s="513"/>
      <c r="NSK58" s="799"/>
      <c r="NSL58" s="799"/>
      <c r="NSM58" s="799"/>
      <c r="NSN58" s="799"/>
      <c r="NSO58" s="799"/>
      <c r="NSP58" s="799"/>
      <c r="NSQ58" s="799"/>
      <c r="NSR58" s="513"/>
      <c r="NSS58" s="799"/>
      <c r="NST58" s="799"/>
      <c r="NSU58" s="799"/>
      <c r="NSV58" s="799"/>
      <c r="NSW58" s="799"/>
      <c r="NSX58" s="799"/>
      <c r="NSY58" s="799"/>
      <c r="NSZ58" s="513"/>
      <c r="NTA58" s="799"/>
      <c r="NTB58" s="799"/>
      <c r="NTC58" s="799"/>
      <c r="NTD58" s="799"/>
      <c r="NTE58" s="799"/>
      <c r="NTF58" s="799"/>
      <c r="NTG58" s="799"/>
      <c r="NTH58" s="513"/>
      <c r="NTI58" s="799"/>
      <c r="NTJ58" s="799"/>
      <c r="NTK58" s="799"/>
      <c r="NTL58" s="799"/>
      <c r="NTM58" s="799"/>
      <c r="NTN58" s="799"/>
      <c r="NTO58" s="799"/>
      <c r="NTP58" s="513"/>
      <c r="NTQ58" s="799"/>
      <c r="NTR58" s="799"/>
      <c r="NTS58" s="799"/>
      <c r="NTT58" s="799"/>
      <c r="NTU58" s="799"/>
      <c r="NTV58" s="799"/>
      <c r="NTW58" s="799"/>
      <c r="NTX58" s="513"/>
      <c r="NTY58" s="799"/>
      <c r="NTZ58" s="799"/>
      <c r="NUA58" s="799"/>
      <c r="NUB58" s="799"/>
      <c r="NUC58" s="799"/>
      <c r="NUD58" s="799"/>
      <c r="NUE58" s="799"/>
      <c r="NUF58" s="513"/>
      <c r="NUG58" s="799"/>
      <c r="NUH58" s="799"/>
      <c r="NUI58" s="799"/>
      <c r="NUJ58" s="799"/>
      <c r="NUK58" s="799"/>
      <c r="NUL58" s="799"/>
      <c r="NUM58" s="799"/>
      <c r="NUN58" s="513"/>
      <c r="NUO58" s="799"/>
      <c r="NUP58" s="799"/>
      <c r="NUQ58" s="799"/>
      <c r="NUR58" s="799"/>
      <c r="NUS58" s="799"/>
      <c r="NUT58" s="799"/>
      <c r="NUU58" s="799"/>
      <c r="NUV58" s="513"/>
      <c r="NUW58" s="799"/>
      <c r="NUX58" s="799"/>
      <c r="NUY58" s="799"/>
      <c r="NUZ58" s="799"/>
      <c r="NVA58" s="799"/>
      <c r="NVB58" s="799"/>
      <c r="NVC58" s="799"/>
      <c r="NVD58" s="513"/>
      <c r="NVE58" s="799"/>
      <c r="NVF58" s="799"/>
      <c r="NVG58" s="799"/>
      <c r="NVH58" s="799"/>
      <c r="NVI58" s="799"/>
      <c r="NVJ58" s="799"/>
      <c r="NVK58" s="799"/>
      <c r="NVL58" s="513"/>
      <c r="NVM58" s="799"/>
      <c r="NVN58" s="799"/>
      <c r="NVO58" s="799"/>
      <c r="NVP58" s="799"/>
      <c r="NVQ58" s="799"/>
      <c r="NVR58" s="799"/>
      <c r="NVS58" s="799"/>
      <c r="NVT58" s="513"/>
      <c r="NVU58" s="799"/>
      <c r="NVV58" s="799"/>
      <c r="NVW58" s="799"/>
      <c r="NVX58" s="799"/>
      <c r="NVY58" s="799"/>
      <c r="NVZ58" s="799"/>
      <c r="NWA58" s="799"/>
      <c r="NWB58" s="513"/>
      <c r="NWC58" s="799"/>
      <c r="NWD58" s="799"/>
      <c r="NWE58" s="799"/>
      <c r="NWF58" s="799"/>
      <c r="NWG58" s="799"/>
      <c r="NWH58" s="799"/>
      <c r="NWI58" s="799"/>
      <c r="NWJ58" s="513"/>
      <c r="NWK58" s="799"/>
      <c r="NWL58" s="799"/>
      <c r="NWM58" s="799"/>
      <c r="NWN58" s="799"/>
      <c r="NWO58" s="799"/>
      <c r="NWP58" s="799"/>
      <c r="NWQ58" s="799"/>
      <c r="NWR58" s="513"/>
      <c r="NWS58" s="799"/>
      <c r="NWT58" s="799"/>
      <c r="NWU58" s="799"/>
      <c r="NWV58" s="799"/>
      <c r="NWW58" s="799"/>
      <c r="NWX58" s="799"/>
      <c r="NWY58" s="799"/>
      <c r="NWZ58" s="513"/>
      <c r="NXA58" s="799"/>
      <c r="NXB58" s="799"/>
      <c r="NXC58" s="799"/>
      <c r="NXD58" s="799"/>
      <c r="NXE58" s="799"/>
      <c r="NXF58" s="799"/>
      <c r="NXG58" s="799"/>
      <c r="NXH58" s="513"/>
      <c r="NXI58" s="799"/>
      <c r="NXJ58" s="799"/>
      <c r="NXK58" s="799"/>
      <c r="NXL58" s="799"/>
      <c r="NXM58" s="799"/>
      <c r="NXN58" s="799"/>
      <c r="NXO58" s="799"/>
      <c r="NXP58" s="513"/>
      <c r="NXQ58" s="799"/>
      <c r="NXR58" s="799"/>
      <c r="NXS58" s="799"/>
      <c r="NXT58" s="799"/>
      <c r="NXU58" s="799"/>
      <c r="NXV58" s="799"/>
      <c r="NXW58" s="799"/>
      <c r="NXX58" s="513"/>
      <c r="NXY58" s="799"/>
      <c r="NXZ58" s="799"/>
      <c r="NYA58" s="799"/>
      <c r="NYB58" s="799"/>
      <c r="NYC58" s="799"/>
      <c r="NYD58" s="799"/>
      <c r="NYE58" s="799"/>
      <c r="NYF58" s="513"/>
      <c r="NYG58" s="799"/>
      <c r="NYH58" s="799"/>
      <c r="NYI58" s="799"/>
      <c r="NYJ58" s="799"/>
      <c r="NYK58" s="799"/>
      <c r="NYL58" s="799"/>
      <c r="NYM58" s="799"/>
      <c r="NYN58" s="513"/>
      <c r="NYO58" s="799"/>
      <c r="NYP58" s="799"/>
      <c r="NYQ58" s="799"/>
      <c r="NYR58" s="799"/>
      <c r="NYS58" s="799"/>
      <c r="NYT58" s="799"/>
      <c r="NYU58" s="799"/>
      <c r="NYV58" s="513"/>
      <c r="NYW58" s="799"/>
      <c r="NYX58" s="799"/>
      <c r="NYY58" s="799"/>
      <c r="NYZ58" s="799"/>
      <c r="NZA58" s="799"/>
      <c r="NZB58" s="799"/>
      <c r="NZC58" s="799"/>
      <c r="NZD58" s="513"/>
      <c r="NZE58" s="799"/>
      <c r="NZF58" s="799"/>
      <c r="NZG58" s="799"/>
      <c r="NZH58" s="799"/>
      <c r="NZI58" s="799"/>
      <c r="NZJ58" s="799"/>
      <c r="NZK58" s="799"/>
      <c r="NZL58" s="513"/>
      <c r="NZM58" s="799"/>
      <c r="NZN58" s="799"/>
      <c r="NZO58" s="799"/>
      <c r="NZP58" s="799"/>
      <c r="NZQ58" s="799"/>
      <c r="NZR58" s="799"/>
      <c r="NZS58" s="799"/>
      <c r="NZT58" s="513"/>
      <c r="NZU58" s="799"/>
      <c r="NZV58" s="799"/>
      <c r="NZW58" s="799"/>
      <c r="NZX58" s="799"/>
      <c r="NZY58" s="799"/>
      <c r="NZZ58" s="799"/>
      <c r="OAA58" s="799"/>
      <c r="OAB58" s="513"/>
      <c r="OAC58" s="799"/>
      <c r="OAD58" s="799"/>
      <c r="OAE58" s="799"/>
      <c r="OAF58" s="799"/>
      <c r="OAG58" s="799"/>
      <c r="OAH58" s="799"/>
      <c r="OAI58" s="799"/>
      <c r="OAJ58" s="513"/>
      <c r="OAK58" s="799"/>
      <c r="OAL58" s="799"/>
      <c r="OAM58" s="799"/>
      <c r="OAN58" s="799"/>
      <c r="OAO58" s="799"/>
      <c r="OAP58" s="799"/>
      <c r="OAQ58" s="799"/>
      <c r="OAR58" s="513"/>
      <c r="OAS58" s="799"/>
      <c r="OAT58" s="799"/>
      <c r="OAU58" s="799"/>
      <c r="OAV58" s="799"/>
      <c r="OAW58" s="799"/>
      <c r="OAX58" s="799"/>
      <c r="OAY58" s="799"/>
      <c r="OAZ58" s="513"/>
      <c r="OBA58" s="799"/>
      <c r="OBB58" s="799"/>
      <c r="OBC58" s="799"/>
      <c r="OBD58" s="799"/>
      <c r="OBE58" s="799"/>
      <c r="OBF58" s="799"/>
      <c r="OBG58" s="799"/>
      <c r="OBH58" s="513"/>
      <c r="OBI58" s="799"/>
      <c r="OBJ58" s="799"/>
      <c r="OBK58" s="799"/>
      <c r="OBL58" s="799"/>
      <c r="OBM58" s="799"/>
      <c r="OBN58" s="799"/>
      <c r="OBO58" s="799"/>
      <c r="OBP58" s="513"/>
      <c r="OBQ58" s="799"/>
      <c r="OBR58" s="799"/>
      <c r="OBS58" s="799"/>
      <c r="OBT58" s="799"/>
      <c r="OBU58" s="799"/>
      <c r="OBV58" s="799"/>
      <c r="OBW58" s="799"/>
      <c r="OBX58" s="513"/>
      <c r="OBY58" s="799"/>
      <c r="OBZ58" s="799"/>
      <c r="OCA58" s="799"/>
      <c r="OCB58" s="799"/>
      <c r="OCC58" s="799"/>
      <c r="OCD58" s="799"/>
      <c r="OCE58" s="799"/>
      <c r="OCF58" s="513"/>
      <c r="OCG58" s="799"/>
      <c r="OCH58" s="799"/>
      <c r="OCI58" s="799"/>
      <c r="OCJ58" s="799"/>
      <c r="OCK58" s="799"/>
      <c r="OCL58" s="799"/>
      <c r="OCM58" s="799"/>
      <c r="OCN58" s="513"/>
      <c r="OCO58" s="799"/>
      <c r="OCP58" s="799"/>
      <c r="OCQ58" s="799"/>
      <c r="OCR58" s="799"/>
      <c r="OCS58" s="799"/>
      <c r="OCT58" s="799"/>
      <c r="OCU58" s="799"/>
      <c r="OCV58" s="513"/>
      <c r="OCW58" s="799"/>
      <c r="OCX58" s="799"/>
      <c r="OCY58" s="799"/>
      <c r="OCZ58" s="799"/>
      <c r="ODA58" s="799"/>
      <c r="ODB58" s="799"/>
      <c r="ODC58" s="799"/>
      <c r="ODD58" s="513"/>
      <c r="ODE58" s="799"/>
      <c r="ODF58" s="799"/>
      <c r="ODG58" s="799"/>
      <c r="ODH58" s="799"/>
      <c r="ODI58" s="799"/>
      <c r="ODJ58" s="799"/>
      <c r="ODK58" s="799"/>
      <c r="ODL58" s="513"/>
      <c r="ODM58" s="799"/>
      <c r="ODN58" s="799"/>
      <c r="ODO58" s="799"/>
      <c r="ODP58" s="799"/>
      <c r="ODQ58" s="799"/>
      <c r="ODR58" s="799"/>
      <c r="ODS58" s="799"/>
      <c r="ODT58" s="513"/>
      <c r="ODU58" s="799"/>
      <c r="ODV58" s="799"/>
      <c r="ODW58" s="799"/>
      <c r="ODX58" s="799"/>
      <c r="ODY58" s="799"/>
      <c r="ODZ58" s="799"/>
      <c r="OEA58" s="799"/>
      <c r="OEB58" s="513"/>
      <c r="OEC58" s="799"/>
      <c r="OED58" s="799"/>
      <c r="OEE58" s="799"/>
      <c r="OEF58" s="799"/>
      <c r="OEG58" s="799"/>
      <c r="OEH58" s="799"/>
      <c r="OEI58" s="799"/>
      <c r="OEJ58" s="513"/>
      <c r="OEK58" s="799"/>
      <c r="OEL58" s="799"/>
      <c r="OEM58" s="799"/>
      <c r="OEN58" s="799"/>
      <c r="OEO58" s="799"/>
      <c r="OEP58" s="799"/>
      <c r="OEQ58" s="799"/>
      <c r="OER58" s="513"/>
      <c r="OES58" s="799"/>
      <c r="OET58" s="799"/>
      <c r="OEU58" s="799"/>
      <c r="OEV58" s="799"/>
      <c r="OEW58" s="799"/>
      <c r="OEX58" s="799"/>
      <c r="OEY58" s="799"/>
      <c r="OEZ58" s="513"/>
      <c r="OFA58" s="799"/>
      <c r="OFB58" s="799"/>
      <c r="OFC58" s="799"/>
      <c r="OFD58" s="799"/>
      <c r="OFE58" s="799"/>
      <c r="OFF58" s="799"/>
      <c r="OFG58" s="799"/>
      <c r="OFH58" s="513"/>
      <c r="OFI58" s="799"/>
      <c r="OFJ58" s="799"/>
      <c r="OFK58" s="799"/>
      <c r="OFL58" s="799"/>
      <c r="OFM58" s="799"/>
      <c r="OFN58" s="799"/>
      <c r="OFO58" s="799"/>
      <c r="OFP58" s="513"/>
      <c r="OFQ58" s="799"/>
      <c r="OFR58" s="799"/>
      <c r="OFS58" s="799"/>
      <c r="OFT58" s="799"/>
      <c r="OFU58" s="799"/>
      <c r="OFV58" s="799"/>
      <c r="OFW58" s="799"/>
      <c r="OFX58" s="513"/>
      <c r="OFY58" s="799"/>
      <c r="OFZ58" s="799"/>
      <c r="OGA58" s="799"/>
      <c r="OGB58" s="799"/>
      <c r="OGC58" s="799"/>
      <c r="OGD58" s="799"/>
      <c r="OGE58" s="799"/>
      <c r="OGF58" s="513"/>
      <c r="OGG58" s="799"/>
      <c r="OGH58" s="799"/>
      <c r="OGI58" s="799"/>
      <c r="OGJ58" s="799"/>
      <c r="OGK58" s="799"/>
      <c r="OGL58" s="799"/>
      <c r="OGM58" s="799"/>
      <c r="OGN58" s="513"/>
      <c r="OGO58" s="799"/>
      <c r="OGP58" s="799"/>
      <c r="OGQ58" s="799"/>
      <c r="OGR58" s="799"/>
      <c r="OGS58" s="799"/>
      <c r="OGT58" s="799"/>
      <c r="OGU58" s="799"/>
      <c r="OGV58" s="513"/>
      <c r="OGW58" s="799"/>
      <c r="OGX58" s="799"/>
      <c r="OGY58" s="799"/>
      <c r="OGZ58" s="799"/>
      <c r="OHA58" s="799"/>
      <c r="OHB58" s="799"/>
      <c r="OHC58" s="799"/>
      <c r="OHD58" s="513"/>
      <c r="OHE58" s="799"/>
      <c r="OHF58" s="799"/>
      <c r="OHG58" s="799"/>
      <c r="OHH58" s="799"/>
      <c r="OHI58" s="799"/>
      <c r="OHJ58" s="799"/>
      <c r="OHK58" s="799"/>
      <c r="OHL58" s="513"/>
      <c r="OHM58" s="799"/>
      <c r="OHN58" s="799"/>
      <c r="OHO58" s="799"/>
      <c r="OHP58" s="799"/>
      <c r="OHQ58" s="799"/>
      <c r="OHR58" s="799"/>
      <c r="OHS58" s="799"/>
      <c r="OHT58" s="513"/>
      <c r="OHU58" s="799"/>
      <c r="OHV58" s="799"/>
      <c r="OHW58" s="799"/>
      <c r="OHX58" s="799"/>
      <c r="OHY58" s="799"/>
      <c r="OHZ58" s="799"/>
      <c r="OIA58" s="799"/>
      <c r="OIB58" s="513"/>
      <c r="OIC58" s="799"/>
      <c r="OID58" s="799"/>
      <c r="OIE58" s="799"/>
      <c r="OIF58" s="799"/>
      <c r="OIG58" s="799"/>
      <c r="OIH58" s="799"/>
      <c r="OII58" s="799"/>
      <c r="OIJ58" s="513"/>
      <c r="OIK58" s="799"/>
      <c r="OIL58" s="799"/>
      <c r="OIM58" s="799"/>
      <c r="OIN58" s="799"/>
      <c r="OIO58" s="799"/>
      <c r="OIP58" s="799"/>
      <c r="OIQ58" s="799"/>
      <c r="OIR58" s="513"/>
      <c r="OIS58" s="799"/>
      <c r="OIT58" s="799"/>
      <c r="OIU58" s="799"/>
      <c r="OIV58" s="799"/>
      <c r="OIW58" s="799"/>
      <c r="OIX58" s="799"/>
      <c r="OIY58" s="799"/>
      <c r="OIZ58" s="513"/>
      <c r="OJA58" s="799"/>
      <c r="OJB58" s="799"/>
      <c r="OJC58" s="799"/>
      <c r="OJD58" s="799"/>
      <c r="OJE58" s="799"/>
      <c r="OJF58" s="799"/>
      <c r="OJG58" s="799"/>
      <c r="OJH58" s="513"/>
      <c r="OJI58" s="799"/>
      <c r="OJJ58" s="799"/>
      <c r="OJK58" s="799"/>
      <c r="OJL58" s="799"/>
      <c r="OJM58" s="799"/>
      <c r="OJN58" s="799"/>
      <c r="OJO58" s="799"/>
      <c r="OJP58" s="513"/>
      <c r="OJQ58" s="799"/>
      <c r="OJR58" s="799"/>
      <c r="OJS58" s="799"/>
      <c r="OJT58" s="799"/>
      <c r="OJU58" s="799"/>
      <c r="OJV58" s="799"/>
      <c r="OJW58" s="799"/>
      <c r="OJX58" s="513"/>
      <c r="OJY58" s="799"/>
      <c r="OJZ58" s="799"/>
      <c r="OKA58" s="799"/>
      <c r="OKB58" s="799"/>
      <c r="OKC58" s="799"/>
      <c r="OKD58" s="799"/>
      <c r="OKE58" s="799"/>
      <c r="OKF58" s="513"/>
      <c r="OKG58" s="799"/>
      <c r="OKH58" s="799"/>
      <c r="OKI58" s="799"/>
      <c r="OKJ58" s="799"/>
      <c r="OKK58" s="799"/>
      <c r="OKL58" s="799"/>
      <c r="OKM58" s="799"/>
      <c r="OKN58" s="513"/>
      <c r="OKO58" s="799"/>
      <c r="OKP58" s="799"/>
      <c r="OKQ58" s="799"/>
      <c r="OKR58" s="799"/>
      <c r="OKS58" s="799"/>
      <c r="OKT58" s="799"/>
      <c r="OKU58" s="799"/>
      <c r="OKV58" s="513"/>
      <c r="OKW58" s="799"/>
      <c r="OKX58" s="799"/>
      <c r="OKY58" s="799"/>
      <c r="OKZ58" s="799"/>
      <c r="OLA58" s="799"/>
      <c r="OLB58" s="799"/>
      <c r="OLC58" s="799"/>
      <c r="OLD58" s="513"/>
      <c r="OLE58" s="799"/>
      <c r="OLF58" s="799"/>
      <c r="OLG58" s="799"/>
      <c r="OLH58" s="799"/>
      <c r="OLI58" s="799"/>
      <c r="OLJ58" s="799"/>
      <c r="OLK58" s="799"/>
      <c r="OLL58" s="513"/>
      <c r="OLM58" s="799"/>
      <c r="OLN58" s="799"/>
      <c r="OLO58" s="799"/>
      <c r="OLP58" s="799"/>
      <c r="OLQ58" s="799"/>
      <c r="OLR58" s="799"/>
      <c r="OLS58" s="799"/>
      <c r="OLT58" s="513"/>
      <c r="OLU58" s="799"/>
      <c r="OLV58" s="799"/>
      <c r="OLW58" s="799"/>
      <c r="OLX58" s="799"/>
      <c r="OLY58" s="799"/>
      <c r="OLZ58" s="799"/>
      <c r="OMA58" s="799"/>
      <c r="OMB58" s="513"/>
      <c r="OMC58" s="799"/>
      <c r="OMD58" s="799"/>
      <c r="OME58" s="799"/>
      <c r="OMF58" s="799"/>
      <c r="OMG58" s="799"/>
      <c r="OMH58" s="799"/>
      <c r="OMI58" s="799"/>
      <c r="OMJ58" s="513"/>
      <c r="OMK58" s="799"/>
      <c r="OML58" s="799"/>
      <c r="OMM58" s="799"/>
      <c r="OMN58" s="799"/>
      <c r="OMO58" s="799"/>
      <c r="OMP58" s="799"/>
      <c r="OMQ58" s="799"/>
      <c r="OMR58" s="513"/>
      <c r="OMS58" s="799"/>
      <c r="OMT58" s="799"/>
      <c r="OMU58" s="799"/>
      <c r="OMV58" s="799"/>
      <c r="OMW58" s="799"/>
      <c r="OMX58" s="799"/>
      <c r="OMY58" s="799"/>
      <c r="OMZ58" s="513"/>
      <c r="ONA58" s="799"/>
      <c r="ONB58" s="799"/>
      <c r="ONC58" s="799"/>
      <c r="OND58" s="799"/>
      <c r="ONE58" s="799"/>
      <c r="ONF58" s="799"/>
      <c r="ONG58" s="799"/>
      <c r="ONH58" s="513"/>
      <c r="ONI58" s="799"/>
      <c r="ONJ58" s="799"/>
      <c r="ONK58" s="799"/>
      <c r="ONL58" s="799"/>
      <c r="ONM58" s="799"/>
      <c r="ONN58" s="799"/>
      <c r="ONO58" s="799"/>
      <c r="ONP58" s="513"/>
      <c r="ONQ58" s="799"/>
      <c r="ONR58" s="799"/>
      <c r="ONS58" s="799"/>
      <c r="ONT58" s="799"/>
      <c r="ONU58" s="799"/>
      <c r="ONV58" s="799"/>
      <c r="ONW58" s="799"/>
      <c r="ONX58" s="513"/>
      <c r="ONY58" s="799"/>
      <c r="ONZ58" s="799"/>
      <c r="OOA58" s="799"/>
      <c r="OOB58" s="799"/>
      <c r="OOC58" s="799"/>
      <c r="OOD58" s="799"/>
      <c r="OOE58" s="799"/>
      <c r="OOF58" s="513"/>
      <c r="OOG58" s="799"/>
      <c r="OOH58" s="799"/>
      <c r="OOI58" s="799"/>
      <c r="OOJ58" s="799"/>
      <c r="OOK58" s="799"/>
      <c r="OOL58" s="799"/>
      <c r="OOM58" s="799"/>
      <c r="OON58" s="513"/>
      <c r="OOO58" s="799"/>
      <c r="OOP58" s="799"/>
      <c r="OOQ58" s="799"/>
      <c r="OOR58" s="799"/>
      <c r="OOS58" s="799"/>
      <c r="OOT58" s="799"/>
      <c r="OOU58" s="799"/>
      <c r="OOV58" s="513"/>
      <c r="OOW58" s="799"/>
      <c r="OOX58" s="799"/>
      <c r="OOY58" s="799"/>
      <c r="OOZ58" s="799"/>
      <c r="OPA58" s="799"/>
      <c r="OPB58" s="799"/>
      <c r="OPC58" s="799"/>
      <c r="OPD58" s="513"/>
      <c r="OPE58" s="799"/>
      <c r="OPF58" s="799"/>
      <c r="OPG58" s="799"/>
      <c r="OPH58" s="799"/>
      <c r="OPI58" s="799"/>
      <c r="OPJ58" s="799"/>
      <c r="OPK58" s="799"/>
      <c r="OPL58" s="513"/>
      <c r="OPM58" s="799"/>
      <c r="OPN58" s="799"/>
      <c r="OPO58" s="799"/>
      <c r="OPP58" s="799"/>
      <c r="OPQ58" s="799"/>
      <c r="OPR58" s="799"/>
      <c r="OPS58" s="799"/>
      <c r="OPT58" s="513"/>
      <c r="OPU58" s="799"/>
      <c r="OPV58" s="799"/>
      <c r="OPW58" s="799"/>
      <c r="OPX58" s="799"/>
      <c r="OPY58" s="799"/>
      <c r="OPZ58" s="799"/>
      <c r="OQA58" s="799"/>
      <c r="OQB58" s="513"/>
      <c r="OQC58" s="799"/>
      <c r="OQD58" s="799"/>
      <c r="OQE58" s="799"/>
      <c r="OQF58" s="799"/>
      <c r="OQG58" s="799"/>
      <c r="OQH58" s="799"/>
      <c r="OQI58" s="799"/>
      <c r="OQJ58" s="513"/>
      <c r="OQK58" s="799"/>
      <c r="OQL58" s="799"/>
      <c r="OQM58" s="799"/>
      <c r="OQN58" s="799"/>
      <c r="OQO58" s="799"/>
      <c r="OQP58" s="799"/>
      <c r="OQQ58" s="799"/>
      <c r="OQR58" s="513"/>
      <c r="OQS58" s="799"/>
      <c r="OQT58" s="799"/>
      <c r="OQU58" s="799"/>
      <c r="OQV58" s="799"/>
      <c r="OQW58" s="799"/>
      <c r="OQX58" s="799"/>
      <c r="OQY58" s="799"/>
      <c r="OQZ58" s="513"/>
      <c r="ORA58" s="799"/>
      <c r="ORB58" s="799"/>
      <c r="ORC58" s="799"/>
      <c r="ORD58" s="799"/>
      <c r="ORE58" s="799"/>
      <c r="ORF58" s="799"/>
      <c r="ORG58" s="799"/>
      <c r="ORH58" s="513"/>
      <c r="ORI58" s="799"/>
      <c r="ORJ58" s="799"/>
      <c r="ORK58" s="799"/>
      <c r="ORL58" s="799"/>
      <c r="ORM58" s="799"/>
      <c r="ORN58" s="799"/>
      <c r="ORO58" s="799"/>
      <c r="ORP58" s="513"/>
      <c r="ORQ58" s="799"/>
      <c r="ORR58" s="799"/>
      <c r="ORS58" s="799"/>
      <c r="ORT58" s="799"/>
      <c r="ORU58" s="799"/>
      <c r="ORV58" s="799"/>
      <c r="ORW58" s="799"/>
      <c r="ORX58" s="513"/>
      <c r="ORY58" s="799"/>
      <c r="ORZ58" s="799"/>
      <c r="OSA58" s="799"/>
      <c r="OSB58" s="799"/>
      <c r="OSC58" s="799"/>
      <c r="OSD58" s="799"/>
      <c r="OSE58" s="799"/>
      <c r="OSF58" s="513"/>
      <c r="OSG58" s="799"/>
      <c r="OSH58" s="799"/>
      <c r="OSI58" s="799"/>
      <c r="OSJ58" s="799"/>
      <c r="OSK58" s="799"/>
      <c r="OSL58" s="799"/>
      <c r="OSM58" s="799"/>
      <c r="OSN58" s="513"/>
      <c r="OSO58" s="799"/>
      <c r="OSP58" s="799"/>
      <c r="OSQ58" s="799"/>
      <c r="OSR58" s="799"/>
      <c r="OSS58" s="799"/>
      <c r="OST58" s="799"/>
      <c r="OSU58" s="799"/>
      <c r="OSV58" s="513"/>
      <c r="OSW58" s="799"/>
      <c r="OSX58" s="799"/>
      <c r="OSY58" s="799"/>
      <c r="OSZ58" s="799"/>
      <c r="OTA58" s="799"/>
      <c r="OTB58" s="799"/>
      <c r="OTC58" s="799"/>
      <c r="OTD58" s="513"/>
      <c r="OTE58" s="799"/>
      <c r="OTF58" s="799"/>
      <c r="OTG58" s="799"/>
      <c r="OTH58" s="799"/>
      <c r="OTI58" s="799"/>
      <c r="OTJ58" s="799"/>
      <c r="OTK58" s="799"/>
      <c r="OTL58" s="513"/>
      <c r="OTM58" s="799"/>
      <c r="OTN58" s="799"/>
      <c r="OTO58" s="799"/>
      <c r="OTP58" s="799"/>
      <c r="OTQ58" s="799"/>
      <c r="OTR58" s="799"/>
      <c r="OTS58" s="799"/>
      <c r="OTT58" s="513"/>
      <c r="OTU58" s="799"/>
      <c r="OTV58" s="799"/>
      <c r="OTW58" s="799"/>
      <c r="OTX58" s="799"/>
      <c r="OTY58" s="799"/>
      <c r="OTZ58" s="799"/>
      <c r="OUA58" s="799"/>
      <c r="OUB58" s="513"/>
      <c r="OUC58" s="799"/>
      <c r="OUD58" s="799"/>
      <c r="OUE58" s="799"/>
      <c r="OUF58" s="799"/>
      <c r="OUG58" s="799"/>
      <c r="OUH58" s="799"/>
      <c r="OUI58" s="799"/>
      <c r="OUJ58" s="513"/>
      <c r="OUK58" s="799"/>
      <c r="OUL58" s="799"/>
      <c r="OUM58" s="799"/>
      <c r="OUN58" s="799"/>
      <c r="OUO58" s="799"/>
      <c r="OUP58" s="799"/>
      <c r="OUQ58" s="799"/>
      <c r="OUR58" s="513"/>
      <c r="OUS58" s="799"/>
      <c r="OUT58" s="799"/>
      <c r="OUU58" s="799"/>
      <c r="OUV58" s="799"/>
      <c r="OUW58" s="799"/>
      <c r="OUX58" s="799"/>
      <c r="OUY58" s="799"/>
      <c r="OUZ58" s="513"/>
      <c r="OVA58" s="799"/>
      <c r="OVB58" s="799"/>
      <c r="OVC58" s="799"/>
      <c r="OVD58" s="799"/>
      <c r="OVE58" s="799"/>
      <c r="OVF58" s="799"/>
      <c r="OVG58" s="799"/>
      <c r="OVH58" s="513"/>
      <c r="OVI58" s="799"/>
      <c r="OVJ58" s="799"/>
      <c r="OVK58" s="799"/>
      <c r="OVL58" s="799"/>
      <c r="OVM58" s="799"/>
      <c r="OVN58" s="799"/>
      <c r="OVO58" s="799"/>
      <c r="OVP58" s="513"/>
      <c r="OVQ58" s="799"/>
      <c r="OVR58" s="799"/>
      <c r="OVS58" s="799"/>
      <c r="OVT58" s="799"/>
      <c r="OVU58" s="799"/>
      <c r="OVV58" s="799"/>
      <c r="OVW58" s="799"/>
      <c r="OVX58" s="513"/>
      <c r="OVY58" s="799"/>
      <c r="OVZ58" s="799"/>
      <c r="OWA58" s="799"/>
      <c r="OWB58" s="799"/>
      <c r="OWC58" s="799"/>
      <c r="OWD58" s="799"/>
      <c r="OWE58" s="799"/>
      <c r="OWF58" s="513"/>
      <c r="OWG58" s="799"/>
      <c r="OWH58" s="799"/>
      <c r="OWI58" s="799"/>
      <c r="OWJ58" s="799"/>
      <c r="OWK58" s="799"/>
      <c r="OWL58" s="799"/>
      <c r="OWM58" s="799"/>
      <c r="OWN58" s="513"/>
      <c r="OWO58" s="799"/>
      <c r="OWP58" s="799"/>
      <c r="OWQ58" s="799"/>
      <c r="OWR58" s="799"/>
      <c r="OWS58" s="799"/>
      <c r="OWT58" s="799"/>
      <c r="OWU58" s="799"/>
      <c r="OWV58" s="513"/>
      <c r="OWW58" s="799"/>
      <c r="OWX58" s="799"/>
      <c r="OWY58" s="799"/>
      <c r="OWZ58" s="799"/>
      <c r="OXA58" s="799"/>
      <c r="OXB58" s="799"/>
      <c r="OXC58" s="799"/>
      <c r="OXD58" s="513"/>
      <c r="OXE58" s="799"/>
      <c r="OXF58" s="799"/>
      <c r="OXG58" s="799"/>
      <c r="OXH58" s="799"/>
      <c r="OXI58" s="799"/>
      <c r="OXJ58" s="799"/>
      <c r="OXK58" s="799"/>
      <c r="OXL58" s="513"/>
      <c r="OXM58" s="799"/>
      <c r="OXN58" s="799"/>
      <c r="OXO58" s="799"/>
      <c r="OXP58" s="799"/>
      <c r="OXQ58" s="799"/>
      <c r="OXR58" s="799"/>
      <c r="OXS58" s="799"/>
      <c r="OXT58" s="513"/>
      <c r="OXU58" s="799"/>
      <c r="OXV58" s="799"/>
      <c r="OXW58" s="799"/>
      <c r="OXX58" s="799"/>
      <c r="OXY58" s="799"/>
      <c r="OXZ58" s="799"/>
      <c r="OYA58" s="799"/>
      <c r="OYB58" s="513"/>
      <c r="OYC58" s="799"/>
      <c r="OYD58" s="799"/>
      <c r="OYE58" s="799"/>
      <c r="OYF58" s="799"/>
      <c r="OYG58" s="799"/>
      <c r="OYH58" s="799"/>
      <c r="OYI58" s="799"/>
      <c r="OYJ58" s="513"/>
      <c r="OYK58" s="799"/>
      <c r="OYL58" s="799"/>
      <c r="OYM58" s="799"/>
      <c r="OYN58" s="799"/>
      <c r="OYO58" s="799"/>
      <c r="OYP58" s="799"/>
      <c r="OYQ58" s="799"/>
      <c r="OYR58" s="513"/>
      <c r="OYS58" s="799"/>
      <c r="OYT58" s="799"/>
      <c r="OYU58" s="799"/>
      <c r="OYV58" s="799"/>
      <c r="OYW58" s="799"/>
      <c r="OYX58" s="799"/>
      <c r="OYY58" s="799"/>
      <c r="OYZ58" s="513"/>
      <c r="OZA58" s="799"/>
      <c r="OZB58" s="799"/>
      <c r="OZC58" s="799"/>
      <c r="OZD58" s="799"/>
      <c r="OZE58" s="799"/>
      <c r="OZF58" s="799"/>
      <c r="OZG58" s="799"/>
      <c r="OZH58" s="513"/>
      <c r="OZI58" s="799"/>
      <c r="OZJ58" s="799"/>
      <c r="OZK58" s="799"/>
      <c r="OZL58" s="799"/>
      <c r="OZM58" s="799"/>
      <c r="OZN58" s="799"/>
      <c r="OZO58" s="799"/>
      <c r="OZP58" s="513"/>
      <c r="OZQ58" s="799"/>
      <c r="OZR58" s="799"/>
      <c r="OZS58" s="799"/>
      <c r="OZT58" s="799"/>
      <c r="OZU58" s="799"/>
      <c r="OZV58" s="799"/>
      <c r="OZW58" s="799"/>
      <c r="OZX58" s="513"/>
      <c r="OZY58" s="799"/>
      <c r="OZZ58" s="799"/>
      <c r="PAA58" s="799"/>
      <c r="PAB58" s="799"/>
      <c r="PAC58" s="799"/>
      <c r="PAD58" s="799"/>
      <c r="PAE58" s="799"/>
      <c r="PAF58" s="513"/>
      <c r="PAG58" s="799"/>
      <c r="PAH58" s="799"/>
      <c r="PAI58" s="799"/>
      <c r="PAJ58" s="799"/>
      <c r="PAK58" s="799"/>
      <c r="PAL58" s="799"/>
      <c r="PAM58" s="799"/>
      <c r="PAN58" s="513"/>
      <c r="PAO58" s="799"/>
      <c r="PAP58" s="799"/>
      <c r="PAQ58" s="799"/>
      <c r="PAR58" s="799"/>
      <c r="PAS58" s="799"/>
      <c r="PAT58" s="799"/>
      <c r="PAU58" s="799"/>
      <c r="PAV58" s="513"/>
      <c r="PAW58" s="799"/>
      <c r="PAX58" s="799"/>
      <c r="PAY58" s="799"/>
      <c r="PAZ58" s="799"/>
      <c r="PBA58" s="799"/>
      <c r="PBB58" s="799"/>
      <c r="PBC58" s="799"/>
      <c r="PBD58" s="513"/>
      <c r="PBE58" s="799"/>
      <c r="PBF58" s="799"/>
      <c r="PBG58" s="799"/>
      <c r="PBH58" s="799"/>
      <c r="PBI58" s="799"/>
      <c r="PBJ58" s="799"/>
      <c r="PBK58" s="799"/>
      <c r="PBL58" s="513"/>
      <c r="PBM58" s="799"/>
      <c r="PBN58" s="799"/>
      <c r="PBO58" s="799"/>
      <c r="PBP58" s="799"/>
      <c r="PBQ58" s="799"/>
      <c r="PBR58" s="799"/>
      <c r="PBS58" s="799"/>
      <c r="PBT58" s="513"/>
      <c r="PBU58" s="799"/>
      <c r="PBV58" s="799"/>
      <c r="PBW58" s="799"/>
      <c r="PBX58" s="799"/>
      <c r="PBY58" s="799"/>
      <c r="PBZ58" s="799"/>
      <c r="PCA58" s="799"/>
      <c r="PCB58" s="513"/>
      <c r="PCC58" s="799"/>
      <c r="PCD58" s="799"/>
      <c r="PCE58" s="799"/>
      <c r="PCF58" s="799"/>
      <c r="PCG58" s="799"/>
      <c r="PCH58" s="799"/>
      <c r="PCI58" s="799"/>
      <c r="PCJ58" s="513"/>
      <c r="PCK58" s="799"/>
      <c r="PCL58" s="799"/>
      <c r="PCM58" s="799"/>
      <c r="PCN58" s="799"/>
      <c r="PCO58" s="799"/>
      <c r="PCP58" s="799"/>
      <c r="PCQ58" s="799"/>
      <c r="PCR58" s="513"/>
      <c r="PCS58" s="799"/>
      <c r="PCT58" s="799"/>
      <c r="PCU58" s="799"/>
      <c r="PCV58" s="799"/>
      <c r="PCW58" s="799"/>
      <c r="PCX58" s="799"/>
      <c r="PCY58" s="799"/>
      <c r="PCZ58" s="513"/>
      <c r="PDA58" s="799"/>
      <c r="PDB58" s="799"/>
      <c r="PDC58" s="799"/>
      <c r="PDD58" s="799"/>
      <c r="PDE58" s="799"/>
      <c r="PDF58" s="799"/>
      <c r="PDG58" s="799"/>
      <c r="PDH58" s="513"/>
      <c r="PDI58" s="799"/>
      <c r="PDJ58" s="799"/>
      <c r="PDK58" s="799"/>
      <c r="PDL58" s="799"/>
      <c r="PDM58" s="799"/>
      <c r="PDN58" s="799"/>
      <c r="PDO58" s="799"/>
      <c r="PDP58" s="513"/>
      <c r="PDQ58" s="799"/>
      <c r="PDR58" s="799"/>
      <c r="PDS58" s="799"/>
      <c r="PDT58" s="799"/>
      <c r="PDU58" s="799"/>
      <c r="PDV58" s="799"/>
      <c r="PDW58" s="799"/>
      <c r="PDX58" s="513"/>
      <c r="PDY58" s="799"/>
      <c r="PDZ58" s="799"/>
      <c r="PEA58" s="799"/>
      <c r="PEB58" s="799"/>
      <c r="PEC58" s="799"/>
      <c r="PED58" s="799"/>
      <c r="PEE58" s="799"/>
      <c r="PEF58" s="513"/>
      <c r="PEG58" s="799"/>
      <c r="PEH58" s="799"/>
      <c r="PEI58" s="799"/>
      <c r="PEJ58" s="799"/>
      <c r="PEK58" s="799"/>
      <c r="PEL58" s="799"/>
      <c r="PEM58" s="799"/>
      <c r="PEN58" s="513"/>
      <c r="PEO58" s="799"/>
      <c r="PEP58" s="799"/>
      <c r="PEQ58" s="799"/>
      <c r="PER58" s="799"/>
      <c r="PES58" s="799"/>
      <c r="PET58" s="799"/>
      <c r="PEU58" s="799"/>
      <c r="PEV58" s="513"/>
      <c r="PEW58" s="799"/>
      <c r="PEX58" s="799"/>
      <c r="PEY58" s="799"/>
      <c r="PEZ58" s="799"/>
      <c r="PFA58" s="799"/>
      <c r="PFB58" s="799"/>
      <c r="PFC58" s="799"/>
      <c r="PFD58" s="513"/>
      <c r="PFE58" s="799"/>
      <c r="PFF58" s="799"/>
      <c r="PFG58" s="799"/>
      <c r="PFH58" s="799"/>
      <c r="PFI58" s="799"/>
      <c r="PFJ58" s="799"/>
      <c r="PFK58" s="799"/>
      <c r="PFL58" s="513"/>
      <c r="PFM58" s="799"/>
      <c r="PFN58" s="799"/>
      <c r="PFO58" s="799"/>
      <c r="PFP58" s="799"/>
      <c r="PFQ58" s="799"/>
      <c r="PFR58" s="799"/>
      <c r="PFS58" s="799"/>
      <c r="PFT58" s="513"/>
      <c r="PFU58" s="799"/>
      <c r="PFV58" s="799"/>
      <c r="PFW58" s="799"/>
      <c r="PFX58" s="799"/>
      <c r="PFY58" s="799"/>
      <c r="PFZ58" s="799"/>
      <c r="PGA58" s="799"/>
      <c r="PGB58" s="513"/>
      <c r="PGC58" s="799"/>
      <c r="PGD58" s="799"/>
      <c r="PGE58" s="799"/>
      <c r="PGF58" s="799"/>
      <c r="PGG58" s="799"/>
      <c r="PGH58" s="799"/>
      <c r="PGI58" s="799"/>
      <c r="PGJ58" s="513"/>
      <c r="PGK58" s="799"/>
      <c r="PGL58" s="799"/>
      <c r="PGM58" s="799"/>
      <c r="PGN58" s="799"/>
      <c r="PGO58" s="799"/>
      <c r="PGP58" s="799"/>
      <c r="PGQ58" s="799"/>
      <c r="PGR58" s="513"/>
      <c r="PGS58" s="799"/>
      <c r="PGT58" s="799"/>
      <c r="PGU58" s="799"/>
      <c r="PGV58" s="799"/>
      <c r="PGW58" s="799"/>
      <c r="PGX58" s="799"/>
      <c r="PGY58" s="799"/>
      <c r="PGZ58" s="513"/>
      <c r="PHA58" s="799"/>
      <c r="PHB58" s="799"/>
      <c r="PHC58" s="799"/>
      <c r="PHD58" s="799"/>
      <c r="PHE58" s="799"/>
      <c r="PHF58" s="799"/>
      <c r="PHG58" s="799"/>
      <c r="PHH58" s="513"/>
      <c r="PHI58" s="799"/>
      <c r="PHJ58" s="799"/>
      <c r="PHK58" s="799"/>
      <c r="PHL58" s="799"/>
      <c r="PHM58" s="799"/>
      <c r="PHN58" s="799"/>
      <c r="PHO58" s="799"/>
      <c r="PHP58" s="513"/>
      <c r="PHQ58" s="799"/>
      <c r="PHR58" s="799"/>
      <c r="PHS58" s="799"/>
      <c r="PHT58" s="799"/>
      <c r="PHU58" s="799"/>
      <c r="PHV58" s="799"/>
      <c r="PHW58" s="799"/>
      <c r="PHX58" s="513"/>
      <c r="PHY58" s="799"/>
      <c r="PHZ58" s="799"/>
      <c r="PIA58" s="799"/>
      <c r="PIB58" s="799"/>
      <c r="PIC58" s="799"/>
      <c r="PID58" s="799"/>
      <c r="PIE58" s="799"/>
      <c r="PIF58" s="513"/>
      <c r="PIG58" s="799"/>
      <c r="PIH58" s="799"/>
      <c r="PII58" s="799"/>
      <c r="PIJ58" s="799"/>
      <c r="PIK58" s="799"/>
      <c r="PIL58" s="799"/>
      <c r="PIM58" s="799"/>
      <c r="PIN58" s="513"/>
      <c r="PIO58" s="799"/>
      <c r="PIP58" s="799"/>
      <c r="PIQ58" s="799"/>
      <c r="PIR58" s="799"/>
      <c r="PIS58" s="799"/>
      <c r="PIT58" s="799"/>
      <c r="PIU58" s="799"/>
      <c r="PIV58" s="513"/>
      <c r="PIW58" s="799"/>
      <c r="PIX58" s="799"/>
      <c r="PIY58" s="799"/>
      <c r="PIZ58" s="799"/>
      <c r="PJA58" s="799"/>
      <c r="PJB58" s="799"/>
      <c r="PJC58" s="799"/>
      <c r="PJD58" s="513"/>
      <c r="PJE58" s="799"/>
      <c r="PJF58" s="799"/>
      <c r="PJG58" s="799"/>
      <c r="PJH58" s="799"/>
      <c r="PJI58" s="799"/>
      <c r="PJJ58" s="799"/>
      <c r="PJK58" s="799"/>
      <c r="PJL58" s="513"/>
      <c r="PJM58" s="799"/>
      <c r="PJN58" s="799"/>
      <c r="PJO58" s="799"/>
      <c r="PJP58" s="799"/>
      <c r="PJQ58" s="799"/>
      <c r="PJR58" s="799"/>
      <c r="PJS58" s="799"/>
      <c r="PJT58" s="513"/>
      <c r="PJU58" s="799"/>
      <c r="PJV58" s="799"/>
      <c r="PJW58" s="799"/>
      <c r="PJX58" s="799"/>
      <c r="PJY58" s="799"/>
      <c r="PJZ58" s="799"/>
      <c r="PKA58" s="799"/>
      <c r="PKB58" s="513"/>
      <c r="PKC58" s="799"/>
      <c r="PKD58" s="799"/>
      <c r="PKE58" s="799"/>
      <c r="PKF58" s="799"/>
      <c r="PKG58" s="799"/>
      <c r="PKH58" s="799"/>
      <c r="PKI58" s="799"/>
      <c r="PKJ58" s="513"/>
      <c r="PKK58" s="799"/>
      <c r="PKL58" s="799"/>
      <c r="PKM58" s="799"/>
      <c r="PKN58" s="799"/>
      <c r="PKO58" s="799"/>
      <c r="PKP58" s="799"/>
      <c r="PKQ58" s="799"/>
      <c r="PKR58" s="513"/>
      <c r="PKS58" s="799"/>
      <c r="PKT58" s="799"/>
      <c r="PKU58" s="799"/>
      <c r="PKV58" s="799"/>
      <c r="PKW58" s="799"/>
      <c r="PKX58" s="799"/>
      <c r="PKY58" s="799"/>
      <c r="PKZ58" s="513"/>
      <c r="PLA58" s="799"/>
      <c r="PLB58" s="799"/>
      <c r="PLC58" s="799"/>
      <c r="PLD58" s="799"/>
      <c r="PLE58" s="799"/>
      <c r="PLF58" s="799"/>
      <c r="PLG58" s="799"/>
      <c r="PLH58" s="513"/>
      <c r="PLI58" s="799"/>
      <c r="PLJ58" s="799"/>
      <c r="PLK58" s="799"/>
      <c r="PLL58" s="799"/>
      <c r="PLM58" s="799"/>
      <c r="PLN58" s="799"/>
      <c r="PLO58" s="799"/>
      <c r="PLP58" s="513"/>
      <c r="PLQ58" s="799"/>
      <c r="PLR58" s="799"/>
      <c r="PLS58" s="799"/>
      <c r="PLT58" s="799"/>
      <c r="PLU58" s="799"/>
      <c r="PLV58" s="799"/>
      <c r="PLW58" s="799"/>
      <c r="PLX58" s="513"/>
      <c r="PLY58" s="799"/>
      <c r="PLZ58" s="799"/>
      <c r="PMA58" s="799"/>
      <c r="PMB58" s="799"/>
      <c r="PMC58" s="799"/>
      <c r="PMD58" s="799"/>
      <c r="PME58" s="799"/>
      <c r="PMF58" s="513"/>
      <c r="PMG58" s="799"/>
      <c r="PMH58" s="799"/>
      <c r="PMI58" s="799"/>
      <c r="PMJ58" s="799"/>
      <c r="PMK58" s="799"/>
      <c r="PML58" s="799"/>
      <c r="PMM58" s="799"/>
      <c r="PMN58" s="513"/>
      <c r="PMO58" s="799"/>
      <c r="PMP58" s="799"/>
      <c r="PMQ58" s="799"/>
      <c r="PMR58" s="799"/>
      <c r="PMS58" s="799"/>
      <c r="PMT58" s="799"/>
      <c r="PMU58" s="799"/>
      <c r="PMV58" s="513"/>
      <c r="PMW58" s="799"/>
      <c r="PMX58" s="799"/>
      <c r="PMY58" s="799"/>
      <c r="PMZ58" s="799"/>
      <c r="PNA58" s="799"/>
      <c r="PNB58" s="799"/>
      <c r="PNC58" s="799"/>
      <c r="PND58" s="513"/>
      <c r="PNE58" s="799"/>
      <c r="PNF58" s="799"/>
      <c r="PNG58" s="799"/>
      <c r="PNH58" s="799"/>
      <c r="PNI58" s="799"/>
      <c r="PNJ58" s="799"/>
      <c r="PNK58" s="799"/>
      <c r="PNL58" s="513"/>
      <c r="PNM58" s="799"/>
      <c r="PNN58" s="799"/>
      <c r="PNO58" s="799"/>
      <c r="PNP58" s="799"/>
      <c r="PNQ58" s="799"/>
      <c r="PNR58" s="799"/>
      <c r="PNS58" s="799"/>
      <c r="PNT58" s="513"/>
      <c r="PNU58" s="799"/>
      <c r="PNV58" s="799"/>
      <c r="PNW58" s="799"/>
      <c r="PNX58" s="799"/>
      <c r="PNY58" s="799"/>
      <c r="PNZ58" s="799"/>
      <c r="POA58" s="799"/>
      <c r="POB58" s="513"/>
      <c r="POC58" s="799"/>
      <c r="POD58" s="799"/>
      <c r="POE58" s="799"/>
      <c r="POF58" s="799"/>
      <c r="POG58" s="799"/>
      <c r="POH58" s="799"/>
      <c r="POI58" s="799"/>
      <c r="POJ58" s="513"/>
      <c r="POK58" s="799"/>
      <c r="POL58" s="799"/>
      <c r="POM58" s="799"/>
      <c r="PON58" s="799"/>
      <c r="POO58" s="799"/>
      <c r="POP58" s="799"/>
      <c r="POQ58" s="799"/>
      <c r="POR58" s="513"/>
      <c r="POS58" s="799"/>
      <c r="POT58" s="799"/>
      <c r="POU58" s="799"/>
      <c r="POV58" s="799"/>
      <c r="POW58" s="799"/>
      <c r="POX58" s="799"/>
      <c r="POY58" s="799"/>
      <c r="POZ58" s="513"/>
      <c r="PPA58" s="799"/>
      <c r="PPB58" s="799"/>
      <c r="PPC58" s="799"/>
      <c r="PPD58" s="799"/>
      <c r="PPE58" s="799"/>
      <c r="PPF58" s="799"/>
      <c r="PPG58" s="799"/>
      <c r="PPH58" s="513"/>
      <c r="PPI58" s="799"/>
      <c r="PPJ58" s="799"/>
      <c r="PPK58" s="799"/>
      <c r="PPL58" s="799"/>
      <c r="PPM58" s="799"/>
      <c r="PPN58" s="799"/>
      <c r="PPO58" s="799"/>
      <c r="PPP58" s="513"/>
      <c r="PPQ58" s="799"/>
      <c r="PPR58" s="799"/>
      <c r="PPS58" s="799"/>
      <c r="PPT58" s="799"/>
      <c r="PPU58" s="799"/>
      <c r="PPV58" s="799"/>
      <c r="PPW58" s="799"/>
      <c r="PPX58" s="513"/>
      <c r="PPY58" s="799"/>
      <c r="PPZ58" s="799"/>
      <c r="PQA58" s="799"/>
      <c r="PQB58" s="799"/>
      <c r="PQC58" s="799"/>
      <c r="PQD58" s="799"/>
      <c r="PQE58" s="799"/>
      <c r="PQF58" s="513"/>
      <c r="PQG58" s="799"/>
      <c r="PQH58" s="799"/>
      <c r="PQI58" s="799"/>
      <c r="PQJ58" s="799"/>
      <c r="PQK58" s="799"/>
      <c r="PQL58" s="799"/>
      <c r="PQM58" s="799"/>
      <c r="PQN58" s="513"/>
      <c r="PQO58" s="799"/>
      <c r="PQP58" s="799"/>
      <c r="PQQ58" s="799"/>
      <c r="PQR58" s="799"/>
      <c r="PQS58" s="799"/>
      <c r="PQT58" s="799"/>
      <c r="PQU58" s="799"/>
      <c r="PQV58" s="513"/>
      <c r="PQW58" s="799"/>
      <c r="PQX58" s="799"/>
      <c r="PQY58" s="799"/>
      <c r="PQZ58" s="799"/>
      <c r="PRA58" s="799"/>
      <c r="PRB58" s="799"/>
      <c r="PRC58" s="799"/>
      <c r="PRD58" s="513"/>
      <c r="PRE58" s="799"/>
      <c r="PRF58" s="799"/>
      <c r="PRG58" s="799"/>
      <c r="PRH58" s="799"/>
      <c r="PRI58" s="799"/>
      <c r="PRJ58" s="799"/>
      <c r="PRK58" s="799"/>
      <c r="PRL58" s="513"/>
      <c r="PRM58" s="799"/>
      <c r="PRN58" s="799"/>
      <c r="PRO58" s="799"/>
      <c r="PRP58" s="799"/>
      <c r="PRQ58" s="799"/>
      <c r="PRR58" s="799"/>
      <c r="PRS58" s="799"/>
      <c r="PRT58" s="513"/>
      <c r="PRU58" s="799"/>
      <c r="PRV58" s="799"/>
      <c r="PRW58" s="799"/>
      <c r="PRX58" s="799"/>
      <c r="PRY58" s="799"/>
      <c r="PRZ58" s="799"/>
      <c r="PSA58" s="799"/>
      <c r="PSB58" s="513"/>
      <c r="PSC58" s="799"/>
      <c r="PSD58" s="799"/>
      <c r="PSE58" s="799"/>
      <c r="PSF58" s="799"/>
      <c r="PSG58" s="799"/>
      <c r="PSH58" s="799"/>
      <c r="PSI58" s="799"/>
      <c r="PSJ58" s="513"/>
      <c r="PSK58" s="799"/>
      <c r="PSL58" s="799"/>
      <c r="PSM58" s="799"/>
      <c r="PSN58" s="799"/>
      <c r="PSO58" s="799"/>
      <c r="PSP58" s="799"/>
      <c r="PSQ58" s="799"/>
      <c r="PSR58" s="513"/>
      <c r="PSS58" s="799"/>
      <c r="PST58" s="799"/>
      <c r="PSU58" s="799"/>
      <c r="PSV58" s="799"/>
      <c r="PSW58" s="799"/>
      <c r="PSX58" s="799"/>
      <c r="PSY58" s="799"/>
      <c r="PSZ58" s="513"/>
      <c r="PTA58" s="799"/>
      <c r="PTB58" s="799"/>
      <c r="PTC58" s="799"/>
      <c r="PTD58" s="799"/>
      <c r="PTE58" s="799"/>
      <c r="PTF58" s="799"/>
      <c r="PTG58" s="799"/>
      <c r="PTH58" s="513"/>
      <c r="PTI58" s="799"/>
      <c r="PTJ58" s="799"/>
      <c r="PTK58" s="799"/>
      <c r="PTL58" s="799"/>
      <c r="PTM58" s="799"/>
      <c r="PTN58" s="799"/>
      <c r="PTO58" s="799"/>
      <c r="PTP58" s="513"/>
      <c r="PTQ58" s="799"/>
      <c r="PTR58" s="799"/>
      <c r="PTS58" s="799"/>
      <c r="PTT58" s="799"/>
      <c r="PTU58" s="799"/>
      <c r="PTV58" s="799"/>
      <c r="PTW58" s="799"/>
      <c r="PTX58" s="513"/>
      <c r="PTY58" s="799"/>
      <c r="PTZ58" s="799"/>
      <c r="PUA58" s="799"/>
      <c r="PUB58" s="799"/>
      <c r="PUC58" s="799"/>
      <c r="PUD58" s="799"/>
      <c r="PUE58" s="799"/>
      <c r="PUF58" s="513"/>
      <c r="PUG58" s="799"/>
      <c r="PUH58" s="799"/>
      <c r="PUI58" s="799"/>
      <c r="PUJ58" s="799"/>
      <c r="PUK58" s="799"/>
      <c r="PUL58" s="799"/>
      <c r="PUM58" s="799"/>
      <c r="PUN58" s="513"/>
      <c r="PUO58" s="799"/>
      <c r="PUP58" s="799"/>
      <c r="PUQ58" s="799"/>
      <c r="PUR58" s="799"/>
      <c r="PUS58" s="799"/>
      <c r="PUT58" s="799"/>
      <c r="PUU58" s="799"/>
      <c r="PUV58" s="513"/>
      <c r="PUW58" s="799"/>
      <c r="PUX58" s="799"/>
      <c r="PUY58" s="799"/>
      <c r="PUZ58" s="799"/>
      <c r="PVA58" s="799"/>
      <c r="PVB58" s="799"/>
      <c r="PVC58" s="799"/>
      <c r="PVD58" s="513"/>
      <c r="PVE58" s="799"/>
      <c r="PVF58" s="799"/>
      <c r="PVG58" s="799"/>
      <c r="PVH58" s="799"/>
      <c r="PVI58" s="799"/>
      <c r="PVJ58" s="799"/>
      <c r="PVK58" s="799"/>
      <c r="PVL58" s="513"/>
      <c r="PVM58" s="799"/>
      <c r="PVN58" s="799"/>
      <c r="PVO58" s="799"/>
      <c r="PVP58" s="799"/>
      <c r="PVQ58" s="799"/>
      <c r="PVR58" s="799"/>
      <c r="PVS58" s="799"/>
      <c r="PVT58" s="513"/>
      <c r="PVU58" s="799"/>
      <c r="PVV58" s="799"/>
      <c r="PVW58" s="799"/>
      <c r="PVX58" s="799"/>
      <c r="PVY58" s="799"/>
      <c r="PVZ58" s="799"/>
      <c r="PWA58" s="799"/>
      <c r="PWB58" s="513"/>
      <c r="PWC58" s="799"/>
      <c r="PWD58" s="799"/>
      <c r="PWE58" s="799"/>
      <c r="PWF58" s="799"/>
      <c r="PWG58" s="799"/>
      <c r="PWH58" s="799"/>
      <c r="PWI58" s="799"/>
      <c r="PWJ58" s="513"/>
      <c r="PWK58" s="799"/>
      <c r="PWL58" s="799"/>
      <c r="PWM58" s="799"/>
      <c r="PWN58" s="799"/>
      <c r="PWO58" s="799"/>
      <c r="PWP58" s="799"/>
      <c r="PWQ58" s="799"/>
      <c r="PWR58" s="513"/>
      <c r="PWS58" s="799"/>
      <c r="PWT58" s="799"/>
      <c r="PWU58" s="799"/>
      <c r="PWV58" s="799"/>
      <c r="PWW58" s="799"/>
      <c r="PWX58" s="799"/>
      <c r="PWY58" s="799"/>
      <c r="PWZ58" s="513"/>
      <c r="PXA58" s="799"/>
      <c r="PXB58" s="799"/>
      <c r="PXC58" s="799"/>
      <c r="PXD58" s="799"/>
      <c r="PXE58" s="799"/>
      <c r="PXF58" s="799"/>
      <c r="PXG58" s="799"/>
      <c r="PXH58" s="513"/>
      <c r="PXI58" s="799"/>
      <c r="PXJ58" s="799"/>
      <c r="PXK58" s="799"/>
      <c r="PXL58" s="799"/>
      <c r="PXM58" s="799"/>
      <c r="PXN58" s="799"/>
      <c r="PXO58" s="799"/>
      <c r="PXP58" s="513"/>
      <c r="PXQ58" s="799"/>
      <c r="PXR58" s="799"/>
      <c r="PXS58" s="799"/>
      <c r="PXT58" s="799"/>
      <c r="PXU58" s="799"/>
      <c r="PXV58" s="799"/>
      <c r="PXW58" s="799"/>
      <c r="PXX58" s="513"/>
      <c r="PXY58" s="799"/>
      <c r="PXZ58" s="799"/>
      <c r="PYA58" s="799"/>
      <c r="PYB58" s="799"/>
      <c r="PYC58" s="799"/>
      <c r="PYD58" s="799"/>
      <c r="PYE58" s="799"/>
      <c r="PYF58" s="513"/>
      <c r="PYG58" s="799"/>
      <c r="PYH58" s="799"/>
      <c r="PYI58" s="799"/>
      <c r="PYJ58" s="799"/>
      <c r="PYK58" s="799"/>
      <c r="PYL58" s="799"/>
      <c r="PYM58" s="799"/>
      <c r="PYN58" s="513"/>
      <c r="PYO58" s="799"/>
      <c r="PYP58" s="799"/>
      <c r="PYQ58" s="799"/>
      <c r="PYR58" s="799"/>
      <c r="PYS58" s="799"/>
      <c r="PYT58" s="799"/>
      <c r="PYU58" s="799"/>
      <c r="PYV58" s="513"/>
      <c r="PYW58" s="799"/>
      <c r="PYX58" s="799"/>
      <c r="PYY58" s="799"/>
      <c r="PYZ58" s="799"/>
      <c r="PZA58" s="799"/>
      <c r="PZB58" s="799"/>
      <c r="PZC58" s="799"/>
      <c r="PZD58" s="513"/>
      <c r="PZE58" s="799"/>
      <c r="PZF58" s="799"/>
      <c r="PZG58" s="799"/>
      <c r="PZH58" s="799"/>
      <c r="PZI58" s="799"/>
      <c r="PZJ58" s="799"/>
      <c r="PZK58" s="799"/>
      <c r="PZL58" s="513"/>
      <c r="PZM58" s="799"/>
      <c r="PZN58" s="799"/>
      <c r="PZO58" s="799"/>
      <c r="PZP58" s="799"/>
      <c r="PZQ58" s="799"/>
      <c r="PZR58" s="799"/>
      <c r="PZS58" s="799"/>
      <c r="PZT58" s="513"/>
      <c r="PZU58" s="799"/>
      <c r="PZV58" s="799"/>
      <c r="PZW58" s="799"/>
      <c r="PZX58" s="799"/>
      <c r="PZY58" s="799"/>
      <c r="PZZ58" s="799"/>
      <c r="QAA58" s="799"/>
      <c r="QAB58" s="513"/>
      <c r="QAC58" s="799"/>
      <c r="QAD58" s="799"/>
      <c r="QAE58" s="799"/>
      <c r="QAF58" s="799"/>
      <c r="QAG58" s="799"/>
      <c r="QAH58" s="799"/>
      <c r="QAI58" s="799"/>
      <c r="QAJ58" s="513"/>
      <c r="QAK58" s="799"/>
      <c r="QAL58" s="799"/>
      <c r="QAM58" s="799"/>
      <c r="QAN58" s="799"/>
      <c r="QAO58" s="799"/>
      <c r="QAP58" s="799"/>
      <c r="QAQ58" s="799"/>
      <c r="QAR58" s="513"/>
      <c r="QAS58" s="799"/>
      <c r="QAT58" s="799"/>
      <c r="QAU58" s="799"/>
      <c r="QAV58" s="799"/>
      <c r="QAW58" s="799"/>
      <c r="QAX58" s="799"/>
      <c r="QAY58" s="799"/>
      <c r="QAZ58" s="513"/>
      <c r="QBA58" s="799"/>
      <c r="QBB58" s="799"/>
      <c r="QBC58" s="799"/>
      <c r="QBD58" s="799"/>
      <c r="QBE58" s="799"/>
      <c r="QBF58" s="799"/>
      <c r="QBG58" s="799"/>
      <c r="QBH58" s="513"/>
      <c r="QBI58" s="799"/>
      <c r="QBJ58" s="799"/>
      <c r="QBK58" s="799"/>
      <c r="QBL58" s="799"/>
      <c r="QBM58" s="799"/>
      <c r="QBN58" s="799"/>
      <c r="QBO58" s="799"/>
      <c r="QBP58" s="513"/>
      <c r="QBQ58" s="799"/>
      <c r="QBR58" s="799"/>
      <c r="QBS58" s="799"/>
      <c r="QBT58" s="799"/>
      <c r="QBU58" s="799"/>
      <c r="QBV58" s="799"/>
      <c r="QBW58" s="799"/>
      <c r="QBX58" s="513"/>
      <c r="QBY58" s="799"/>
      <c r="QBZ58" s="799"/>
      <c r="QCA58" s="799"/>
      <c r="QCB58" s="799"/>
      <c r="QCC58" s="799"/>
      <c r="QCD58" s="799"/>
      <c r="QCE58" s="799"/>
      <c r="QCF58" s="513"/>
      <c r="QCG58" s="799"/>
      <c r="QCH58" s="799"/>
      <c r="QCI58" s="799"/>
      <c r="QCJ58" s="799"/>
      <c r="QCK58" s="799"/>
      <c r="QCL58" s="799"/>
      <c r="QCM58" s="799"/>
      <c r="QCN58" s="513"/>
      <c r="QCO58" s="799"/>
      <c r="QCP58" s="799"/>
      <c r="QCQ58" s="799"/>
      <c r="QCR58" s="799"/>
      <c r="QCS58" s="799"/>
      <c r="QCT58" s="799"/>
      <c r="QCU58" s="799"/>
      <c r="QCV58" s="513"/>
      <c r="QCW58" s="799"/>
      <c r="QCX58" s="799"/>
      <c r="QCY58" s="799"/>
      <c r="QCZ58" s="799"/>
      <c r="QDA58" s="799"/>
      <c r="QDB58" s="799"/>
      <c r="QDC58" s="799"/>
      <c r="QDD58" s="513"/>
      <c r="QDE58" s="799"/>
      <c r="QDF58" s="799"/>
      <c r="QDG58" s="799"/>
      <c r="QDH58" s="799"/>
      <c r="QDI58" s="799"/>
      <c r="QDJ58" s="799"/>
      <c r="QDK58" s="799"/>
      <c r="QDL58" s="513"/>
      <c r="QDM58" s="799"/>
      <c r="QDN58" s="799"/>
      <c r="QDO58" s="799"/>
      <c r="QDP58" s="799"/>
      <c r="QDQ58" s="799"/>
      <c r="QDR58" s="799"/>
      <c r="QDS58" s="799"/>
      <c r="QDT58" s="513"/>
      <c r="QDU58" s="799"/>
      <c r="QDV58" s="799"/>
      <c r="QDW58" s="799"/>
      <c r="QDX58" s="799"/>
      <c r="QDY58" s="799"/>
      <c r="QDZ58" s="799"/>
      <c r="QEA58" s="799"/>
      <c r="QEB58" s="513"/>
      <c r="QEC58" s="799"/>
      <c r="QED58" s="799"/>
      <c r="QEE58" s="799"/>
      <c r="QEF58" s="799"/>
      <c r="QEG58" s="799"/>
      <c r="QEH58" s="799"/>
      <c r="QEI58" s="799"/>
      <c r="QEJ58" s="513"/>
      <c r="QEK58" s="799"/>
      <c r="QEL58" s="799"/>
      <c r="QEM58" s="799"/>
      <c r="QEN58" s="799"/>
      <c r="QEO58" s="799"/>
      <c r="QEP58" s="799"/>
      <c r="QEQ58" s="799"/>
      <c r="QER58" s="513"/>
      <c r="QES58" s="799"/>
      <c r="QET58" s="799"/>
      <c r="QEU58" s="799"/>
      <c r="QEV58" s="799"/>
      <c r="QEW58" s="799"/>
      <c r="QEX58" s="799"/>
      <c r="QEY58" s="799"/>
      <c r="QEZ58" s="513"/>
      <c r="QFA58" s="799"/>
      <c r="QFB58" s="799"/>
      <c r="QFC58" s="799"/>
      <c r="QFD58" s="799"/>
      <c r="QFE58" s="799"/>
      <c r="QFF58" s="799"/>
      <c r="QFG58" s="799"/>
      <c r="QFH58" s="513"/>
      <c r="QFI58" s="799"/>
      <c r="QFJ58" s="799"/>
      <c r="QFK58" s="799"/>
      <c r="QFL58" s="799"/>
      <c r="QFM58" s="799"/>
      <c r="QFN58" s="799"/>
      <c r="QFO58" s="799"/>
      <c r="QFP58" s="513"/>
      <c r="QFQ58" s="799"/>
      <c r="QFR58" s="799"/>
      <c r="QFS58" s="799"/>
      <c r="QFT58" s="799"/>
      <c r="QFU58" s="799"/>
      <c r="QFV58" s="799"/>
      <c r="QFW58" s="799"/>
      <c r="QFX58" s="513"/>
      <c r="QFY58" s="799"/>
      <c r="QFZ58" s="799"/>
      <c r="QGA58" s="799"/>
      <c r="QGB58" s="799"/>
      <c r="QGC58" s="799"/>
      <c r="QGD58" s="799"/>
      <c r="QGE58" s="799"/>
      <c r="QGF58" s="513"/>
      <c r="QGG58" s="799"/>
      <c r="QGH58" s="799"/>
      <c r="QGI58" s="799"/>
      <c r="QGJ58" s="799"/>
      <c r="QGK58" s="799"/>
      <c r="QGL58" s="799"/>
      <c r="QGM58" s="799"/>
      <c r="QGN58" s="513"/>
      <c r="QGO58" s="799"/>
      <c r="QGP58" s="799"/>
      <c r="QGQ58" s="799"/>
      <c r="QGR58" s="799"/>
      <c r="QGS58" s="799"/>
      <c r="QGT58" s="799"/>
      <c r="QGU58" s="799"/>
      <c r="QGV58" s="513"/>
      <c r="QGW58" s="799"/>
      <c r="QGX58" s="799"/>
      <c r="QGY58" s="799"/>
      <c r="QGZ58" s="799"/>
      <c r="QHA58" s="799"/>
      <c r="QHB58" s="799"/>
      <c r="QHC58" s="799"/>
      <c r="QHD58" s="513"/>
      <c r="QHE58" s="799"/>
      <c r="QHF58" s="799"/>
      <c r="QHG58" s="799"/>
      <c r="QHH58" s="799"/>
      <c r="QHI58" s="799"/>
      <c r="QHJ58" s="799"/>
      <c r="QHK58" s="799"/>
      <c r="QHL58" s="513"/>
      <c r="QHM58" s="799"/>
      <c r="QHN58" s="799"/>
      <c r="QHO58" s="799"/>
      <c r="QHP58" s="799"/>
      <c r="QHQ58" s="799"/>
      <c r="QHR58" s="799"/>
      <c r="QHS58" s="799"/>
      <c r="QHT58" s="513"/>
      <c r="QHU58" s="799"/>
      <c r="QHV58" s="799"/>
      <c r="QHW58" s="799"/>
      <c r="QHX58" s="799"/>
      <c r="QHY58" s="799"/>
      <c r="QHZ58" s="799"/>
      <c r="QIA58" s="799"/>
      <c r="QIB58" s="513"/>
      <c r="QIC58" s="799"/>
      <c r="QID58" s="799"/>
      <c r="QIE58" s="799"/>
      <c r="QIF58" s="799"/>
      <c r="QIG58" s="799"/>
      <c r="QIH58" s="799"/>
      <c r="QII58" s="799"/>
      <c r="QIJ58" s="513"/>
      <c r="QIK58" s="799"/>
      <c r="QIL58" s="799"/>
      <c r="QIM58" s="799"/>
      <c r="QIN58" s="799"/>
      <c r="QIO58" s="799"/>
      <c r="QIP58" s="799"/>
      <c r="QIQ58" s="799"/>
      <c r="QIR58" s="513"/>
      <c r="QIS58" s="799"/>
      <c r="QIT58" s="799"/>
      <c r="QIU58" s="799"/>
      <c r="QIV58" s="799"/>
      <c r="QIW58" s="799"/>
      <c r="QIX58" s="799"/>
      <c r="QIY58" s="799"/>
      <c r="QIZ58" s="513"/>
      <c r="QJA58" s="799"/>
      <c r="QJB58" s="799"/>
      <c r="QJC58" s="799"/>
      <c r="QJD58" s="799"/>
      <c r="QJE58" s="799"/>
      <c r="QJF58" s="799"/>
      <c r="QJG58" s="799"/>
      <c r="QJH58" s="513"/>
      <c r="QJI58" s="799"/>
      <c r="QJJ58" s="799"/>
      <c r="QJK58" s="799"/>
      <c r="QJL58" s="799"/>
      <c r="QJM58" s="799"/>
      <c r="QJN58" s="799"/>
      <c r="QJO58" s="799"/>
      <c r="QJP58" s="513"/>
      <c r="QJQ58" s="799"/>
      <c r="QJR58" s="799"/>
      <c r="QJS58" s="799"/>
      <c r="QJT58" s="799"/>
      <c r="QJU58" s="799"/>
      <c r="QJV58" s="799"/>
      <c r="QJW58" s="799"/>
      <c r="QJX58" s="513"/>
      <c r="QJY58" s="799"/>
      <c r="QJZ58" s="799"/>
      <c r="QKA58" s="799"/>
      <c r="QKB58" s="799"/>
      <c r="QKC58" s="799"/>
      <c r="QKD58" s="799"/>
      <c r="QKE58" s="799"/>
      <c r="QKF58" s="513"/>
      <c r="QKG58" s="799"/>
      <c r="QKH58" s="799"/>
      <c r="QKI58" s="799"/>
      <c r="QKJ58" s="799"/>
      <c r="QKK58" s="799"/>
      <c r="QKL58" s="799"/>
      <c r="QKM58" s="799"/>
      <c r="QKN58" s="513"/>
      <c r="QKO58" s="799"/>
      <c r="QKP58" s="799"/>
      <c r="QKQ58" s="799"/>
      <c r="QKR58" s="799"/>
      <c r="QKS58" s="799"/>
      <c r="QKT58" s="799"/>
      <c r="QKU58" s="799"/>
      <c r="QKV58" s="513"/>
      <c r="QKW58" s="799"/>
      <c r="QKX58" s="799"/>
      <c r="QKY58" s="799"/>
      <c r="QKZ58" s="799"/>
      <c r="QLA58" s="799"/>
      <c r="QLB58" s="799"/>
      <c r="QLC58" s="799"/>
      <c r="QLD58" s="513"/>
      <c r="QLE58" s="799"/>
      <c r="QLF58" s="799"/>
      <c r="QLG58" s="799"/>
      <c r="QLH58" s="799"/>
      <c r="QLI58" s="799"/>
      <c r="QLJ58" s="799"/>
      <c r="QLK58" s="799"/>
      <c r="QLL58" s="513"/>
      <c r="QLM58" s="799"/>
      <c r="QLN58" s="799"/>
      <c r="QLO58" s="799"/>
      <c r="QLP58" s="799"/>
      <c r="QLQ58" s="799"/>
      <c r="QLR58" s="799"/>
      <c r="QLS58" s="799"/>
      <c r="QLT58" s="513"/>
      <c r="QLU58" s="799"/>
      <c r="QLV58" s="799"/>
      <c r="QLW58" s="799"/>
      <c r="QLX58" s="799"/>
      <c r="QLY58" s="799"/>
      <c r="QLZ58" s="799"/>
      <c r="QMA58" s="799"/>
      <c r="QMB58" s="513"/>
      <c r="QMC58" s="799"/>
      <c r="QMD58" s="799"/>
      <c r="QME58" s="799"/>
      <c r="QMF58" s="799"/>
      <c r="QMG58" s="799"/>
      <c r="QMH58" s="799"/>
      <c r="QMI58" s="799"/>
      <c r="QMJ58" s="513"/>
      <c r="QMK58" s="799"/>
      <c r="QML58" s="799"/>
      <c r="QMM58" s="799"/>
      <c r="QMN58" s="799"/>
      <c r="QMO58" s="799"/>
      <c r="QMP58" s="799"/>
      <c r="QMQ58" s="799"/>
      <c r="QMR58" s="513"/>
      <c r="QMS58" s="799"/>
      <c r="QMT58" s="799"/>
      <c r="QMU58" s="799"/>
      <c r="QMV58" s="799"/>
      <c r="QMW58" s="799"/>
      <c r="QMX58" s="799"/>
      <c r="QMY58" s="799"/>
      <c r="QMZ58" s="513"/>
      <c r="QNA58" s="799"/>
      <c r="QNB58" s="799"/>
      <c r="QNC58" s="799"/>
      <c r="QND58" s="799"/>
      <c r="QNE58" s="799"/>
      <c r="QNF58" s="799"/>
      <c r="QNG58" s="799"/>
      <c r="QNH58" s="513"/>
      <c r="QNI58" s="799"/>
      <c r="QNJ58" s="799"/>
      <c r="QNK58" s="799"/>
      <c r="QNL58" s="799"/>
      <c r="QNM58" s="799"/>
      <c r="QNN58" s="799"/>
      <c r="QNO58" s="799"/>
      <c r="QNP58" s="513"/>
      <c r="QNQ58" s="799"/>
      <c r="QNR58" s="799"/>
      <c r="QNS58" s="799"/>
      <c r="QNT58" s="799"/>
      <c r="QNU58" s="799"/>
      <c r="QNV58" s="799"/>
      <c r="QNW58" s="799"/>
      <c r="QNX58" s="513"/>
      <c r="QNY58" s="799"/>
      <c r="QNZ58" s="799"/>
      <c r="QOA58" s="799"/>
      <c r="QOB58" s="799"/>
      <c r="QOC58" s="799"/>
      <c r="QOD58" s="799"/>
      <c r="QOE58" s="799"/>
      <c r="QOF58" s="513"/>
      <c r="QOG58" s="799"/>
      <c r="QOH58" s="799"/>
      <c r="QOI58" s="799"/>
      <c r="QOJ58" s="799"/>
      <c r="QOK58" s="799"/>
      <c r="QOL58" s="799"/>
      <c r="QOM58" s="799"/>
      <c r="QON58" s="513"/>
      <c r="QOO58" s="799"/>
      <c r="QOP58" s="799"/>
      <c r="QOQ58" s="799"/>
      <c r="QOR58" s="799"/>
      <c r="QOS58" s="799"/>
      <c r="QOT58" s="799"/>
      <c r="QOU58" s="799"/>
      <c r="QOV58" s="513"/>
      <c r="QOW58" s="799"/>
      <c r="QOX58" s="799"/>
      <c r="QOY58" s="799"/>
      <c r="QOZ58" s="799"/>
      <c r="QPA58" s="799"/>
      <c r="QPB58" s="799"/>
      <c r="QPC58" s="799"/>
      <c r="QPD58" s="513"/>
      <c r="QPE58" s="799"/>
      <c r="QPF58" s="799"/>
      <c r="QPG58" s="799"/>
      <c r="QPH58" s="799"/>
      <c r="QPI58" s="799"/>
      <c r="QPJ58" s="799"/>
      <c r="QPK58" s="799"/>
      <c r="QPL58" s="513"/>
      <c r="QPM58" s="799"/>
      <c r="QPN58" s="799"/>
      <c r="QPO58" s="799"/>
      <c r="QPP58" s="799"/>
      <c r="QPQ58" s="799"/>
      <c r="QPR58" s="799"/>
      <c r="QPS58" s="799"/>
      <c r="QPT58" s="513"/>
      <c r="QPU58" s="799"/>
      <c r="QPV58" s="799"/>
      <c r="QPW58" s="799"/>
      <c r="QPX58" s="799"/>
      <c r="QPY58" s="799"/>
      <c r="QPZ58" s="799"/>
      <c r="QQA58" s="799"/>
      <c r="QQB58" s="513"/>
      <c r="QQC58" s="799"/>
      <c r="QQD58" s="799"/>
      <c r="QQE58" s="799"/>
      <c r="QQF58" s="799"/>
      <c r="QQG58" s="799"/>
      <c r="QQH58" s="799"/>
      <c r="QQI58" s="799"/>
      <c r="QQJ58" s="513"/>
      <c r="QQK58" s="799"/>
      <c r="QQL58" s="799"/>
      <c r="QQM58" s="799"/>
      <c r="QQN58" s="799"/>
      <c r="QQO58" s="799"/>
      <c r="QQP58" s="799"/>
      <c r="QQQ58" s="799"/>
      <c r="QQR58" s="513"/>
      <c r="QQS58" s="799"/>
      <c r="QQT58" s="799"/>
      <c r="QQU58" s="799"/>
      <c r="QQV58" s="799"/>
      <c r="QQW58" s="799"/>
      <c r="QQX58" s="799"/>
      <c r="QQY58" s="799"/>
      <c r="QQZ58" s="513"/>
      <c r="QRA58" s="799"/>
      <c r="QRB58" s="799"/>
      <c r="QRC58" s="799"/>
      <c r="QRD58" s="799"/>
      <c r="QRE58" s="799"/>
      <c r="QRF58" s="799"/>
      <c r="QRG58" s="799"/>
      <c r="QRH58" s="513"/>
      <c r="QRI58" s="799"/>
      <c r="QRJ58" s="799"/>
      <c r="QRK58" s="799"/>
      <c r="QRL58" s="799"/>
      <c r="QRM58" s="799"/>
      <c r="QRN58" s="799"/>
      <c r="QRO58" s="799"/>
      <c r="QRP58" s="513"/>
      <c r="QRQ58" s="799"/>
      <c r="QRR58" s="799"/>
      <c r="QRS58" s="799"/>
      <c r="QRT58" s="799"/>
      <c r="QRU58" s="799"/>
      <c r="QRV58" s="799"/>
      <c r="QRW58" s="799"/>
      <c r="QRX58" s="513"/>
      <c r="QRY58" s="799"/>
      <c r="QRZ58" s="799"/>
      <c r="QSA58" s="799"/>
      <c r="QSB58" s="799"/>
      <c r="QSC58" s="799"/>
      <c r="QSD58" s="799"/>
      <c r="QSE58" s="799"/>
      <c r="QSF58" s="513"/>
      <c r="QSG58" s="799"/>
      <c r="QSH58" s="799"/>
      <c r="QSI58" s="799"/>
      <c r="QSJ58" s="799"/>
      <c r="QSK58" s="799"/>
      <c r="QSL58" s="799"/>
      <c r="QSM58" s="799"/>
      <c r="QSN58" s="513"/>
      <c r="QSO58" s="799"/>
      <c r="QSP58" s="799"/>
      <c r="QSQ58" s="799"/>
      <c r="QSR58" s="799"/>
      <c r="QSS58" s="799"/>
      <c r="QST58" s="799"/>
      <c r="QSU58" s="799"/>
      <c r="QSV58" s="513"/>
      <c r="QSW58" s="799"/>
      <c r="QSX58" s="799"/>
      <c r="QSY58" s="799"/>
      <c r="QSZ58" s="799"/>
      <c r="QTA58" s="799"/>
      <c r="QTB58" s="799"/>
      <c r="QTC58" s="799"/>
      <c r="QTD58" s="513"/>
      <c r="QTE58" s="799"/>
      <c r="QTF58" s="799"/>
      <c r="QTG58" s="799"/>
      <c r="QTH58" s="799"/>
      <c r="QTI58" s="799"/>
      <c r="QTJ58" s="799"/>
      <c r="QTK58" s="799"/>
      <c r="QTL58" s="513"/>
      <c r="QTM58" s="799"/>
      <c r="QTN58" s="799"/>
      <c r="QTO58" s="799"/>
      <c r="QTP58" s="799"/>
      <c r="QTQ58" s="799"/>
      <c r="QTR58" s="799"/>
      <c r="QTS58" s="799"/>
      <c r="QTT58" s="513"/>
      <c r="QTU58" s="799"/>
      <c r="QTV58" s="799"/>
      <c r="QTW58" s="799"/>
      <c r="QTX58" s="799"/>
      <c r="QTY58" s="799"/>
      <c r="QTZ58" s="799"/>
      <c r="QUA58" s="799"/>
      <c r="QUB58" s="513"/>
      <c r="QUC58" s="799"/>
      <c r="QUD58" s="799"/>
      <c r="QUE58" s="799"/>
      <c r="QUF58" s="799"/>
      <c r="QUG58" s="799"/>
      <c r="QUH58" s="799"/>
      <c r="QUI58" s="799"/>
      <c r="QUJ58" s="513"/>
      <c r="QUK58" s="799"/>
      <c r="QUL58" s="799"/>
      <c r="QUM58" s="799"/>
      <c r="QUN58" s="799"/>
      <c r="QUO58" s="799"/>
      <c r="QUP58" s="799"/>
      <c r="QUQ58" s="799"/>
      <c r="QUR58" s="513"/>
      <c r="QUS58" s="799"/>
      <c r="QUT58" s="799"/>
      <c r="QUU58" s="799"/>
      <c r="QUV58" s="799"/>
      <c r="QUW58" s="799"/>
      <c r="QUX58" s="799"/>
      <c r="QUY58" s="799"/>
      <c r="QUZ58" s="513"/>
      <c r="QVA58" s="799"/>
      <c r="QVB58" s="799"/>
      <c r="QVC58" s="799"/>
      <c r="QVD58" s="799"/>
      <c r="QVE58" s="799"/>
      <c r="QVF58" s="799"/>
      <c r="QVG58" s="799"/>
      <c r="QVH58" s="513"/>
      <c r="QVI58" s="799"/>
      <c r="QVJ58" s="799"/>
      <c r="QVK58" s="799"/>
      <c r="QVL58" s="799"/>
      <c r="QVM58" s="799"/>
      <c r="QVN58" s="799"/>
      <c r="QVO58" s="799"/>
      <c r="QVP58" s="513"/>
      <c r="QVQ58" s="799"/>
      <c r="QVR58" s="799"/>
      <c r="QVS58" s="799"/>
      <c r="QVT58" s="799"/>
      <c r="QVU58" s="799"/>
      <c r="QVV58" s="799"/>
      <c r="QVW58" s="799"/>
      <c r="QVX58" s="513"/>
      <c r="QVY58" s="799"/>
      <c r="QVZ58" s="799"/>
      <c r="QWA58" s="799"/>
      <c r="QWB58" s="799"/>
      <c r="QWC58" s="799"/>
      <c r="QWD58" s="799"/>
      <c r="QWE58" s="799"/>
      <c r="QWF58" s="513"/>
      <c r="QWG58" s="799"/>
      <c r="QWH58" s="799"/>
      <c r="QWI58" s="799"/>
      <c r="QWJ58" s="799"/>
      <c r="QWK58" s="799"/>
      <c r="QWL58" s="799"/>
      <c r="QWM58" s="799"/>
      <c r="QWN58" s="513"/>
      <c r="QWO58" s="799"/>
      <c r="QWP58" s="799"/>
      <c r="QWQ58" s="799"/>
      <c r="QWR58" s="799"/>
      <c r="QWS58" s="799"/>
      <c r="QWT58" s="799"/>
      <c r="QWU58" s="799"/>
      <c r="QWV58" s="513"/>
      <c r="QWW58" s="799"/>
      <c r="QWX58" s="799"/>
      <c r="QWY58" s="799"/>
      <c r="QWZ58" s="799"/>
      <c r="QXA58" s="799"/>
      <c r="QXB58" s="799"/>
      <c r="QXC58" s="799"/>
      <c r="QXD58" s="513"/>
      <c r="QXE58" s="799"/>
      <c r="QXF58" s="799"/>
      <c r="QXG58" s="799"/>
      <c r="QXH58" s="799"/>
      <c r="QXI58" s="799"/>
      <c r="QXJ58" s="799"/>
      <c r="QXK58" s="799"/>
      <c r="QXL58" s="513"/>
      <c r="QXM58" s="799"/>
      <c r="QXN58" s="799"/>
      <c r="QXO58" s="799"/>
      <c r="QXP58" s="799"/>
      <c r="QXQ58" s="799"/>
      <c r="QXR58" s="799"/>
      <c r="QXS58" s="799"/>
      <c r="QXT58" s="513"/>
      <c r="QXU58" s="799"/>
      <c r="QXV58" s="799"/>
      <c r="QXW58" s="799"/>
      <c r="QXX58" s="799"/>
      <c r="QXY58" s="799"/>
      <c r="QXZ58" s="799"/>
      <c r="QYA58" s="799"/>
      <c r="QYB58" s="513"/>
      <c r="QYC58" s="799"/>
      <c r="QYD58" s="799"/>
      <c r="QYE58" s="799"/>
      <c r="QYF58" s="799"/>
      <c r="QYG58" s="799"/>
      <c r="QYH58" s="799"/>
      <c r="QYI58" s="799"/>
      <c r="QYJ58" s="513"/>
      <c r="QYK58" s="799"/>
      <c r="QYL58" s="799"/>
      <c r="QYM58" s="799"/>
      <c r="QYN58" s="799"/>
      <c r="QYO58" s="799"/>
      <c r="QYP58" s="799"/>
      <c r="QYQ58" s="799"/>
      <c r="QYR58" s="513"/>
      <c r="QYS58" s="799"/>
      <c r="QYT58" s="799"/>
      <c r="QYU58" s="799"/>
      <c r="QYV58" s="799"/>
      <c r="QYW58" s="799"/>
      <c r="QYX58" s="799"/>
      <c r="QYY58" s="799"/>
      <c r="QYZ58" s="513"/>
      <c r="QZA58" s="799"/>
      <c r="QZB58" s="799"/>
      <c r="QZC58" s="799"/>
      <c r="QZD58" s="799"/>
      <c r="QZE58" s="799"/>
      <c r="QZF58" s="799"/>
      <c r="QZG58" s="799"/>
      <c r="QZH58" s="513"/>
      <c r="QZI58" s="799"/>
      <c r="QZJ58" s="799"/>
      <c r="QZK58" s="799"/>
      <c r="QZL58" s="799"/>
      <c r="QZM58" s="799"/>
      <c r="QZN58" s="799"/>
      <c r="QZO58" s="799"/>
      <c r="QZP58" s="513"/>
      <c r="QZQ58" s="799"/>
      <c r="QZR58" s="799"/>
      <c r="QZS58" s="799"/>
      <c r="QZT58" s="799"/>
      <c r="QZU58" s="799"/>
      <c r="QZV58" s="799"/>
      <c r="QZW58" s="799"/>
      <c r="QZX58" s="513"/>
      <c r="QZY58" s="799"/>
      <c r="QZZ58" s="799"/>
      <c r="RAA58" s="799"/>
      <c r="RAB58" s="799"/>
      <c r="RAC58" s="799"/>
      <c r="RAD58" s="799"/>
      <c r="RAE58" s="799"/>
      <c r="RAF58" s="513"/>
      <c r="RAG58" s="799"/>
      <c r="RAH58" s="799"/>
      <c r="RAI58" s="799"/>
      <c r="RAJ58" s="799"/>
      <c r="RAK58" s="799"/>
      <c r="RAL58" s="799"/>
      <c r="RAM58" s="799"/>
      <c r="RAN58" s="513"/>
      <c r="RAO58" s="799"/>
      <c r="RAP58" s="799"/>
      <c r="RAQ58" s="799"/>
      <c r="RAR58" s="799"/>
      <c r="RAS58" s="799"/>
      <c r="RAT58" s="799"/>
      <c r="RAU58" s="799"/>
      <c r="RAV58" s="513"/>
      <c r="RAW58" s="799"/>
      <c r="RAX58" s="799"/>
      <c r="RAY58" s="799"/>
      <c r="RAZ58" s="799"/>
      <c r="RBA58" s="799"/>
      <c r="RBB58" s="799"/>
      <c r="RBC58" s="799"/>
      <c r="RBD58" s="513"/>
      <c r="RBE58" s="799"/>
      <c r="RBF58" s="799"/>
      <c r="RBG58" s="799"/>
      <c r="RBH58" s="799"/>
      <c r="RBI58" s="799"/>
      <c r="RBJ58" s="799"/>
      <c r="RBK58" s="799"/>
      <c r="RBL58" s="513"/>
      <c r="RBM58" s="799"/>
      <c r="RBN58" s="799"/>
      <c r="RBO58" s="799"/>
      <c r="RBP58" s="799"/>
      <c r="RBQ58" s="799"/>
      <c r="RBR58" s="799"/>
      <c r="RBS58" s="799"/>
      <c r="RBT58" s="513"/>
      <c r="RBU58" s="799"/>
      <c r="RBV58" s="799"/>
      <c r="RBW58" s="799"/>
      <c r="RBX58" s="799"/>
      <c r="RBY58" s="799"/>
      <c r="RBZ58" s="799"/>
      <c r="RCA58" s="799"/>
      <c r="RCB58" s="513"/>
      <c r="RCC58" s="799"/>
      <c r="RCD58" s="799"/>
      <c r="RCE58" s="799"/>
      <c r="RCF58" s="799"/>
      <c r="RCG58" s="799"/>
      <c r="RCH58" s="799"/>
      <c r="RCI58" s="799"/>
      <c r="RCJ58" s="513"/>
      <c r="RCK58" s="799"/>
      <c r="RCL58" s="799"/>
      <c r="RCM58" s="799"/>
      <c r="RCN58" s="799"/>
      <c r="RCO58" s="799"/>
      <c r="RCP58" s="799"/>
      <c r="RCQ58" s="799"/>
      <c r="RCR58" s="513"/>
      <c r="RCS58" s="799"/>
      <c r="RCT58" s="799"/>
      <c r="RCU58" s="799"/>
      <c r="RCV58" s="799"/>
      <c r="RCW58" s="799"/>
      <c r="RCX58" s="799"/>
      <c r="RCY58" s="799"/>
      <c r="RCZ58" s="513"/>
      <c r="RDA58" s="799"/>
      <c r="RDB58" s="799"/>
      <c r="RDC58" s="799"/>
      <c r="RDD58" s="799"/>
      <c r="RDE58" s="799"/>
      <c r="RDF58" s="799"/>
      <c r="RDG58" s="799"/>
      <c r="RDH58" s="513"/>
      <c r="RDI58" s="799"/>
      <c r="RDJ58" s="799"/>
      <c r="RDK58" s="799"/>
      <c r="RDL58" s="799"/>
      <c r="RDM58" s="799"/>
      <c r="RDN58" s="799"/>
      <c r="RDO58" s="799"/>
      <c r="RDP58" s="513"/>
      <c r="RDQ58" s="799"/>
      <c r="RDR58" s="799"/>
      <c r="RDS58" s="799"/>
      <c r="RDT58" s="799"/>
      <c r="RDU58" s="799"/>
      <c r="RDV58" s="799"/>
      <c r="RDW58" s="799"/>
      <c r="RDX58" s="513"/>
      <c r="RDY58" s="799"/>
      <c r="RDZ58" s="799"/>
      <c r="REA58" s="799"/>
      <c r="REB58" s="799"/>
      <c r="REC58" s="799"/>
      <c r="RED58" s="799"/>
      <c r="REE58" s="799"/>
      <c r="REF58" s="513"/>
      <c r="REG58" s="799"/>
      <c r="REH58" s="799"/>
      <c r="REI58" s="799"/>
      <c r="REJ58" s="799"/>
      <c r="REK58" s="799"/>
      <c r="REL58" s="799"/>
      <c r="REM58" s="799"/>
      <c r="REN58" s="513"/>
      <c r="REO58" s="799"/>
      <c r="REP58" s="799"/>
      <c r="REQ58" s="799"/>
      <c r="RER58" s="799"/>
      <c r="RES58" s="799"/>
      <c r="RET58" s="799"/>
      <c r="REU58" s="799"/>
      <c r="REV58" s="513"/>
      <c r="REW58" s="799"/>
      <c r="REX58" s="799"/>
      <c r="REY58" s="799"/>
      <c r="REZ58" s="799"/>
      <c r="RFA58" s="799"/>
      <c r="RFB58" s="799"/>
      <c r="RFC58" s="799"/>
      <c r="RFD58" s="513"/>
      <c r="RFE58" s="799"/>
      <c r="RFF58" s="799"/>
      <c r="RFG58" s="799"/>
      <c r="RFH58" s="799"/>
      <c r="RFI58" s="799"/>
      <c r="RFJ58" s="799"/>
      <c r="RFK58" s="799"/>
      <c r="RFL58" s="513"/>
      <c r="RFM58" s="799"/>
      <c r="RFN58" s="799"/>
      <c r="RFO58" s="799"/>
      <c r="RFP58" s="799"/>
      <c r="RFQ58" s="799"/>
      <c r="RFR58" s="799"/>
      <c r="RFS58" s="799"/>
      <c r="RFT58" s="513"/>
      <c r="RFU58" s="799"/>
      <c r="RFV58" s="799"/>
      <c r="RFW58" s="799"/>
      <c r="RFX58" s="799"/>
      <c r="RFY58" s="799"/>
      <c r="RFZ58" s="799"/>
      <c r="RGA58" s="799"/>
      <c r="RGB58" s="513"/>
      <c r="RGC58" s="799"/>
      <c r="RGD58" s="799"/>
      <c r="RGE58" s="799"/>
      <c r="RGF58" s="799"/>
      <c r="RGG58" s="799"/>
      <c r="RGH58" s="799"/>
      <c r="RGI58" s="799"/>
      <c r="RGJ58" s="513"/>
      <c r="RGK58" s="799"/>
      <c r="RGL58" s="799"/>
      <c r="RGM58" s="799"/>
      <c r="RGN58" s="799"/>
      <c r="RGO58" s="799"/>
      <c r="RGP58" s="799"/>
      <c r="RGQ58" s="799"/>
      <c r="RGR58" s="513"/>
      <c r="RGS58" s="799"/>
      <c r="RGT58" s="799"/>
      <c r="RGU58" s="799"/>
      <c r="RGV58" s="799"/>
      <c r="RGW58" s="799"/>
      <c r="RGX58" s="799"/>
      <c r="RGY58" s="799"/>
      <c r="RGZ58" s="513"/>
      <c r="RHA58" s="799"/>
      <c r="RHB58" s="799"/>
      <c r="RHC58" s="799"/>
      <c r="RHD58" s="799"/>
      <c r="RHE58" s="799"/>
      <c r="RHF58" s="799"/>
      <c r="RHG58" s="799"/>
      <c r="RHH58" s="513"/>
      <c r="RHI58" s="799"/>
      <c r="RHJ58" s="799"/>
      <c r="RHK58" s="799"/>
      <c r="RHL58" s="799"/>
      <c r="RHM58" s="799"/>
      <c r="RHN58" s="799"/>
      <c r="RHO58" s="799"/>
      <c r="RHP58" s="513"/>
      <c r="RHQ58" s="799"/>
      <c r="RHR58" s="799"/>
      <c r="RHS58" s="799"/>
      <c r="RHT58" s="799"/>
      <c r="RHU58" s="799"/>
      <c r="RHV58" s="799"/>
      <c r="RHW58" s="799"/>
      <c r="RHX58" s="513"/>
      <c r="RHY58" s="799"/>
      <c r="RHZ58" s="799"/>
      <c r="RIA58" s="799"/>
      <c r="RIB58" s="799"/>
      <c r="RIC58" s="799"/>
      <c r="RID58" s="799"/>
      <c r="RIE58" s="799"/>
      <c r="RIF58" s="513"/>
      <c r="RIG58" s="799"/>
      <c r="RIH58" s="799"/>
      <c r="RII58" s="799"/>
      <c r="RIJ58" s="799"/>
      <c r="RIK58" s="799"/>
      <c r="RIL58" s="799"/>
      <c r="RIM58" s="799"/>
      <c r="RIN58" s="513"/>
      <c r="RIO58" s="799"/>
      <c r="RIP58" s="799"/>
      <c r="RIQ58" s="799"/>
      <c r="RIR58" s="799"/>
      <c r="RIS58" s="799"/>
      <c r="RIT58" s="799"/>
      <c r="RIU58" s="799"/>
      <c r="RIV58" s="513"/>
      <c r="RIW58" s="799"/>
      <c r="RIX58" s="799"/>
      <c r="RIY58" s="799"/>
      <c r="RIZ58" s="799"/>
      <c r="RJA58" s="799"/>
      <c r="RJB58" s="799"/>
      <c r="RJC58" s="799"/>
      <c r="RJD58" s="513"/>
      <c r="RJE58" s="799"/>
      <c r="RJF58" s="799"/>
      <c r="RJG58" s="799"/>
      <c r="RJH58" s="799"/>
      <c r="RJI58" s="799"/>
      <c r="RJJ58" s="799"/>
      <c r="RJK58" s="799"/>
      <c r="RJL58" s="513"/>
      <c r="RJM58" s="799"/>
      <c r="RJN58" s="799"/>
      <c r="RJO58" s="799"/>
      <c r="RJP58" s="799"/>
      <c r="RJQ58" s="799"/>
      <c r="RJR58" s="799"/>
      <c r="RJS58" s="799"/>
      <c r="RJT58" s="513"/>
      <c r="RJU58" s="799"/>
      <c r="RJV58" s="799"/>
      <c r="RJW58" s="799"/>
      <c r="RJX58" s="799"/>
      <c r="RJY58" s="799"/>
      <c r="RJZ58" s="799"/>
      <c r="RKA58" s="799"/>
      <c r="RKB58" s="513"/>
      <c r="RKC58" s="799"/>
      <c r="RKD58" s="799"/>
      <c r="RKE58" s="799"/>
      <c r="RKF58" s="799"/>
      <c r="RKG58" s="799"/>
      <c r="RKH58" s="799"/>
      <c r="RKI58" s="799"/>
      <c r="RKJ58" s="513"/>
      <c r="RKK58" s="799"/>
      <c r="RKL58" s="799"/>
      <c r="RKM58" s="799"/>
      <c r="RKN58" s="799"/>
      <c r="RKO58" s="799"/>
      <c r="RKP58" s="799"/>
      <c r="RKQ58" s="799"/>
      <c r="RKR58" s="513"/>
      <c r="RKS58" s="799"/>
      <c r="RKT58" s="799"/>
      <c r="RKU58" s="799"/>
      <c r="RKV58" s="799"/>
      <c r="RKW58" s="799"/>
      <c r="RKX58" s="799"/>
      <c r="RKY58" s="799"/>
      <c r="RKZ58" s="513"/>
      <c r="RLA58" s="799"/>
      <c r="RLB58" s="799"/>
      <c r="RLC58" s="799"/>
      <c r="RLD58" s="799"/>
      <c r="RLE58" s="799"/>
      <c r="RLF58" s="799"/>
      <c r="RLG58" s="799"/>
      <c r="RLH58" s="513"/>
      <c r="RLI58" s="799"/>
      <c r="RLJ58" s="799"/>
      <c r="RLK58" s="799"/>
      <c r="RLL58" s="799"/>
      <c r="RLM58" s="799"/>
      <c r="RLN58" s="799"/>
      <c r="RLO58" s="799"/>
      <c r="RLP58" s="513"/>
      <c r="RLQ58" s="799"/>
      <c r="RLR58" s="799"/>
      <c r="RLS58" s="799"/>
      <c r="RLT58" s="799"/>
      <c r="RLU58" s="799"/>
      <c r="RLV58" s="799"/>
      <c r="RLW58" s="799"/>
      <c r="RLX58" s="513"/>
      <c r="RLY58" s="799"/>
      <c r="RLZ58" s="799"/>
      <c r="RMA58" s="799"/>
      <c r="RMB58" s="799"/>
      <c r="RMC58" s="799"/>
      <c r="RMD58" s="799"/>
      <c r="RME58" s="799"/>
      <c r="RMF58" s="513"/>
      <c r="RMG58" s="799"/>
      <c r="RMH58" s="799"/>
      <c r="RMI58" s="799"/>
      <c r="RMJ58" s="799"/>
      <c r="RMK58" s="799"/>
      <c r="RML58" s="799"/>
      <c r="RMM58" s="799"/>
      <c r="RMN58" s="513"/>
      <c r="RMO58" s="799"/>
      <c r="RMP58" s="799"/>
      <c r="RMQ58" s="799"/>
      <c r="RMR58" s="799"/>
      <c r="RMS58" s="799"/>
      <c r="RMT58" s="799"/>
      <c r="RMU58" s="799"/>
      <c r="RMV58" s="513"/>
      <c r="RMW58" s="799"/>
      <c r="RMX58" s="799"/>
      <c r="RMY58" s="799"/>
      <c r="RMZ58" s="799"/>
      <c r="RNA58" s="799"/>
      <c r="RNB58" s="799"/>
      <c r="RNC58" s="799"/>
      <c r="RND58" s="513"/>
      <c r="RNE58" s="799"/>
      <c r="RNF58" s="799"/>
      <c r="RNG58" s="799"/>
      <c r="RNH58" s="799"/>
      <c r="RNI58" s="799"/>
      <c r="RNJ58" s="799"/>
      <c r="RNK58" s="799"/>
      <c r="RNL58" s="513"/>
      <c r="RNM58" s="799"/>
      <c r="RNN58" s="799"/>
      <c r="RNO58" s="799"/>
      <c r="RNP58" s="799"/>
      <c r="RNQ58" s="799"/>
      <c r="RNR58" s="799"/>
      <c r="RNS58" s="799"/>
      <c r="RNT58" s="513"/>
      <c r="RNU58" s="799"/>
      <c r="RNV58" s="799"/>
      <c r="RNW58" s="799"/>
      <c r="RNX58" s="799"/>
      <c r="RNY58" s="799"/>
      <c r="RNZ58" s="799"/>
      <c r="ROA58" s="799"/>
      <c r="ROB58" s="513"/>
      <c r="ROC58" s="799"/>
      <c r="ROD58" s="799"/>
      <c r="ROE58" s="799"/>
      <c r="ROF58" s="799"/>
      <c r="ROG58" s="799"/>
      <c r="ROH58" s="799"/>
      <c r="ROI58" s="799"/>
      <c r="ROJ58" s="513"/>
      <c r="ROK58" s="799"/>
      <c r="ROL58" s="799"/>
      <c r="ROM58" s="799"/>
      <c r="RON58" s="799"/>
      <c r="ROO58" s="799"/>
      <c r="ROP58" s="799"/>
      <c r="ROQ58" s="799"/>
      <c r="ROR58" s="513"/>
      <c r="ROS58" s="799"/>
      <c r="ROT58" s="799"/>
      <c r="ROU58" s="799"/>
      <c r="ROV58" s="799"/>
      <c r="ROW58" s="799"/>
      <c r="ROX58" s="799"/>
      <c r="ROY58" s="799"/>
      <c r="ROZ58" s="513"/>
      <c r="RPA58" s="799"/>
      <c r="RPB58" s="799"/>
      <c r="RPC58" s="799"/>
      <c r="RPD58" s="799"/>
      <c r="RPE58" s="799"/>
      <c r="RPF58" s="799"/>
      <c r="RPG58" s="799"/>
      <c r="RPH58" s="513"/>
      <c r="RPI58" s="799"/>
      <c r="RPJ58" s="799"/>
      <c r="RPK58" s="799"/>
      <c r="RPL58" s="799"/>
      <c r="RPM58" s="799"/>
      <c r="RPN58" s="799"/>
      <c r="RPO58" s="799"/>
      <c r="RPP58" s="513"/>
      <c r="RPQ58" s="799"/>
      <c r="RPR58" s="799"/>
      <c r="RPS58" s="799"/>
      <c r="RPT58" s="799"/>
      <c r="RPU58" s="799"/>
      <c r="RPV58" s="799"/>
      <c r="RPW58" s="799"/>
      <c r="RPX58" s="513"/>
      <c r="RPY58" s="799"/>
      <c r="RPZ58" s="799"/>
      <c r="RQA58" s="799"/>
      <c r="RQB58" s="799"/>
      <c r="RQC58" s="799"/>
      <c r="RQD58" s="799"/>
      <c r="RQE58" s="799"/>
      <c r="RQF58" s="513"/>
      <c r="RQG58" s="799"/>
      <c r="RQH58" s="799"/>
      <c r="RQI58" s="799"/>
      <c r="RQJ58" s="799"/>
      <c r="RQK58" s="799"/>
      <c r="RQL58" s="799"/>
      <c r="RQM58" s="799"/>
      <c r="RQN58" s="513"/>
      <c r="RQO58" s="799"/>
      <c r="RQP58" s="799"/>
      <c r="RQQ58" s="799"/>
      <c r="RQR58" s="799"/>
      <c r="RQS58" s="799"/>
      <c r="RQT58" s="799"/>
      <c r="RQU58" s="799"/>
      <c r="RQV58" s="513"/>
      <c r="RQW58" s="799"/>
      <c r="RQX58" s="799"/>
      <c r="RQY58" s="799"/>
      <c r="RQZ58" s="799"/>
      <c r="RRA58" s="799"/>
      <c r="RRB58" s="799"/>
      <c r="RRC58" s="799"/>
      <c r="RRD58" s="513"/>
      <c r="RRE58" s="799"/>
      <c r="RRF58" s="799"/>
      <c r="RRG58" s="799"/>
      <c r="RRH58" s="799"/>
      <c r="RRI58" s="799"/>
      <c r="RRJ58" s="799"/>
      <c r="RRK58" s="799"/>
      <c r="RRL58" s="513"/>
      <c r="RRM58" s="799"/>
      <c r="RRN58" s="799"/>
      <c r="RRO58" s="799"/>
      <c r="RRP58" s="799"/>
      <c r="RRQ58" s="799"/>
      <c r="RRR58" s="799"/>
      <c r="RRS58" s="799"/>
      <c r="RRT58" s="513"/>
      <c r="RRU58" s="799"/>
      <c r="RRV58" s="799"/>
      <c r="RRW58" s="799"/>
      <c r="RRX58" s="799"/>
      <c r="RRY58" s="799"/>
      <c r="RRZ58" s="799"/>
      <c r="RSA58" s="799"/>
      <c r="RSB58" s="513"/>
      <c r="RSC58" s="799"/>
      <c r="RSD58" s="799"/>
      <c r="RSE58" s="799"/>
      <c r="RSF58" s="799"/>
      <c r="RSG58" s="799"/>
      <c r="RSH58" s="799"/>
      <c r="RSI58" s="799"/>
      <c r="RSJ58" s="513"/>
      <c r="RSK58" s="799"/>
      <c r="RSL58" s="799"/>
      <c r="RSM58" s="799"/>
      <c r="RSN58" s="799"/>
      <c r="RSO58" s="799"/>
      <c r="RSP58" s="799"/>
      <c r="RSQ58" s="799"/>
      <c r="RSR58" s="513"/>
      <c r="RSS58" s="799"/>
      <c r="RST58" s="799"/>
      <c r="RSU58" s="799"/>
      <c r="RSV58" s="799"/>
      <c r="RSW58" s="799"/>
      <c r="RSX58" s="799"/>
      <c r="RSY58" s="799"/>
      <c r="RSZ58" s="513"/>
      <c r="RTA58" s="799"/>
      <c r="RTB58" s="799"/>
      <c r="RTC58" s="799"/>
      <c r="RTD58" s="799"/>
      <c r="RTE58" s="799"/>
      <c r="RTF58" s="799"/>
      <c r="RTG58" s="799"/>
      <c r="RTH58" s="513"/>
      <c r="RTI58" s="799"/>
      <c r="RTJ58" s="799"/>
      <c r="RTK58" s="799"/>
      <c r="RTL58" s="799"/>
      <c r="RTM58" s="799"/>
      <c r="RTN58" s="799"/>
      <c r="RTO58" s="799"/>
      <c r="RTP58" s="513"/>
      <c r="RTQ58" s="799"/>
      <c r="RTR58" s="799"/>
      <c r="RTS58" s="799"/>
      <c r="RTT58" s="799"/>
      <c r="RTU58" s="799"/>
      <c r="RTV58" s="799"/>
      <c r="RTW58" s="799"/>
      <c r="RTX58" s="513"/>
      <c r="RTY58" s="799"/>
      <c r="RTZ58" s="799"/>
      <c r="RUA58" s="799"/>
      <c r="RUB58" s="799"/>
      <c r="RUC58" s="799"/>
      <c r="RUD58" s="799"/>
      <c r="RUE58" s="799"/>
      <c r="RUF58" s="513"/>
      <c r="RUG58" s="799"/>
      <c r="RUH58" s="799"/>
      <c r="RUI58" s="799"/>
      <c r="RUJ58" s="799"/>
      <c r="RUK58" s="799"/>
      <c r="RUL58" s="799"/>
      <c r="RUM58" s="799"/>
      <c r="RUN58" s="513"/>
      <c r="RUO58" s="799"/>
      <c r="RUP58" s="799"/>
      <c r="RUQ58" s="799"/>
      <c r="RUR58" s="799"/>
      <c r="RUS58" s="799"/>
      <c r="RUT58" s="799"/>
      <c r="RUU58" s="799"/>
      <c r="RUV58" s="513"/>
      <c r="RUW58" s="799"/>
      <c r="RUX58" s="799"/>
      <c r="RUY58" s="799"/>
      <c r="RUZ58" s="799"/>
      <c r="RVA58" s="799"/>
      <c r="RVB58" s="799"/>
      <c r="RVC58" s="799"/>
      <c r="RVD58" s="513"/>
      <c r="RVE58" s="799"/>
      <c r="RVF58" s="799"/>
      <c r="RVG58" s="799"/>
      <c r="RVH58" s="799"/>
      <c r="RVI58" s="799"/>
      <c r="RVJ58" s="799"/>
      <c r="RVK58" s="799"/>
      <c r="RVL58" s="513"/>
      <c r="RVM58" s="799"/>
      <c r="RVN58" s="799"/>
      <c r="RVO58" s="799"/>
      <c r="RVP58" s="799"/>
      <c r="RVQ58" s="799"/>
      <c r="RVR58" s="799"/>
      <c r="RVS58" s="799"/>
      <c r="RVT58" s="513"/>
      <c r="RVU58" s="799"/>
      <c r="RVV58" s="799"/>
      <c r="RVW58" s="799"/>
      <c r="RVX58" s="799"/>
      <c r="RVY58" s="799"/>
      <c r="RVZ58" s="799"/>
      <c r="RWA58" s="799"/>
      <c r="RWB58" s="513"/>
      <c r="RWC58" s="799"/>
      <c r="RWD58" s="799"/>
      <c r="RWE58" s="799"/>
      <c r="RWF58" s="799"/>
      <c r="RWG58" s="799"/>
      <c r="RWH58" s="799"/>
      <c r="RWI58" s="799"/>
      <c r="RWJ58" s="513"/>
      <c r="RWK58" s="799"/>
      <c r="RWL58" s="799"/>
      <c r="RWM58" s="799"/>
      <c r="RWN58" s="799"/>
      <c r="RWO58" s="799"/>
      <c r="RWP58" s="799"/>
      <c r="RWQ58" s="799"/>
      <c r="RWR58" s="513"/>
      <c r="RWS58" s="799"/>
      <c r="RWT58" s="799"/>
      <c r="RWU58" s="799"/>
      <c r="RWV58" s="799"/>
      <c r="RWW58" s="799"/>
      <c r="RWX58" s="799"/>
      <c r="RWY58" s="799"/>
      <c r="RWZ58" s="513"/>
      <c r="RXA58" s="799"/>
      <c r="RXB58" s="799"/>
      <c r="RXC58" s="799"/>
      <c r="RXD58" s="799"/>
      <c r="RXE58" s="799"/>
      <c r="RXF58" s="799"/>
      <c r="RXG58" s="799"/>
      <c r="RXH58" s="513"/>
      <c r="RXI58" s="799"/>
      <c r="RXJ58" s="799"/>
      <c r="RXK58" s="799"/>
      <c r="RXL58" s="799"/>
      <c r="RXM58" s="799"/>
      <c r="RXN58" s="799"/>
      <c r="RXO58" s="799"/>
      <c r="RXP58" s="513"/>
      <c r="RXQ58" s="799"/>
      <c r="RXR58" s="799"/>
      <c r="RXS58" s="799"/>
      <c r="RXT58" s="799"/>
      <c r="RXU58" s="799"/>
      <c r="RXV58" s="799"/>
      <c r="RXW58" s="799"/>
      <c r="RXX58" s="513"/>
      <c r="RXY58" s="799"/>
      <c r="RXZ58" s="799"/>
      <c r="RYA58" s="799"/>
      <c r="RYB58" s="799"/>
      <c r="RYC58" s="799"/>
      <c r="RYD58" s="799"/>
      <c r="RYE58" s="799"/>
      <c r="RYF58" s="513"/>
      <c r="RYG58" s="799"/>
      <c r="RYH58" s="799"/>
      <c r="RYI58" s="799"/>
      <c r="RYJ58" s="799"/>
      <c r="RYK58" s="799"/>
      <c r="RYL58" s="799"/>
      <c r="RYM58" s="799"/>
      <c r="RYN58" s="513"/>
      <c r="RYO58" s="799"/>
      <c r="RYP58" s="799"/>
      <c r="RYQ58" s="799"/>
      <c r="RYR58" s="799"/>
      <c r="RYS58" s="799"/>
      <c r="RYT58" s="799"/>
      <c r="RYU58" s="799"/>
      <c r="RYV58" s="513"/>
      <c r="RYW58" s="799"/>
      <c r="RYX58" s="799"/>
      <c r="RYY58" s="799"/>
      <c r="RYZ58" s="799"/>
      <c r="RZA58" s="799"/>
      <c r="RZB58" s="799"/>
      <c r="RZC58" s="799"/>
      <c r="RZD58" s="513"/>
      <c r="RZE58" s="799"/>
      <c r="RZF58" s="799"/>
      <c r="RZG58" s="799"/>
      <c r="RZH58" s="799"/>
      <c r="RZI58" s="799"/>
      <c r="RZJ58" s="799"/>
      <c r="RZK58" s="799"/>
      <c r="RZL58" s="513"/>
      <c r="RZM58" s="799"/>
      <c r="RZN58" s="799"/>
      <c r="RZO58" s="799"/>
      <c r="RZP58" s="799"/>
      <c r="RZQ58" s="799"/>
      <c r="RZR58" s="799"/>
      <c r="RZS58" s="799"/>
      <c r="RZT58" s="513"/>
      <c r="RZU58" s="799"/>
      <c r="RZV58" s="799"/>
      <c r="RZW58" s="799"/>
      <c r="RZX58" s="799"/>
      <c r="RZY58" s="799"/>
      <c r="RZZ58" s="799"/>
      <c r="SAA58" s="799"/>
      <c r="SAB58" s="513"/>
      <c r="SAC58" s="799"/>
      <c r="SAD58" s="799"/>
      <c r="SAE58" s="799"/>
      <c r="SAF58" s="799"/>
      <c r="SAG58" s="799"/>
      <c r="SAH58" s="799"/>
      <c r="SAI58" s="799"/>
      <c r="SAJ58" s="513"/>
      <c r="SAK58" s="799"/>
      <c r="SAL58" s="799"/>
      <c r="SAM58" s="799"/>
      <c r="SAN58" s="799"/>
      <c r="SAO58" s="799"/>
      <c r="SAP58" s="799"/>
      <c r="SAQ58" s="799"/>
      <c r="SAR58" s="513"/>
      <c r="SAS58" s="799"/>
      <c r="SAT58" s="799"/>
      <c r="SAU58" s="799"/>
      <c r="SAV58" s="799"/>
      <c r="SAW58" s="799"/>
      <c r="SAX58" s="799"/>
      <c r="SAY58" s="799"/>
      <c r="SAZ58" s="513"/>
      <c r="SBA58" s="799"/>
      <c r="SBB58" s="799"/>
      <c r="SBC58" s="799"/>
      <c r="SBD58" s="799"/>
      <c r="SBE58" s="799"/>
      <c r="SBF58" s="799"/>
      <c r="SBG58" s="799"/>
      <c r="SBH58" s="513"/>
      <c r="SBI58" s="799"/>
      <c r="SBJ58" s="799"/>
      <c r="SBK58" s="799"/>
      <c r="SBL58" s="799"/>
      <c r="SBM58" s="799"/>
      <c r="SBN58" s="799"/>
      <c r="SBO58" s="799"/>
      <c r="SBP58" s="513"/>
      <c r="SBQ58" s="799"/>
      <c r="SBR58" s="799"/>
      <c r="SBS58" s="799"/>
      <c r="SBT58" s="799"/>
      <c r="SBU58" s="799"/>
      <c r="SBV58" s="799"/>
      <c r="SBW58" s="799"/>
      <c r="SBX58" s="513"/>
      <c r="SBY58" s="799"/>
      <c r="SBZ58" s="799"/>
      <c r="SCA58" s="799"/>
      <c r="SCB58" s="799"/>
      <c r="SCC58" s="799"/>
      <c r="SCD58" s="799"/>
      <c r="SCE58" s="799"/>
      <c r="SCF58" s="513"/>
      <c r="SCG58" s="799"/>
      <c r="SCH58" s="799"/>
      <c r="SCI58" s="799"/>
      <c r="SCJ58" s="799"/>
      <c r="SCK58" s="799"/>
      <c r="SCL58" s="799"/>
      <c r="SCM58" s="799"/>
      <c r="SCN58" s="513"/>
      <c r="SCO58" s="799"/>
      <c r="SCP58" s="799"/>
      <c r="SCQ58" s="799"/>
      <c r="SCR58" s="799"/>
      <c r="SCS58" s="799"/>
      <c r="SCT58" s="799"/>
      <c r="SCU58" s="799"/>
      <c r="SCV58" s="513"/>
      <c r="SCW58" s="799"/>
      <c r="SCX58" s="799"/>
      <c r="SCY58" s="799"/>
      <c r="SCZ58" s="799"/>
      <c r="SDA58" s="799"/>
      <c r="SDB58" s="799"/>
      <c r="SDC58" s="799"/>
      <c r="SDD58" s="513"/>
      <c r="SDE58" s="799"/>
      <c r="SDF58" s="799"/>
      <c r="SDG58" s="799"/>
      <c r="SDH58" s="799"/>
      <c r="SDI58" s="799"/>
      <c r="SDJ58" s="799"/>
      <c r="SDK58" s="799"/>
      <c r="SDL58" s="513"/>
      <c r="SDM58" s="799"/>
      <c r="SDN58" s="799"/>
      <c r="SDO58" s="799"/>
      <c r="SDP58" s="799"/>
      <c r="SDQ58" s="799"/>
      <c r="SDR58" s="799"/>
      <c r="SDS58" s="799"/>
      <c r="SDT58" s="513"/>
      <c r="SDU58" s="799"/>
      <c r="SDV58" s="799"/>
      <c r="SDW58" s="799"/>
      <c r="SDX58" s="799"/>
      <c r="SDY58" s="799"/>
      <c r="SDZ58" s="799"/>
      <c r="SEA58" s="799"/>
      <c r="SEB58" s="513"/>
      <c r="SEC58" s="799"/>
      <c r="SED58" s="799"/>
      <c r="SEE58" s="799"/>
      <c r="SEF58" s="799"/>
      <c r="SEG58" s="799"/>
      <c r="SEH58" s="799"/>
      <c r="SEI58" s="799"/>
      <c r="SEJ58" s="513"/>
      <c r="SEK58" s="799"/>
      <c r="SEL58" s="799"/>
      <c r="SEM58" s="799"/>
      <c r="SEN58" s="799"/>
      <c r="SEO58" s="799"/>
      <c r="SEP58" s="799"/>
      <c r="SEQ58" s="799"/>
      <c r="SER58" s="513"/>
      <c r="SES58" s="799"/>
      <c r="SET58" s="799"/>
      <c r="SEU58" s="799"/>
      <c r="SEV58" s="799"/>
      <c r="SEW58" s="799"/>
      <c r="SEX58" s="799"/>
      <c r="SEY58" s="799"/>
      <c r="SEZ58" s="513"/>
      <c r="SFA58" s="799"/>
      <c r="SFB58" s="799"/>
      <c r="SFC58" s="799"/>
      <c r="SFD58" s="799"/>
      <c r="SFE58" s="799"/>
      <c r="SFF58" s="799"/>
      <c r="SFG58" s="799"/>
      <c r="SFH58" s="513"/>
      <c r="SFI58" s="799"/>
      <c r="SFJ58" s="799"/>
      <c r="SFK58" s="799"/>
      <c r="SFL58" s="799"/>
      <c r="SFM58" s="799"/>
      <c r="SFN58" s="799"/>
      <c r="SFO58" s="799"/>
      <c r="SFP58" s="513"/>
      <c r="SFQ58" s="799"/>
      <c r="SFR58" s="799"/>
      <c r="SFS58" s="799"/>
      <c r="SFT58" s="799"/>
      <c r="SFU58" s="799"/>
      <c r="SFV58" s="799"/>
      <c r="SFW58" s="799"/>
      <c r="SFX58" s="513"/>
      <c r="SFY58" s="799"/>
      <c r="SFZ58" s="799"/>
      <c r="SGA58" s="799"/>
      <c r="SGB58" s="799"/>
      <c r="SGC58" s="799"/>
      <c r="SGD58" s="799"/>
      <c r="SGE58" s="799"/>
      <c r="SGF58" s="513"/>
      <c r="SGG58" s="799"/>
      <c r="SGH58" s="799"/>
      <c r="SGI58" s="799"/>
      <c r="SGJ58" s="799"/>
      <c r="SGK58" s="799"/>
      <c r="SGL58" s="799"/>
      <c r="SGM58" s="799"/>
      <c r="SGN58" s="513"/>
      <c r="SGO58" s="799"/>
      <c r="SGP58" s="799"/>
      <c r="SGQ58" s="799"/>
      <c r="SGR58" s="799"/>
      <c r="SGS58" s="799"/>
      <c r="SGT58" s="799"/>
      <c r="SGU58" s="799"/>
      <c r="SGV58" s="513"/>
      <c r="SGW58" s="799"/>
      <c r="SGX58" s="799"/>
      <c r="SGY58" s="799"/>
      <c r="SGZ58" s="799"/>
      <c r="SHA58" s="799"/>
      <c r="SHB58" s="799"/>
      <c r="SHC58" s="799"/>
      <c r="SHD58" s="513"/>
      <c r="SHE58" s="799"/>
      <c r="SHF58" s="799"/>
      <c r="SHG58" s="799"/>
      <c r="SHH58" s="799"/>
      <c r="SHI58" s="799"/>
      <c r="SHJ58" s="799"/>
      <c r="SHK58" s="799"/>
      <c r="SHL58" s="513"/>
      <c r="SHM58" s="799"/>
      <c r="SHN58" s="799"/>
      <c r="SHO58" s="799"/>
      <c r="SHP58" s="799"/>
      <c r="SHQ58" s="799"/>
      <c r="SHR58" s="799"/>
      <c r="SHS58" s="799"/>
      <c r="SHT58" s="513"/>
      <c r="SHU58" s="799"/>
      <c r="SHV58" s="799"/>
      <c r="SHW58" s="799"/>
      <c r="SHX58" s="799"/>
      <c r="SHY58" s="799"/>
      <c r="SHZ58" s="799"/>
      <c r="SIA58" s="799"/>
      <c r="SIB58" s="513"/>
      <c r="SIC58" s="799"/>
      <c r="SID58" s="799"/>
      <c r="SIE58" s="799"/>
      <c r="SIF58" s="799"/>
      <c r="SIG58" s="799"/>
      <c r="SIH58" s="799"/>
      <c r="SII58" s="799"/>
      <c r="SIJ58" s="513"/>
      <c r="SIK58" s="799"/>
      <c r="SIL58" s="799"/>
      <c r="SIM58" s="799"/>
      <c r="SIN58" s="799"/>
      <c r="SIO58" s="799"/>
      <c r="SIP58" s="799"/>
      <c r="SIQ58" s="799"/>
      <c r="SIR58" s="513"/>
      <c r="SIS58" s="799"/>
      <c r="SIT58" s="799"/>
      <c r="SIU58" s="799"/>
      <c r="SIV58" s="799"/>
      <c r="SIW58" s="799"/>
      <c r="SIX58" s="799"/>
      <c r="SIY58" s="799"/>
      <c r="SIZ58" s="513"/>
      <c r="SJA58" s="799"/>
      <c r="SJB58" s="799"/>
      <c r="SJC58" s="799"/>
      <c r="SJD58" s="799"/>
      <c r="SJE58" s="799"/>
      <c r="SJF58" s="799"/>
      <c r="SJG58" s="799"/>
      <c r="SJH58" s="513"/>
      <c r="SJI58" s="799"/>
      <c r="SJJ58" s="799"/>
      <c r="SJK58" s="799"/>
      <c r="SJL58" s="799"/>
      <c r="SJM58" s="799"/>
      <c r="SJN58" s="799"/>
      <c r="SJO58" s="799"/>
      <c r="SJP58" s="513"/>
      <c r="SJQ58" s="799"/>
      <c r="SJR58" s="799"/>
      <c r="SJS58" s="799"/>
      <c r="SJT58" s="799"/>
      <c r="SJU58" s="799"/>
      <c r="SJV58" s="799"/>
      <c r="SJW58" s="799"/>
      <c r="SJX58" s="513"/>
      <c r="SJY58" s="799"/>
      <c r="SJZ58" s="799"/>
      <c r="SKA58" s="799"/>
      <c r="SKB58" s="799"/>
      <c r="SKC58" s="799"/>
      <c r="SKD58" s="799"/>
      <c r="SKE58" s="799"/>
      <c r="SKF58" s="513"/>
      <c r="SKG58" s="799"/>
      <c r="SKH58" s="799"/>
      <c r="SKI58" s="799"/>
      <c r="SKJ58" s="799"/>
      <c r="SKK58" s="799"/>
      <c r="SKL58" s="799"/>
      <c r="SKM58" s="799"/>
      <c r="SKN58" s="513"/>
      <c r="SKO58" s="799"/>
      <c r="SKP58" s="799"/>
      <c r="SKQ58" s="799"/>
      <c r="SKR58" s="799"/>
      <c r="SKS58" s="799"/>
      <c r="SKT58" s="799"/>
      <c r="SKU58" s="799"/>
      <c r="SKV58" s="513"/>
      <c r="SKW58" s="799"/>
      <c r="SKX58" s="799"/>
      <c r="SKY58" s="799"/>
      <c r="SKZ58" s="799"/>
      <c r="SLA58" s="799"/>
      <c r="SLB58" s="799"/>
      <c r="SLC58" s="799"/>
      <c r="SLD58" s="513"/>
      <c r="SLE58" s="799"/>
      <c r="SLF58" s="799"/>
      <c r="SLG58" s="799"/>
      <c r="SLH58" s="799"/>
      <c r="SLI58" s="799"/>
      <c r="SLJ58" s="799"/>
      <c r="SLK58" s="799"/>
      <c r="SLL58" s="513"/>
      <c r="SLM58" s="799"/>
      <c r="SLN58" s="799"/>
      <c r="SLO58" s="799"/>
      <c r="SLP58" s="799"/>
      <c r="SLQ58" s="799"/>
      <c r="SLR58" s="799"/>
      <c r="SLS58" s="799"/>
      <c r="SLT58" s="513"/>
      <c r="SLU58" s="799"/>
      <c r="SLV58" s="799"/>
      <c r="SLW58" s="799"/>
      <c r="SLX58" s="799"/>
      <c r="SLY58" s="799"/>
      <c r="SLZ58" s="799"/>
      <c r="SMA58" s="799"/>
      <c r="SMB58" s="513"/>
      <c r="SMC58" s="799"/>
      <c r="SMD58" s="799"/>
      <c r="SME58" s="799"/>
      <c r="SMF58" s="799"/>
      <c r="SMG58" s="799"/>
      <c r="SMH58" s="799"/>
      <c r="SMI58" s="799"/>
      <c r="SMJ58" s="513"/>
      <c r="SMK58" s="799"/>
      <c r="SML58" s="799"/>
      <c r="SMM58" s="799"/>
      <c r="SMN58" s="799"/>
      <c r="SMO58" s="799"/>
      <c r="SMP58" s="799"/>
      <c r="SMQ58" s="799"/>
      <c r="SMR58" s="513"/>
      <c r="SMS58" s="799"/>
      <c r="SMT58" s="799"/>
      <c r="SMU58" s="799"/>
      <c r="SMV58" s="799"/>
      <c r="SMW58" s="799"/>
      <c r="SMX58" s="799"/>
      <c r="SMY58" s="799"/>
      <c r="SMZ58" s="513"/>
      <c r="SNA58" s="799"/>
      <c r="SNB58" s="799"/>
      <c r="SNC58" s="799"/>
      <c r="SND58" s="799"/>
      <c r="SNE58" s="799"/>
      <c r="SNF58" s="799"/>
      <c r="SNG58" s="799"/>
      <c r="SNH58" s="513"/>
      <c r="SNI58" s="799"/>
      <c r="SNJ58" s="799"/>
      <c r="SNK58" s="799"/>
      <c r="SNL58" s="799"/>
      <c r="SNM58" s="799"/>
      <c r="SNN58" s="799"/>
      <c r="SNO58" s="799"/>
      <c r="SNP58" s="513"/>
      <c r="SNQ58" s="799"/>
      <c r="SNR58" s="799"/>
      <c r="SNS58" s="799"/>
      <c r="SNT58" s="799"/>
      <c r="SNU58" s="799"/>
      <c r="SNV58" s="799"/>
      <c r="SNW58" s="799"/>
      <c r="SNX58" s="513"/>
      <c r="SNY58" s="799"/>
      <c r="SNZ58" s="799"/>
      <c r="SOA58" s="799"/>
      <c r="SOB58" s="799"/>
      <c r="SOC58" s="799"/>
      <c r="SOD58" s="799"/>
      <c r="SOE58" s="799"/>
      <c r="SOF58" s="513"/>
      <c r="SOG58" s="799"/>
      <c r="SOH58" s="799"/>
      <c r="SOI58" s="799"/>
      <c r="SOJ58" s="799"/>
      <c r="SOK58" s="799"/>
      <c r="SOL58" s="799"/>
      <c r="SOM58" s="799"/>
      <c r="SON58" s="513"/>
      <c r="SOO58" s="799"/>
      <c r="SOP58" s="799"/>
      <c r="SOQ58" s="799"/>
      <c r="SOR58" s="799"/>
      <c r="SOS58" s="799"/>
      <c r="SOT58" s="799"/>
      <c r="SOU58" s="799"/>
      <c r="SOV58" s="513"/>
      <c r="SOW58" s="799"/>
      <c r="SOX58" s="799"/>
      <c r="SOY58" s="799"/>
      <c r="SOZ58" s="799"/>
      <c r="SPA58" s="799"/>
      <c r="SPB58" s="799"/>
      <c r="SPC58" s="799"/>
      <c r="SPD58" s="513"/>
      <c r="SPE58" s="799"/>
      <c r="SPF58" s="799"/>
      <c r="SPG58" s="799"/>
      <c r="SPH58" s="799"/>
      <c r="SPI58" s="799"/>
      <c r="SPJ58" s="799"/>
      <c r="SPK58" s="799"/>
      <c r="SPL58" s="513"/>
      <c r="SPM58" s="799"/>
      <c r="SPN58" s="799"/>
      <c r="SPO58" s="799"/>
      <c r="SPP58" s="799"/>
      <c r="SPQ58" s="799"/>
      <c r="SPR58" s="799"/>
      <c r="SPS58" s="799"/>
      <c r="SPT58" s="513"/>
      <c r="SPU58" s="799"/>
      <c r="SPV58" s="799"/>
      <c r="SPW58" s="799"/>
      <c r="SPX58" s="799"/>
      <c r="SPY58" s="799"/>
      <c r="SPZ58" s="799"/>
      <c r="SQA58" s="799"/>
      <c r="SQB58" s="513"/>
      <c r="SQC58" s="799"/>
      <c r="SQD58" s="799"/>
      <c r="SQE58" s="799"/>
      <c r="SQF58" s="799"/>
      <c r="SQG58" s="799"/>
      <c r="SQH58" s="799"/>
      <c r="SQI58" s="799"/>
      <c r="SQJ58" s="513"/>
      <c r="SQK58" s="799"/>
      <c r="SQL58" s="799"/>
      <c r="SQM58" s="799"/>
      <c r="SQN58" s="799"/>
      <c r="SQO58" s="799"/>
      <c r="SQP58" s="799"/>
      <c r="SQQ58" s="799"/>
      <c r="SQR58" s="513"/>
      <c r="SQS58" s="799"/>
      <c r="SQT58" s="799"/>
      <c r="SQU58" s="799"/>
      <c r="SQV58" s="799"/>
      <c r="SQW58" s="799"/>
      <c r="SQX58" s="799"/>
      <c r="SQY58" s="799"/>
      <c r="SQZ58" s="513"/>
      <c r="SRA58" s="799"/>
      <c r="SRB58" s="799"/>
      <c r="SRC58" s="799"/>
      <c r="SRD58" s="799"/>
      <c r="SRE58" s="799"/>
      <c r="SRF58" s="799"/>
      <c r="SRG58" s="799"/>
      <c r="SRH58" s="513"/>
      <c r="SRI58" s="799"/>
      <c r="SRJ58" s="799"/>
      <c r="SRK58" s="799"/>
      <c r="SRL58" s="799"/>
      <c r="SRM58" s="799"/>
      <c r="SRN58" s="799"/>
      <c r="SRO58" s="799"/>
      <c r="SRP58" s="513"/>
      <c r="SRQ58" s="799"/>
      <c r="SRR58" s="799"/>
      <c r="SRS58" s="799"/>
      <c r="SRT58" s="799"/>
      <c r="SRU58" s="799"/>
      <c r="SRV58" s="799"/>
      <c r="SRW58" s="799"/>
      <c r="SRX58" s="513"/>
      <c r="SRY58" s="799"/>
      <c r="SRZ58" s="799"/>
      <c r="SSA58" s="799"/>
      <c r="SSB58" s="799"/>
      <c r="SSC58" s="799"/>
      <c r="SSD58" s="799"/>
      <c r="SSE58" s="799"/>
      <c r="SSF58" s="513"/>
      <c r="SSG58" s="799"/>
      <c r="SSH58" s="799"/>
      <c r="SSI58" s="799"/>
      <c r="SSJ58" s="799"/>
      <c r="SSK58" s="799"/>
      <c r="SSL58" s="799"/>
      <c r="SSM58" s="799"/>
      <c r="SSN58" s="513"/>
      <c r="SSO58" s="799"/>
      <c r="SSP58" s="799"/>
      <c r="SSQ58" s="799"/>
      <c r="SSR58" s="799"/>
      <c r="SSS58" s="799"/>
      <c r="SST58" s="799"/>
      <c r="SSU58" s="799"/>
      <c r="SSV58" s="513"/>
      <c r="SSW58" s="799"/>
      <c r="SSX58" s="799"/>
      <c r="SSY58" s="799"/>
      <c r="SSZ58" s="799"/>
      <c r="STA58" s="799"/>
      <c r="STB58" s="799"/>
      <c r="STC58" s="799"/>
      <c r="STD58" s="513"/>
      <c r="STE58" s="799"/>
      <c r="STF58" s="799"/>
      <c r="STG58" s="799"/>
      <c r="STH58" s="799"/>
      <c r="STI58" s="799"/>
      <c r="STJ58" s="799"/>
      <c r="STK58" s="799"/>
      <c r="STL58" s="513"/>
      <c r="STM58" s="799"/>
      <c r="STN58" s="799"/>
      <c r="STO58" s="799"/>
      <c r="STP58" s="799"/>
      <c r="STQ58" s="799"/>
      <c r="STR58" s="799"/>
      <c r="STS58" s="799"/>
      <c r="STT58" s="513"/>
      <c r="STU58" s="799"/>
      <c r="STV58" s="799"/>
      <c r="STW58" s="799"/>
      <c r="STX58" s="799"/>
      <c r="STY58" s="799"/>
      <c r="STZ58" s="799"/>
      <c r="SUA58" s="799"/>
      <c r="SUB58" s="513"/>
      <c r="SUC58" s="799"/>
      <c r="SUD58" s="799"/>
      <c r="SUE58" s="799"/>
      <c r="SUF58" s="799"/>
      <c r="SUG58" s="799"/>
      <c r="SUH58" s="799"/>
      <c r="SUI58" s="799"/>
      <c r="SUJ58" s="513"/>
      <c r="SUK58" s="799"/>
      <c r="SUL58" s="799"/>
      <c r="SUM58" s="799"/>
      <c r="SUN58" s="799"/>
      <c r="SUO58" s="799"/>
      <c r="SUP58" s="799"/>
      <c r="SUQ58" s="799"/>
      <c r="SUR58" s="513"/>
      <c r="SUS58" s="799"/>
      <c r="SUT58" s="799"/>
      <c r="SUU58" s="799"/>
      <c r="SUV58" s="799"/>
      <c r="SUW58" s="799"/>
      <c r="SUX58" s="799"/>
      <c r="SUY58" s="799"/>
      <c r="SUZ58" s="513"/>
      <c r="SVA58" s="799"/>
      <c r="SVB58" s="799"/>
      <c r="SVC58" s="799"/>
      <c r="SVD58" s="799"/>
      <c r="SVE58" s="799"/>
      <c r="SVF58" s="799"/>
      <c r="SVG58" s="799"/>
      <c r="SVH58" s="513"/>
      <c r="SVI58" s="799"/>
      <c r="SVJ58" s="799"/>
      <c r="SVK58" s="799"/>
      <c r="SVL58" s="799"/>
      <c r="SVM58" s="799"/>
      <c r="SVN58" s="799"/>
      <c r="SVO58" s="799"/>
      <c r="SVP58" s="513"/>
      <c r="SVQ58" s="799"/>
      <c r="SVR58" s="799"/>
      <c r="SVS58" s="799"/>
      <c r="SVT58" s="799"/>
      <c r="SVU58" s="799"/>
      <c r="SVV58" s="799"/>
      <c r="SVW58" s="799"/>
      <c r="SVX58" s="513"/>
      <c r="SVY58" s="799"/>
      <c r="SVZ58" s="799"/>
      <c r="SWA58" s="799"/>
      <c r="SWB58" s="799"/>
      <c r="SWC58" s="799"/>
      <c r="SWD58" s="799"/>
      <c r="SWE58" s="799"/>
      <c r="SWF58" s="513"/>
      <c r="SWG58" s="799"/>
      <c r="SWH58" s="799"/>
      <c r="SWI58" s="799"/>
      <c r="SWJ58" s="799"/>
      <c r="SWK58" s="799"/>
      <c r="SWL58" s="799"/>
      <c r="SWM58" s="799"/>
      <c r="SWN58" s="513"/>
      <c r="SWO58" s="799"/>
      <c r="SWP58" s="799"/>
      <c r="SWQ58" s="799"/>
      <c r="SWR58" s="799"/>
      <c r="SWS58" s="799"/>
      <c r="SWT58" s="799"/>
      <c r="SWU58" s="799"/>
      <c r="SWV58" s="513"/>
      <c r="SWW58" s="799"/>
      <c r="SWX58" s="799"/>
      <c r="SWY58" s="799"/>
      <c r="SWZ58" s="799"/>
      <c r="SXA58" s="799"/>
      <c r="SXB58" s="799"/>
      <c r="SXC58" s="799"/>
      <c r="SXD58" s="513"/>
      <c r="SXE58" s="799"/>
      <c r="SXF58" s="799"/>
      <c r="SXG58" s="799"/>
      <c r="SXH58" s="799"/>
      <c r="SXI58" s="799"/>
      <c r="SXJ58" s="799"/>
      <c r="SXK58" s="799"/>
      <c r="SXL58" s="513"/>
      <c r="SXM58" s="799"/>
      <c r="SXN58" s="799"/>
      <c r="SXO58" s="799"/>
      <c r="SXP58" s="799"/>
      <c r="SXQ58" s="799"/>
      <c r="SXR58" s="799"/>
      <c r="SXS58" s="799"/>
      <c r="SXT58" s="513"/>
      <c r="SXU58" s="799"/>
      <c r="SXV58" s="799"/>
      <c r="SXW58" s="799"/>
      <c r="SXX58" s="799"/>
      <c r="SXY58" s="799"/>
      <c r="SXZ58" s="799"/>
      <c r="SYA58" s="799"/>
      <c r="SYB58" s="513"/>
      <c r="SYC58" s="799"/>
      <c r="SYD58" s="799"/>
      <c r="SYE58" s="799"/>
      <c r="SYF58" s="799"/>
      <c r="SYG58" s="799"/>
      <c r="SYH58" s="799"/>
      <c r="SYI58" s="799"/>
      <c r="SYJ58" s="513"/>
      <c r="SYK58" s="799"/>
      <c r="SYL58" s="799"/>
      <c r="SYM58" s="799"/>
      <c r="SYN58" s="799"/>
      <c r="SYO58" s="799"/>
      <c r="SYP58" s="799"/>
      <c r="SYQ58" s="799"/>
      <c r="SYR58" s="513"/>
      <c r="SYS58" s="799"/>
      <c r="SYT58" s="799"/>
      <c r="SYU58" s="799"/>
      <c r="SYV58" s="799"/>
      <c r="SYW58" s="799"/>
      <c r="SYX58" s="799"/>
      <c r="SYY58" s="799"/>
      <c r="SYZ58" s="513"/>
      <c r="SZA58" s="799"/>
      <c r="SZB58" s="799"/>
      <c r="SZC58" s="799"/>
      <c r="SZD58" s="799"/>
      <c r="SZE58" s="799"/>
      <c r="SZF58" s="799"/>
      <c r="SZG58" s="799"/>
      <c r="SZH58" s="513"/>
      <c r="SZI58" s="799"/>
      <c r="SZJ58" s="799"/>
      <c r="SZK58" s="799"/>
      <c r="SZL58" s="799"/>
      <c r="SZM58" s="799"/>
      <c r="SZN58" s="799"/>
      <c r="SZO58" s="799"/>
      <c r="SZP58" s="513"/>
      <c r="SZQ58" s="799"/>
      <c r="SZR58" s="799"/>
      <c r="SZS58" s="799"/>
      <c r="SZT58" s="799"/>
      <c r="SZU58" s="799"/>
      <c r="SZV58" s="799"/>
      <c r="SZW58" s="799"/>
      <c r="SZX58" s="513"/>
      <c r="SZY58" s="799"/>
      <c r="SZZ58" s="799"/>
      <c r="TAA58" s="799"/>
      <c r="TAB58" s="799"/>
      <c r="TAC58" s="799"/>
      <c r="TAD58" s="799"/>
      <c r="TAE58" s="799"/>
      <c r="TAF58" s="513"/>
      <c r="TAG58" s="799"/>
      <c r="TAH58" s="799"/>
      <c r="TAI58" s="799"/>
      <c r="TAJ58" s="799"/>
      <c r="TAK58" s="799"/>
      <c r="TAL58" s="799"/>
      <c r="TAM58" s="799"/>
      <c r="TAN58" s="513"/>
      <c r="TAO58" s="799"/>
      <c r="TAP58" s="799"/>
      <c r="TAQ58" s="799"/>
      <c r="TAR58" s="799"/>
      <c r="TAS58" s="799"/>
      <c r="TAT58" s="799"/>
      <c r="TAU58" s="799"/>
      <c r="TAV58" s="513"/>
      <c r="TAW58" s="799"/>
      <c r="TAX58" s="799"/>
      <c r="TAY58" s="799"/>
      <c r="TAZ58" s="799"/>
      <c r="TBA58" s="799"/>
      <c r="TBB58" s="799"/>
      <c r="TBC58" s="799"/>
      <c r="TBD58" s="513"/>
      <c r="TBE58" s="799"/>
      <c r="TBF58" s="799"/>
      <c r="TBG58" s="799"/>
      <c r="TBH58" s="799"/>
      <c r="TBI58" s="799"/>
      <c r="TBJ58" s="799"/>
      <c r="TBK58" s="799"/>
      <c r="TBL58" s="513"/>
      <c r="TBM58" s="799"/>
      <c r="TBN58" s="799"/>
      <c r="TBO58" s="799"/>
      <c r="TBP58" s="799"/>
      <c r="TBQ58" s="799"/>
      <c r="TBR58" s="799"/>
      <c r="TBS58" s="799"/>
      <c r="TBT58" s="513"/>
      <c r="TBU58" s="799"/>
      <c r="TBV58" s="799"/>
      <c r="TBW58" s="799"/>
      <c r="TBX58" s="799"/>
      <c r="TBY58" s="799"/>
      <c r="TBZ58" s="799"/>
      <c r="TCA58" s="799"/>
      <c r="TCB58" s="513"/>
      <c r="TCC58" s="799"/>
      <c r="TCD58" s="799"/>
      <c r="TCE58" s="799"/>
      <c r="TCF58" s="799"/>
      <c r="TCG58" s="799"/>
      <c r="TCH58" s="799"/>
      <c r="TCI58" s="799"/>
      <c r="TCJ58" s="513"/>
      <c r="TCK58" s="799"/>
      <c r="TCL58" s="799"/>
      <c r="TCM58" s="799"/>
      <c r="TCN58" s="799"/>
      <c r="TCO58" s="799"/>
      <c r="TCP58" s="799"/>
      <c r="TCQ58" s="799"/>
      <c r="TCR58" s="513"/>
      <c r="TCS58" s="799"/>
      <c r="TCT58" s="799"/>
      <c r="TCU58" s="799"/>
      <c r="TCV58" s="799"/>
      <c r="TCW58" s="799"/>
      <c r="TCX58" s="799"/>
      <c r="TCY58" s="799"/>
      <c r="TCZ58" s="513"/>
      <c r="TDA58" s="799"/>
      <c r="TDB58" s="799"/>
      <c r="TDC58" s="799"/>
      <c r="TDD58" s="799"/>
      <c r="TDE58" s="799"/>
      <c r="TDF58" s="799"/>
      <c r="TDG58" s="799"/>
      <c r="TDH58" s="513"/>
      <c r="TDI58" s="799"/>
      <c r="TDJ58" s="799"/>
      <c r="TDK58" s="799"/>
      <c r="TDL58" s="799"/>
      <c r="TDM58" s="799"/>
      <c r="TDN58" s="799"/>
      <c r="TDO58" s="799"/>
      <c r="TDP58" s="513"/>
      <c r="TDQ58" s="799"/>
      <c r="TDR58" s="799"/>
      <c r="TDS58" s="799"/>
      <c r="TDT58" s="799"/>
      <c r="TDU58" s="799"/>
      <c r="TDV58" s="799"/>
      <c r="TDW58" s="799"/>
      <c r="TDX58" s="513"/>
      <c r="TDY58" s="799"/>
      <c r="TDZ58" s="799"/>
      <c r="TEA58" s="799"/>
      <c r="TEB58" s="799"/>
      <c r="TEC58" s="799"/>
      <c r="TED58" s="799"/>
      <c r="TEE58" s="799"/>
      <c r="TEF58" s="513"/>
      <c r="TEG58" s="799"/>
      <c r="TEH58" s="799"/>
      <c r="TEI58" s="799"/>
      <c r="TEJ58" s="799"/>
      <c r="TEK58" s="799"/>
      <c r="TEL58" s="799"/>
      <c r="TEM58" s="799"/>
      <c r="TEN58" s="513"/>
      <c r="TEO58" s="799"/>
      <c r="TEP58" s="799"/>
      <c r="TEQ58" s="799"/>
      <c r="TER58" s="799"/>
      <c r="TES58" s="799"/>
      <c r="TET58" s="799"/>
      <c r="TEU58" s="799"/>
      <c r="TEV58" s="513"/>
      <c r="TEW58" s="799"/>
      <c r="TEX58" s="799"/>
      <c r="TEY58" s="799"/>
      <c r="TEZ58" s="799"/>
      <c r="TFA58" s="799"/>
      <c r="TFB58" s="799"/>
      <c r="TFC58" s="799"/>
      <c r="TFD58" s="513"/>
      <c r="TFE58" s="799"/>
      <c r="TFF58" s="799"/>
      <c r="TFG58" s="799"/>
      <c r="TFH58" s="799"/>
      <c r="TFI58" s="799"/>
      <c r="TFJ58" s="799"/>
      <c r="TFK58" s="799"/>
      <c r="TFL58" s="513"/>
      <c r="TFM58" s="799"/>
      <c r="TFN58" s="799"/>
      <c r="TFO58" s="799"/>
      <c r="TFP58" s="799"/>
      <c r="TFQ58" s="799"/>
      <c r="TFR58" s="799"/>
      <c r="TFS58" s="799"/>
      <c r="TFT58" s="513"/>
      <c r="TFU58" s="799"/>
      <c r="TFV58" s="799"/>
      <c r="TFW58" s="799"/>
      <c r="TFX58" s="799"/>
      <c r="TFY58" s="799"/>
      <c r="TFZ58" s="799"/>
      <c r="TGA58" s="799"/>
      <c r="TGB58" s="513"/>
      <c r="TGC58" s="799"/>
      <c r="TGD58" s="799"/>
      <c r="TGE58" s="799"/>
      <c r="TGF58" s="799"/>
      <c r="TGG58" s="799"/>
      <c r="TGH58" s="799"/>
      <c r="TGI58" s="799"/>
      <c r="TGJ58" s="513"/>
      <c r="TGK58" s="799"/>
      <c r="TGL58" s="799"/>
      <c r="TGM58" s="799"/>
      <c r="TGN58" s="799"/>
      <c r="TGO58" s="799"/>
      <c r="TGP58" s="799"/>
      <c r="TGQ58" s="799"/>
      <c r="TGR58" s="513"/>
      <c r="TGS58" s="799"/>
      <c r="TGT58" s="799"/>
      <c r="TGU58" s="799"/>
      <c r="TGV58" s="799"/>
      <c r="TGW58" s="799"/>
      <c r="TGX58" s="799"/>
      <c r="TGY58" s="799"/>
      <c r="TGZ58" s="513"/>
      <c r="THA58" s="799"/>
      <c r="THB58" s="799"/>
      <c r="THC58" s="799"/>
      <c r="THD58" s="799"/>
      <c r="THE58" s="799"/>
      <c r="THF58" s="799"/>
      <c r="THG58" s="799"/>
      <c r="THH58" s="513"/>
      <c r="THI58" s="799"/>
      <c r="THJ58" s="799"/>
      <c r="THK58" s="799"/>
      <c r="THL58" s="799"/>
      <c r="THM58" s="799"/>
      <c r="THN58" s="799"/>
      <c r="THO58" s="799"/>
      <c r="THP58" s="513"/>
      <c r="THQ58" s="799"/>
      <c r="THR58" s="799"/>
      <c r="THS58" s="799"/>
      <c r="THT58" s="799"/>
      <c r="THU58" s="799"/>
      <c r="THV58" s="799"/>
      <c r="THW58" s="799"/>
      <c r="THX58" s="513"/>
      <c r="THY58" s="799"/>
      <c r="THZ58" s="799"/>
      <c r="TIA58" s="799"/>
      <c r="TIB58" s="799"/>
      <c r="TIC58" s="799"/>
      <c r="TID58" s="799"/>
      <c r="TIE58" s="799"/>
      <c r="TIF58" s="513"/>
      <c r="TIG58" s="799"/>
      <c r="TIH58" s="799"/>
      <c r="TII58" s="799"/>
      <c r="TIJ58" s="799"/>
      <c r="TIK58" s="799"/>
      <c r="TIL58" s="799"/>
      <c r="TIM58" s="799"/>
      <c r="TIN58" s="513"/>
      <c r="TIO58" s="799"/>
      <c r="TIP58" s="799"/>
      <c r="TIQ58" s="799"/>
      <c r="TIR58" s="799"/>
      <c r="TIS58" s="799"/>
      <c r="TIT58" s="799"/>
      <c r="TIU58" s="799"/>
      <c r="TIV58" s="513"/>
      <c r="TIW58" s="799"/>
      <c r="TIX58" s="799"/>
      <c r="TIY58" s="799"/>
      <c r="TIZ58" s="799"/>
      <c r="TJA58" s="799"/>
      <c r="TJB58" s="799"/>
      <c r="TJC58" s="799"/>
      <c r="TJD58" s="513"/>
      <c r="TJE58" s="799"/>
      <c r="TJF58" s="799"/>
      <c r="TJG58" s="799"/>
      <c r="TJH58" s="799"/>
      <c r="TJI58" s="799"/>
      <c r="TJJ58" s="799"/>
      <c r="TJK58" s="799"/>
      <c r="TJL58" s="513"/>
      <c r="TJM58" s="799"/>
      <c r="TJN58" s="799"/>
      <c r="TJO58" s="799"/>
      <c r="TJP58" s="799"/>
      <c r="TJQ58" s="799"/>
      <c r="TJR58" s="799"/>
      <c r="TJS58" s="799"/>
      <c r="TJT58" s="513"/>
      <c r="TJU58" s="799"/>
      <c r="TJV58" s="799"/>
      <c r="TJW58" s="799"/>
      <c r="TJX58" s="799"/>
      <c r="TJY58" s="799"/>
      <c r="TJZ58" s="799"/>
      <c r="TKA58" s="799"/>
      <c r="TKB58" s="513"/>
      <c r="TKC58" s="799"/>
      <c r="TKD58" s="799"/>
      <c r="TKE58" s="799"/>
      <c r="TKF58" s="799"/>
      <c r="TKG58" s="799"/>
      <c r="TKH58" s="799"/>
      <c r="TKI58" s="799"/>
      <c r="TKJ58" s="513"/>
      <c r="TKK58" s="799"/>
      <c r="TKL58" s="799"/>
      <c r="TKM58" s="799"/>
      <c r="TKN58" s="799"/>
      <c r="TKO58" s="799"/>
      <c r="TKP58" s="799"/>
      <c r="TKQ58" s="799"/>
      <c r="TKR58" s="513"/>
      <c r="TKS58" s="799"/>
      <c r="TKT58" s="799"/>
      <c r="TKU58" s="799"/>
      <c r="TKV58" s="799"/>
      <c r="TKW58" s="799"/>
      <c r="TKX58" s="799"/>
      <c r="TKY58" s="799"/>
      <c r="TKZ58" s="513"/>
      <c r="TLA58" s="799"/>
      <c r="TLB58" s="799"/>
      <c r="TLC58" s="799"/>
      <c r="TLD58" s="799"/>
      <c r="TLE58" s="799"/>
      <c r="TLF58" s="799"/>
      <c r="TLG58" s="799"/>
      <c r="TLH58" s="513"/>
      <c r="TLI58" s="799"/>
      <c r="TLJ58" s="799"/>
      <c r="TLK58" s="799"/>
      <c r="TLL58" s="799"/>
      <c r="TLM58" s="799"/>
      <c r="TLN58" s="799"/>
      <c r="TLO58" s="799"/>
      <c r="TLP58" s="513"/>
      <c r="TLQ58" s="799"/>
      <c r="TLR58" s="799"/>
      <c r="TLS58" s="799"/>
      <c r="TLT58" s="799"/>
      <c r="TLU58" s="799"/>
      <c r="TLV58" s="799"/>
      <c r="TLW58" s="799"/>
      <c r="TLX58" s="513"/>
      <c r="TLY58" s="799"/>
      <c r="TLZ58" s="799"/>
      <c r="TMA58" s="799"/>
      <c r="TMB58" s="799"/>
      <c r="TMC58" s="799"/>
      <c r="TMD58" s="799"/>
      <c r="TME58" s="799"/>
      <c r="TMF58" s="513"/>
      <c r="TMG58" s="799"/>
      <c r="TMH58" s="799"/>
      <c r="TMI58" s="799"/>
      <c r="TMJ58" s="799"/>
      <c r="TMK58" s="799"/>
      <c r="TML58" s="799"/>
      <c r="TMM58" s="799"/>
      <c r="TMN58" s="513"/>
      <c r="TMO58" s="799"/>
      <c r="TMP58" s="799"/>
      <c r="TMQ58" s="799"/>
      <c r="TMR58" s="799"/>
      <c r="TMS58" s="799"/>
      <c r="TMT58" s="799"/>
      <c r="TMU58" s="799"/>
      <c r="TMV58" s="513"/>
      <c r="TMW58" s="799"/>
      <c r="TMX58" s="799"/>
      <c r="TMY58" s="799"/>
      <c r="TMZ58" s="799"/>
      <c r="TNA58" s="799"/>
      <c r="TNB58" s="799"/>
      <c r="TNC58" s="799"/>
      <c r="TND58" s="513"/>
      <c r="TNE58" s="799"/>
      <c r="TNF58" s="799"/>
      <c r="TNG58" s="799"/>
      <c r="TNH58" s="799"/>
      <c r="TNI58" s="799"/>
      <c r="TNJ58" s="799"/>
      <c r="TNK58" s="799"/>
      <c r="TNL58" s="513"/>
      <c r="TNM58" s="799"/>
      <c r="TNN58" s="799"/>
      <c r="TNO58" s="799"/>
      <c r="TNP58" s="799"/>
      <c r="TNQ58" s="799"/>
      <c r="TNR58" s="799"/>
      <c r="TNS58" s="799"/>
      <c r="TNT58" s="513"/>
      <c r="TNU58" s="799"/>
      <c r="TNV58" s="799"/>
      <c r="TNW58" s="799"/>
      <c r="TNX58" s="799"/>
      <c r="TNY58" s="799"/>
      <c r="TNZ58" s="799"/>
      <c r="TOA58" s="799"/>
      <c r="TOB58" s="513"/>
      <c r="TOC58" s="799"/>
      <c r="TOD58" s="799"/>
      <c r="TOE58" s="799"/>
      <c r="TOF58" s="799"/>
      <c r="TOG58" s="799"/>
      <c r="TOH58" s="799"/>
      <c r="TOI58" s="799"/>
      <c r="TOJ58" s="513"/>
      <c r="TOK58" s="799"/>
      <c r="TOL58" s="799"/>
      <c r="TOM58" s="799"/>
      <c r="TON58" s="799"/>
      <c r="TOO58" s="799"/>
      <c r="TOP58" s="799"/>
      <c r="TOQ58" s="799"/>
      <c r="TOR58" s="513"/>
      <c r="TOS58" s="799"/>
      <c r="TOT58" s="799"/>
      <c r="TOU58" s="799"/>
      <c r="TOV58" s="799"/>
      <c r="TOW58" s="799"/>
      <c r="TOX58" s="799"/>
      <c r="TOY58" s="799"/>
      <c r="TOZ58" s="513"/>
      <c r="TPA58" s="799"/>
      <c r="TPB58" s="799"/>
      <c r="TPC58" s="799"/>
      <c r="TPD58" s="799"/>
      <c r="TPE58" s="799"/>
      <c r="TPF58" s="799"/>
      <c r="TPG58" s="799"/>
      <c r="TPH58" s="513"/>
      <c r="TPI58" s="799"/>
      <c r="TPJ58" s="799"/>
      <c r="TPK58" s="799"/>
      <c r="TPL58" s="799"/>
      <c r="TPM58" s="799"/>
      <c r="TPN58" s="799"/>
      <c r="TPO58" s="799"/>
      <c r="TPP58" s="513"/>
      <c r="TPQ58" s="799"/>
      <c r="TPR58" s="799"/>
      <c r="TPS58" s="799"/>
      <c r="TPT58" s="799"/>
      <c r="TPU58" s="799"/>
      <c r="TPV58" s="799"/>
      <c r="TPW58" s="799"/>
      <c r="TPX58" s="513"/>
      <c r="TPY58" s="799"/>
      <c r="TPZ58" s="799"/>
      <c r="TQA58" s="799"/>
      <c r="TQB58" s="799"/>
      <c r="TQC58" s="799"/>
      <c r="TQD58" s="799"/>
      <c r="TQE58" s="799"/>
      <c r="TQF58" s="513"/>
      <c r="TQG58" s="799"/>
      <c r="TQH58" s="799"/>
      <c r="TQI58" s="799"/>
      <c r="TQJ58" s="799"/>
      <c r="TQK58" s="799"/>
      <c r="TQL58" s="799"/>
      <c r="TQM58" s="799"/>
      <c r="TQN58" s="513"/>
      <c r="TQO58" s="799"/>
      <c r="TQP58" s="799"/>
      <c r="TQQ58" s="799"/>
      <c r="TQR58" s="799"/>
      <c r="TQS58" s="799"/>
      <c r="TQT58" s="799"/>
      <c r="TQU58" s="799"/>
      <c r="TQV58" s="513"/>
      <c r="TQW58" s="799"/>
      <c r="TQX58" s="799"/>
      <c r="TQY58" s="799"/>
      <c r="TQZ58" s="799"/>
      <c r="TRA58" s="799"/>
      <c r="TRB58" s="799"/>
      <c r="TRC58" s="799"/>
      <c r="TRD58" s="513"/>
      <c r="TRE58" s="799"/>
      <c r="TRF58" s="799"/>
      <c r="TRG58" s="799"/>
      <c r="TRH58" s="799"/>
      <c r="TRI58" s="799"/>
      <c r="TRJ58" s="799"/>
      <c r="TRK58" s="799"/>
      <c r="TRL58" s="513"/>
      <c r="TRM58" s="799"/>
      <c r="TRN58" s="799"/>
      <c r="TRO58" s="799"/>
      <c r="TRP58" s="799"/>
      <c r="TRQ58" s="799"/>
      <c r="TRR58" s="799"/>
      <c r="TRS58" s="799"/>
      <c r="TRT58" s="513"/>
      <c r="TRU58" s="799"/>
      <c r="TRV58" s="799"/>
      <c r="TRW58" s="799"/>
      <c r="TRX58" s="799"/>
      <c r="TRY58" s="799"/>
      <c r="TRZ58" s="799"/>
      <c r="TSA58" s="799"/>
      <c r="TSB58" s="513"/>
      <c r="TSC58" s="799"/>
      <c r="TSD58" s="799"/>
      <c r="TSE58" s="799"/>
      <c r="TSF58" s="799"/>
      <c r="TSG58" s="799"/>
      <c r="TSH58" s="799"/>
      <c r="TSI58" s="799"/>
      <c r="TSJ58" s="513"/>
      <c r="TSK58" s="799"/>
      <c r="TSL58" s="799"/>
      <c r="TSM58" s="799"/>
      <c r="TSN58" s="799"/>
      <c r="TSO58" s="799"/>
      <c r="TSP58" s="799"/>
      <c r="TSQ58" s="799"/>
      <c r="TSR58" s="513"/>
      <c r="TSS58" s="799"/>
      <c r="TST58" s="799"/>
      <c r="TSU58" s="799"/>
      <c r="TSV58" s="799"/>
      <c r="TSW58" s="799"/>
      <c r="TSX58" s="799"/>
      <c r="TSY58" s="799"/>
      <c r="TSZ58" s="513"/>
      <c r="TTA58" s="799"/>
      <c r="TTB58" s="799"/>
      <c r="TTC58" s="799"/>
      <c r="TTD58" s="799"/>
      <c r="TTE58" s="799"/>
      <c r="TTF58" s="799"/>
      <c r="TTG58" s="799"/>
      <c r="TTH58" s="513"/>
      <c r="TTI58" s="799"/>
      <c r="TTJ58" s="799"/>
      <c r="TTK58" s="799"/>
      <c r="TTL58" s="799"/>
      <c r="TTM58" s="799"/>
      <c r="TTN58" s="799"/>
      <c r="TTO58" s="799"/>
      <c r="TTP58" s="513"/>
      <c r="TTQ58" s="799"/>
      <c r="TTR58" s="799"/>
      <c r="TTS58" s="799"/>
      <c r="TTT58" s="799"/>
      <c r="TTU58" s="799"/>
      <c r="TTV58" s="799"/>
      <c r="TTW58" s="799"/>
      <c r="TTX58" s="513"/>
      <c r="TTY58" s="799"/>
      <c r="TTZ58" s="799"/>
      <c r="TUA58" s="799"/>
      <c r="TUB58" s="799"/>
      <c r="TUC58" s="799"/>
      <c r="TUD58" s="799"/>
      <c r="TUE58" s="799"/>
      <c r="TUF58" s="513"/>
      <c r="TUG58" s="799"/>
      <c r="TUH58" s="799"/>
      <c r="TUI58" s="799"/>
      <c r="TUJ58" s="799"/>
      <c r="TUK58" s="799"/>
      <c r="TUL58" s="799"/>
      <c r="TUM58" s="799"/>
      <c r="TUN58" s="513"/>
      <c r="TUO58" s="799"/>
      <c r="TUP58" s="799"/>
      <c r="TUQ58" s="799"/>
      <c r="TUR58" s="799"/>
      <c r="TUS58" s="799"/>
      <c r="TUT58" s="799"/>
      <c r="TUU58" s="799"/>
      <c r="TUV58" s="513"/>
      <c r="TUW58" s="799"/>
      <c r="TUX58" s="799"/>
      <c r="TUY58" s="799"/>
      <c r="TUZ58" s="799"/>
      <c r="TVA58" s="799"/>
      <c r="TVB58" s="799"/>
      <c r="TVC58" s="799"/>
      <c r="TVD58" s="513"/>
      <c r="TVE58" s="799"/>
      <c r="TVF58" s="799"/>
      <c r="TVG58" s="799"/>
      <c r="TVH58" s="799"/>
      <c r="TVI58" s="799"/>
      <c r="TVJ58" s="799"/>
      <c r="TVK58" s="799"/>
      <c r="TVL58" s="513"/>
      <c r="TVM58" s="799"/>
      <c r="TVN58" s="799"/>
      <c r="TVO58" s="799"/>
      <c r="TVP58" s="799"/>
      <c r="TVQ58" s="799"/>
      <c r="TVR58" s="799"/>
      <c r="TVS58" s="799"/>
      <c r="TVT58" s="513"/>
      <c r="TVU58" s="799"/>
      <c r="TVV58" s="799"/>
      <c r="TVW58" s="799"/>
      <c r="TVX58" s="799"/>
      <c r="TVY58" s="799"/>
      <c r="TVZ58" s="799"/>
      <c r="TWA58" s="799"/>
      <c r="TWB58" s="513"/>
      <c r="TWC58" s="799"/>
      <c r="TWD58" s="799"/>
      <c r="TWE58" s="799"/>
      <c r="TWF58" s="799"/>
      <c r="TWG58" s="799"/>
      <c r="TWH58" s="799"/>
      <c r="TWI58" s="799"/>
      <c r="TWJ58" s="513"/>
      <c r="TWK58" s="799"/>
      <c r="TWL58" s="799"/>
      <c r="TWM58" s="799"/>
      <c r="TWN58" s="799"/>
      <c r="TWO58" s="799"/>
      <c r="TWP58" s="799"/>
      <c r="TWQ58" s="799"/>
      <c r="TWR58" s="513"/>
      <c r="TWS58" s="799"/>
      <c r="TWT58" s="799"/>
      <c r="TWU58" s="799"/>
      <c r="TWV58" s="799"/>
      <c r="TWW58" s="799"/>
      <c r="TWX58" s="799"/>
      <c r="TWY58" s="799"/>
      <c r="TWZ58" s="513"/>
      <c r="TXA58" s="799"/>
      <c r="TXB58" s="799"/>
      <c r="TXC58" s="799"/>
      <c r="TXD58" s="799"/>
      <c r="TXE58" s="799"/>
      <c r="TXF58" s="799"/>
      <c r="TXG58" s="799"/>
      <c r="TXH58" s="513"/>
      <c r="TXI58" s="799"/>
      <c r="TXJ58" s="799"/>
      <c r="TXK58" s="799"/>
      <c r="TXL58" s="799"/>
      <c r="TXM58" s="799"/>
      <c r="TXN58" s="799"/>
      <c r="TXO58" s="799"/>
      <c r="TXP58" s="513"/>
      <c r="TXQ58" s="799"/>
      <c r="TXR58" s="799"/>
      <c r="TXS58" s="799"/>
      <c r="TXT58" s="799"/>
      <c r="TXU58" s="799"/>
      <c r="TXV58" s="799"/>
      <c r="TXW58" s="799"/>
      <c r="TXX58" s="513"/>
      <c r="TXY58" s="799"/>
      <c r="TXZ58" s="799"/>
      <c r="TYA58" s="799"/>
      <c r="TYB58" s="799"/>
      <c r="TYC58" s="799"/>
      <c r="TYD58" s="799"/>
      <c r="TYE58" s="799"/>
      <c r="TYF58" s="513"/>
      <c r="TYG58" s="799"/>
      <c r="TYH58" s="799"/>
      <c r="TYI58" s="799"/>
      <c r="TYJ58" s="799"/>
      <c r="TYK58" s="799"/>
      <c r="TYL58" s="799"/>
      <c r="TYM58" s="799"/>
      <c r="TYN58" s="513"/>
      <c r="TYO58" s="799"/>
      <c r="TYP58" s="799"/>
      <c r="TYQ58" s="799"/>
      <c r="TYR58" s="799"/>
      <c r="TYS58" s="799"/>
      <c r="TYT58" s="799"/>
      <c r="TYU58" s="799"/>
      <c r="TYV58" s="513"/>
      <c r="TYW58" s="799"/>
      <c r="TYX58" s="799"/>
      <c r="TYY58" s="799"/>
      <c r="TYZ58" s="799"/>
      <c r="TZA58" s="799"/>
      <c r="TZB58" s="799"/>
      <c r="TZC58" s="799"/>
      <c r="TZD58" s="513"/>
      <c r="TZE58" s="799"/>
      <c r="TZF58" s="799"/>
      <c r="TZG58" s="799"/>
      <c r="TZH58" s="799"/>
      <c r="TZI58" s="799"/>
      <c r="TZJ58" s="799"/>
      <c r="TZK58" s="799"/>
      <c r="TZL58" s="513"/>
      <c r="TZM58" s="799"/>
      <c r="TZN58" s="799"/>
      <c r="TZO58" s="799"/>
      <c r="TZP58" s="799"/>
      <c r="TZQ58" s="799"/>
      <c r="TZR58" s="799"/>
      <c r="TZS58" s="799"/>
      <c r="TZT58" s="513"/>
      <c r="TZU58" s="799"/>
      <c r="TZV58" s="799"/>
      <c r="TZW58" s="799"/>
      <c r="TZX58" s="799"/>
      <c r="TZY58" s="799"/>
      <c r="TZZ58" s="799"/>
      <c r="UAA58" s="799"/>
      <c r="UAB58" s="513"/>
      <c r="UAC58" s="799"/>
      <c r="UAD58" s="799"/>
      <c r="UAE58" s="799"/>
      <c r="UAF58" s="799"/>
      <c r="UAG58" s="799"/>
      <c r="UAH58" s="799"/>
      <c r="UAI58" s="799"/>
      <c r="UAJ58" s="513"/>
      <c r="UAK58" s="799"/>
      <c r="UAL58" s="799"/>
      <c r="UAM58" s="799"/>
      <c r="UAN58" s="799"/>
      <c r="UAO58" s="799"/>
      <c r="UAP58" s="799"/>
      <c r="UAQ58" s="799"/>
      <c r="UAR58" s="513"/>
      <c r="UAS58" s="799"/>
      <c r="UAT58" s="799"/>
      <c r="UAU58" s="799"/>
      <c r="UAV58" s="799"/>
      <c r="UAW58" s="799"/>
      <c r="UAX58" s="799"/>
      <c r="UAY58" s="799"/>
      <c r="UAZ58" s="513"/>
      <c r="UBA58" s="799"/>
      <c r="UBB58" s="799"/>
      <c r="UBC58" s="799"/>
      <c r="UBD58" s="799"/>
      <c r="UBE58" s="799"/>
      <c r="UBF58" s="799"/>
      <c r="UBG58" s="799"/>
      <c r="UBH58" s="513"/>
      <c r="UBI58" s="799"/>
      <c r="UBJ58" s="799"/>
      <c r="UBK58" s="799"/>
      <c r="UBL58" s="799"/>
      <c r="UBM58" s="799"/>
      <c r="UBN58" s="799"/>
      <c r="UBO58" s="799"/>
      <c r="UBP58" s="513"/>
      <c r="UBQ58" s="799"/>
      <c r="UBR58" s="799"/>
      <c r="UBS58" s="799"/>
      <c r="UBT58" s="799"/>
      <c r="UBU58" s="799"/>
      <c r="UBV58" s="799"/>
      <c r="UBW58" s="799"/>
      <c r="UBX58" s="513"/>
      <c r="UBY58" s="799"/>
      <c r="UBZ58" s="799"/>
      <c r="UCA58" s="799"/>
      <c r="UCB58" s="799"/>
      <c r="UCC58" s="799"/>
      <c r="UCD58" s="799"/>
      <c r="UCE58" s="799"/>
      <c r="UCF58" s="513"/>
      <c r="UCG58" s="799"/>
      <c r="UCH58" s="799"/>
      <c r="UCI58" s="799"/>
      <c r="UCJ58" s="799"/>
      <c r="UCK58" s="799"/>
      <c r="UCL58" s="799"/>
      <c r="UCM58" s="799"/>
      <c r="UCN58" s="513"/>
      <c r="UCO58" s="799"/>
      <c r="UCP58" s="799"/>
      <c r="UCQ58" s="799"/>
      <c r="UCR58" s="799"/>
      <c r="UCS58" s="799"/>
      <c r="UCT58" s="799"/>
      <c r="UCU58" s="799"/>
      <c r="UCV58" s="513"/>
      <c r="UCW58" s="799"/>
      <c r="UCX58" s="799"/>
      <c r="UCY58" s="799"/>
      <c r="UCZ58" s="799"/>
      <c r="UDA58" s="799"/>
      <c r="UDB58" s="799"/>
      <c r="UDC58" s="799"/>
      <c r="UDD58" s="513"/>
      <c r="UDE58" s="799"/>
      <c r="UDF58" s="799"/>
      <c r="UDG58" s="799"/>
      <c r="UDH58" s="799"/>
      <c r="UDI58" s="799"/>
      <c r="UDJ58" s="799"/>
      <c r="UDK58" s="799"/>
      <c r="UDL58" s="513"/>
      <c r="UDM58" s="799"/>
      <c r="UDN58" s="799"/>
      <c r="UDO58" s="799"/>
      <c r="UDP58" s="799"/>
      <c r="UDQ58" s="799"/>
      <c r="UDR58" s="799"/>
      <c r="UDS58" s="799"/>
      <c r="UDT58" s="513"/>
      <c r="UDU58" s="799"/>
      <c r="UDV58" s="799"/>
      <c r="UDW58" s="799"/>
      <c r="UDX58" s="799"/>
      <c r="UDY58" s="799"/>
      <c r="UDZ58" s="799"/>
      <c r="UEA58" s="799"/>
      <c r="UEB58" s="513"/>
      <c r="UEC58" s="799"/>
      <c r="UED58" s="799"/>
      <c r="UEE58" s="799"/>
      <c r="UEF58" s="799"/>
      <c r="UEG58" s="799"/>
      <c r="UEH58" s="799"/>
      <c r="UEI58" s="799"/>
      <c r="UEJ58" s="513"/>
      <c r="UEK58" s="799"/>
      <c r="UEL58" s="799"/>
      <c r="UEM58" s="799"/>
      <c r="UEN58" s="799"/>
      <c r="UEO58" s="799"/>
      <c r="UEP58" s="799"/>
      <c r="UEQ58" s="799"/>
      <c r="UER58" s="513"/>
      <c r="UES58" s="799"/>
      <c r="UET58" s="799"/>
      <c r="UEU58" s="799"/>
      <c r="UEV58" s="799"/>
      <c r="UEW58" s="799"/>
      <c r="UEX58" s="799"/>
      <c r="UEY58" s="799"/>
      <c r="UEZ58" s="513"/>
      <c r="UFA58" s="799"/>
      <c r="UFB58" s="799"/>
      <c r="UFC58" s="799"/>
      <c r="UFD58" s="799"/>
      <c r="UFE58" s="799"/>
      <c r="UFF58" s="799"/>
      <c r="UFG58" s="799"/>
      <c r="UFH58" s="513"/>
      <c r="UFI58" s="799"/>
      <c r="UFJ58" s="799"/>
      <c r="UFK58" s="799"/>
      <c r="UFL58" s="799"/>
      <c r="UFM58" s="799"/>
      <c r="UFN58" s="799"/>
      <c r="UFO58" s="799"/>
      <c r="UFP58" s="513"/>
      <c r="UFQ58" s="799"/>
      <c r="UFR58" s="799"/>
      <c r="UFS58" s="799"/>
      <c r="UFT58" s="799"/>
      <c r="UFU58" s="799"/>
      <c r="UFV58" s="799"/>
      <c r="UFW58" s="799"/>
      <c r="UFX58" s="513"/>
      <c r="UFY58" s="799"/>
      <c r="UFZ58" s="799"/>
      <c r="UGA58" s="799"/>
      <c r="UGB58" s="799"/>
      <c r="UGC58" s="799"/>
      <c r="UGD58" s="799"/>
      <c r="UGE58" s="799"/>
      <c r="UGF58" s="513"/>
      <c r="UGG58" s="799"/>
      <c r="UGH58" s="799"/>
      <c r="UGI58" s="799"/>
      <c r="UGJ58" s="799"/>
      <c r="UGK58" s="799"/>
      <c r="UGL58" s="799"/>
      <c r="UGM58" s="799"/>
      <c r="UGN58" s="513"/>
      <c r="UGO58" s="799"/>
      <c r="UGP58" s="799"/>
      <c r="UGQ58" s="799"/>
      <c r="UGR58" s="799"/>
      <c r="UGS58" s="799"/>
      <c r="UGT58" s="799"/>
      <c r="UGU58" s="799"/>
      <c r="UGV58" s="513"/>
      <c r="UGW58" s="799"/>
      <c r="UGX58" s="799"/>
      <c r="UGY58" s="799"/>
      <c r="UGZ58" s="799"/>
      <c r="UHA58" s="799"/>
      <c r="UHB58" s="799"/>
      <c r="UHC58" s="799"/>
      <c r="UHD58" s="513"/>
      <c r="UHE58" s="799"/>
      <c r="UHF58" s="799"/>
      <c r="UHG58" s="799"/>
      <c r="UHH58" s="799"/>
      <c r="UHI58" s="799"/>
      <c r="UHJ58" s="799"/>
      <c r="UHK58" s="799"/>
      <c r="UHL58" s="513"/>
      <c r="UHM58" s="799"/>
      <c r="UHN58" s="799"/>
      <c r="UHO58" s="799"/>
      <c r="UHP58" s="799"/>
      <c r="UHQ58" s="799"/>
      <c r="UHR58" s="799"/>
      <c r="UHS58" s="799"/>
      <c r="UHT58" s="513"/>
      <c r="UHU58" s="799"/>
      <c r="UHV58" s="799"/>
      <c r="UHW58" s="799"/>
      <c r="UHX58" s="799"/>
      <c r="UHY58" s="799"/>
      <c r="UHZ58" s="799"/>
      <c r="UIA58" s="799"/>
      <c r="UIB58" s="513"/>
      <c r="UIC58" s="799"/>
      <c r="UID58" s="799"/>
      <c r="UIE58" s="799"/>
      <c r="UIF58" s="799"/>
      <c r="UIG58" s="799"/>
      <c r="UIH58" s="799"/>
      <c r="UII58" s="799"/>
      <c r="UIJ58" s="513"/>
      <c r="UIK58" s="799"/>
      <c r="UIL58" s="799"/>
      <c r="UIM58" s="799"/>
      <c r="UIN58" s="799"/>
      <c r="UIO58" s="799"/>
      <c r="UIP58" s="799"/>
      <c r="UIQ58" s="799"/>
      <c r="UIR58" s="513"/>
      <c r="UIS58" s="799"/>
      <c r="UIT58" s="799"/>
      <c r="UIU58" s="799"/>
      <c r="UIV58" s="799"/>
      <c r="UIW58" s="799"/>
      <c r="UIX58" s="799"/>
      <c r="UIY58" s="799"/>
      <c r="UIZ58" s="513"/>
      <c r="UJA58" s="799"/>
      <c r="UJB58" s="799"/>
      <c r="UJC58" s="799"/>
      <c r="UJD58" s="799"/>
      <c r="UJE58" s="799"/>
      <c r="UJF58" s="799"/>
      <c r="UJG58" s="799"/>
      <c r="UJH58" s="513"/>
      <c r="UJI58" s="799"/>
      <c r="UJJ58" s="799"/>
      <c r="UJK58" s="799"/>
      <c r="UJL58" s="799"/>
      <c r="UJM58" s="799"/>
      <c r="UJN58" s="799"/>
      <c r="UJO58" s="799"/>
      <c r="UJP58" s="513"/>
      <c r="UJQ58" s="799"/>
      <c r="UJR58" s="799"/>
      <c r="UJS58" s="799"/>
      <c r="UJT58" s="799"/>
      <c r="UJU58" s="799"/>
      <c r="UJV58" s="799"/>
      <c r="UJW58" s="799"/>
      <c r="UJX58" s="513"/>
      <c r="UJY58" s="799"/>
      <c r="UJZ58" s="799"/>
      <c r="UKA58" s="799"/>
      <c r="UKB58" s="799"/>
      <c r="UKC58" s="799"/>
      <c r="UKD58" s="799"/>
      <c r="UKE58" s="799"/>
      <c r="UKF58" s="513"/>
      <c r="UKG58" s="799"/>
      <c r="UKH58" s="799"/>
      <c r="UKI58" s="799"/>
      <c r="UKJ58" s="799"/>
      <c r="UKK58" s="799"/>
      <c r="UKL58" s="799"/>
      <c r="UKM58" s="799"/>
      <c r="UKN58" s="513"/>
      <c r="UKO58" s="799"/>
      <c r="UKP58" s="799"/>
      <c r="UKQ58" s="799"/>
      <c r="UKR58" s="799"/>
      <c r="UKS58" s="799"/>
      <c r="UKT58" s="799"/>
      <c r="UKU58" s="799"/>
      <c r="UKV58" s="513"/>
      <c r="UKW58" s="799"/>
      <c r="UKX58" s="799"/>
      <c r="UKY58" s="799"/>
      <c r="UKZ58" s="799"/>
      <c r="ULA58" s="799"/>
      <c r="ULB58" s="799"/>
      <c r="ULC58" s="799"/>
      <c r="ULD58" s="513"/>
      <c r="ULE58" s="799"/>
      <c r="ULF58" s="799"/>
      <c r="ULG58" s="799"/>
      <c r="ULH58" s="799"/>
      <c r="ULI58" s="799"/>
      <c r="ULJ58" s="799"/>
      <c r="ULK58" s="799"/>
      <c r="ULL58" s="513"/>
      <c r="ULM58" s="799"/>
      <c r="ULN58" s="799"/>
      <c r="ULO58" s="799"/>
      <c r="ULP58" s="799"/>
      <c r="ULQ58" s="799"/>
      <c r="ULR58" s="799"/>
      <c r="ULS58" s="799"/>
      <c r="ULT58" s="513"/>
      <c r="ULU58" s="799"/>
      <c r="ULV58" s="799"/>
      <c r="ULW58" s="799"/>
      <c r="ULX58" s="799"/>
      <c r="ULY58" s="799"/>
      <c r="ULZ58" s="799"/>
      <c r="UMA58" s="799"/>
      <c r="UMB58" s="513"/>
      <c r="UMC58" s="799"/>
      <c r="UMD58" s="799"/>
      <c r="UME58" s="799"/>
      <c r="UMF58" s="799"/>
      <c r="UMG58" s="799"/>
      <c r="UMH58" s="799"/>
      <c r="UMI58" s="799"/>
      <c r="UMJ58" s="513"/>
      <c r="UMK58" s="799"/>
      <c r="UML58" s="799"/>
      <c r="UMM58" s="799"/>
      <c r="UMN58" s="799"/>
      <c r="UMO58" s="799"/>
      <c r="UMP58" s="799"/>
      <c r="UMQ58" s="799"/>
      <c r="UMR58" s="513"/>
      <c r="UMS58" s="799"/>
      <c r="UMT58" s="799"/>
      <c r="UMU58" s="799"/>
      <c r="UMV58" s="799"/>
      <c r="UMW58" s="799"/>
      <c r="UMX58" s="799"/>
      <c r="UMY58" s="799"/>
      <c r="UMZ58" s="513"/>
      <c r="UNA58" s="799"/>
      <c r="UNB58" s="799"/>
      <c r="UNC58" s="799"/>
      <c r="UND58" s="799"/>
      <c r="UNE58" s="799"/>
      <c r="UNF58" s="799"/>
      <c r="UNG58" s="799"/>
      <c r="UNH58" s="513"/>
      <c r="UNI58" s="799"/>
      <c r="UNJ58" s="799"/>
      <c r="UNK58" s="799"/>
      <c r="UNL58" s="799"/>
      <c r="UNM58" s="799"/>
      <c r="UNN58" s="799"/>
      <c r="UNO58" s="799"/>
      <c r="UNP58" s="513"/>
      <c r="UNQ58" s="799"/>
      <c r="UNR58" s="799"/>
      <c r="UNS58" s="799"/>
      <c r="UNT58" s="799"/>
      <c r="UNU58" s="799"/>
      <c r="UNV58" s="799"/>
      <c r="UNW58" s="799"/>
      <c r="UNX58" s="513"/>
      <c r="UNY58" s="799"/>
      <c r="UNZ58" s="799"/>
      <c r="UOA58" s="799"/>
      <c r="UOB58" s="799"/>
      <c r="UOC58" s="799"/>
      <c r="UOD58" s="799"/>
      <c r="UOE58" s="799"/>
      <c r="UOF58" s="513"/>
      <c r="UOG58" s="799"/>
      <c r="UOH58" s="799"/>
      <c r="UOI58" s="799"/>
      <c r="UOJ58" s="799"/>
      <c r="UOK58" s="799"/>
      <c r="UOL58" s="799"/>
      <c r="UOM58" s="799"/>
      <c r="UON58" s="513"/>
      <c r="UOO58" s="799"/>
      <c r="UOP58" s="799"/>
      <c r="UOQ58" s="799"/>
      <c r="UOR58" s="799"/>
      <c r="UOS58" s="799"/>
      <c r="UOT58" s="799"/>
      <c r="UOU58" s="799"/>
      <c r="UOV58" s="513"/>
      <c r="UOW58" s="799"/>
      <c r="UOX58" s="799"/>
      <c r="UOY58" s="799"/>
      <c r="UOZ58" s="799"/>
      <c r="UPA58" s="799"/>
      <c r="UPB58" s="799"/>
      <c r="UPC58" s="799"/>
      <c r="UPD58" s="513"/>
      <c r="UPE58" s="799"/>
      <c r="UPF58" s="799"/>
      <c r="UPG58" s="799"/>
      <c r="UPH58" s="799"/>
      <c r="UPI58" s="799"/>
      <c r="UPJ58" s="799"/>
      <c r="UPK58" s="799"/>
      <c r="UPL58" s="513"/>
      <c r="UPM58" s="799"/>
      <c r="UPN58" s="799"/>
      <c r="UPO58" s="799"/>
      <c r="UPP58" s="799"/>
      <c r="UPQ58" s="799"/>
      <c r="UPR58" s="799"/>
      <c r="UPS58" s="799"/>
      <c r="UPT58" s="513"/>
      <c r="UPU58" s="799"/>
      <c r="UPV58" s="799"/>
      <c r="UPW58" s="799"/>
      <c r="UPX58" s="799"/>
      <c r="UPY58" s="799"/>
      <c r="UPZ58" s="799"/>
      <c r="UQA58" s="799"/>
      <c r="UQB58" s="513"/>
      <c r="UQC58" s="799"/>
      <c r="UQD58" s="799"/>
      <c r="UQE58" s="799"/>
      <c r="UQF58" s="799"/>
      <c r="UQG58" s="799"/>
      <c r="UQH58" s="799"/>
      <c r="UQI58" s="799"/>
      <c r="UQJ58" s="513"/>
      <c r="UQK58" s="799"/>
      <c r="UQL58" s="799"/>
      <c r="UQM58" s="799"/>
      <c r="UQN58" s="799"/>
      <c r="UQO58" s="799"/>
      <c r="UQP58" s="799"/>
      <c r="UQQ58" s="799"/>
      <c r="UQR58" s="513"/>
      <c r="UQS58" s="799"/>
      <c r="UQT58" s="799"/>
      <c r="UQU58" s="799"/>
      <c r="UQV58" s="799"/>
      <c r="UQW58" s="799"/>
      <c r="UQX58" s="799"/>
      <c r="UQY58" s="799"/>
      <c r="UQZ58" s="513"/>
      <c r="URA58" s="799"/>
      <c r="URB58" s="799"/>
      <c r="URC58" s="799"/>
      <c r="URD58" s="799"/>
      <c r="URE58" s="799"/>
      <c r="URF58" s="799"/>
      <c r="URG58" s="799"/>
      <c r="URH58" s="513"/>
      <c r="URI58" s="799"/>
      <c r="URJ58" s="799"/>
      <c r="URK58" s="799"/>
      <c r="URL58" s="799"/>
      <c r="URM58" s="799"/>
      <c r="URN58" s="799"/>
      <c r="URO58" s="799"/>
      <c r="URP58" s="513"/>
      <c r="URQ58" s="799"/>
      <c r="URR58" s="799"/>
      <c r="URS58" s="799"/>
      <c r="URT58" s="799"/>
      <c r="URU58" s="799"/>
      <c r="URV58" s="799"/>
      <c r="URW58" s="799"/>
      <c r="URX58" s="513"/>
      <c r="URY58" s="799"/>
      <c r="URZ58" s="799"/>
      <c r="USA58" s="799"/>
      <c r="USB58" s="799"/>
      <c r="USC58" s="799"/>
      <c r="USD58" s="799"/>
      <c r="USE58" s="799"/>
      <c r="USF58" s="513"/>
      <c r="USG58" s="799"/>
      <c r="USH58" s="799"/>
      <c r="USI58" s="799"/>
      <c r="USJ58" s="799"/>
      <c r="USK58" s="799"/>
      <c r="USL58" s="799"/>
      <c r="USM58" s="799"/>
      <c r="USN58" s="513"/>
      <c r="USO58" s="799"/>
      <c r="USP58" s="799"/>
      <c r="USQ58" s="799"/>
      <c r="USR58" s="799"/>
      <c r="USS58" s="799"/>
      <c r="UST58" s="799"/>
      <c r="USU58" s="799"/>
      <c r="USV58" s="513"/>
      <c r="USW58" s="799"/>
      <c r="USX58" s="799"/>
      <c r="USY58" s="799"/>
      <c r="USZ58" s="799"/>
      <c r="UTA58" s="799"/>
      <c r="UTB58" s="799"/>
      <c r="UTC58" s="799"/>
      <c r="UTD58" s="513"/>
      <c r="UTE58" s="799"/>
      <c r="UTF58" s="799"/>
      <c r="UTG58" s="799"/>
      <c r="UTH58" s="799"/>
      <c r="UTI58" s="799"/>
      <c r="UTJ58" s="799"/>
      <c r="UTK58" s="799"/>
      <c r="UTL58" s="513"/>
      <c r="UTM58" s="799"/>
      <c r="UTN58" s="799"/>
      <c r="UTO58" s="799"/>
      <c r="UTP58" s="799"/>
      <c r="UTQ58" s="799"/>
      <c r="UTR58" s="799"/>
      <c r="UTS58" s="799"/>
      <c r="UTT58" s="513"/>
      <c r="UTU58" s="799"/>
      <c r="UTV58" s="799"/>
      <c r="UTW58" s="799"/>
      <c r="UTX58" s="799"/>
      <c r="UTY58" s="799"/>
      <c r="UTZ58" s="799"/>
      <c r="UUA58" s="799"/>
      <c r="UUB58" s="513"/>
      <c r="UUC58" s="799"/>
      <c r="UUD58" s="799"/>
      <c r="UUE58" s="799"/>
      <c r="UUF58" s="799"/>
      <c r="UUG58" s="799"/>
      <c r="UUH58" s="799"/>
      <c r="UUI58" s="799"/>
      <c r="UUJ58" s="513"/>
      <c r="UUK58" s="799"/>
      <c r="UUL58" s="799"/>
      <c r="UUM58" s="799"/>
      <c r="UUN58" s="799"/>
      <c r="UUO58" s="799"/>
      <c r="UUP58" s="799"/>
      <c r="UUQ58" s="799"/>
      <c r="UUR58" s="513"/>
      <c r="UUS58" s="799"/>
      <c r="UUT58" s="799"/>
      <c r="UUU58" s="799"/>
      <c r="UUV58" s="799"/>
      <c r="UUW58" s="799"/>
      <c r="UUX58" s="799"/>
      <c r="UUY58" s="799"/>
      <c r="UUZ58" s="513"/>
      <c r="UVA58" s="799"/>
      <c r="UVB58" s="799"/>
      <c r="UVC58" s="799"/>
      <c r="UVD58" s="799"/>
      <c r="UVE58" s="799"/>
      <c r="UVF58" s="799"/>
      <c r="UVG58" s="799"/>
      <c r="UVH58" s="513"/>
      <c r="UVI58" s="799"/>
      <c r="UVJ58" s="799"/>
      <c r="UVK58" s="799"/>
      <c r="UVL58" s="799"/>
      <c r="UVM58" s="799"/>
      <c r="UVN58" s="799"/>
      <c r="UVO58" s="799"/>
      <c r="UVP58" s="513"/>
      <c r="UVQ58" s="799"/>
      <c r="UVR58" s="799"/>
      <c r="UVS58" s="799"/>
      <c r="UVT58" s="799"/>
      <c r="UVU58" s="799"/>
      <c r="UVV58" s="799"/>
      <c r="UVW58" s="799"/>
      <c r="UVX58" s="513"/>
      <c r="UVY58" s="799"/>
      <c r="UVZ58" s="799"/>
      <c r="UWA58" s="799"/>
      <c r="UWB58" s="799"/>
      <c r="UWC58" s="799"/>
      <c r="UWD58" s="799"/>
      <c r="UWE58" s="799"/>
      <c r="UWF58" s="513"/>
      <c r="UWG58" s="799"/>
      <c r="UWH58" s="799"/>
      <c r="UWI58" s="799"/>
      <c r="UWJ58" s="799"/>
      <c r="UWK58" s="799"/>
      <c r="UWL58" s="799"/>
      <c r="UWM58" s="799"/>
      <c r="UWN58" s="513"/>
      <c r="UWO58" s="799"/>
      <c r="UWP58" s="799"/>
      <c r="UWQ58" s="799"/>
      <c r="UWR58" s="799"/>
      <c r="UWS58" s="799"/>
      <c r="UWT58" s="799"/>
      <c r="UWU58" s="799"/>
      <c r="UWV58" s="513"/>
      <c r="UWW58" s="799"/>
      <c r="UWX58" s="799"/>
      <c r="UWY58" s="799"/>
      <c r="UWZ58" s="799"/>
      <c r="UXA58" s="799"/>
      <c r="UXB58" s="799"/>
      <c r="UXC58" s="799"/>
      <c r="UXD58" s="513"/>
      <c r="UXE58" s="799"/>
      <c r="UXF58" s="799"/>
      <c r="UXG58" s="799"/>
      <c r="UXH58" s="799"/>
      <c r="UXI58" s="799"/>
      <c r="UXJ58" s="799"/>
      <c r="UXK58" s="799"/>
      <c r="UXL58" s="513"/>
      <c r="UXM58" s="799"/>
      <c r="UXN58" s="799"/>
      <c r="UXO58" s="799"/>
      <c r="UXP58" s="799"/>
      <c r="UXQ58" s="799"/>
      <c r="UXR58" s="799"/>
      <c r="UXS58" s="799"/>
      <c r="UXT58" s="513"/>
      <c r="UXU58" s="799"/>
      <c r="UXV58" s="799"/>
      <c r="UXW58" s="799"/>
      <c r="UXX58" s="799"/>
      <c r="UXY58" s="799"/>
      <c r="UXZ58" s="799"/>
      <c r="UYA58" s="799"/>
      <c r="UYB58" s="513"/>
      <c r="UYC58" s="799"/>
      <c r="UYD58" s="799"/>
      <c r="UYE58" s="799"/>
      <c r="UYF58" s="799"/>
      <c r="UYG58" s="799"/>
      <c r="UYH58" s="799"/>
      <c r="UYI58" s="799"/>
      <c r="UYJ58" s="513"/>
      <c r="UYK58" s="799"/>
      <c r="UYL58" s="799"/>
      <c r="UYM58" s="799"/>
      <c r="UYN58" s="799"/>
      <c r="UYO58" s="799"/>
      <c r="UYP58" s="799"/>
      <c r="UYQ58" s="799"/>
      <c r="UYR58" s="513"/>
      <c r="UYS58" s="799"/>
      <c r="UYT58" s="799"/>
      <c r="UYU58" s="799"/>
      <c r="UYV58" s="799"/>
      <c r="UYW58" s="799"/>
      <c r="UYX58" s="799"/>
      <c r="UYY58" s="799"/>
      <c r="UYZ58" s="513"/>
      <c r="UZA58" s="799"/>
      <c r="UZB58" s="799"/>
      <c r="UZC58" s="799"/>
      <c r="UZD58" s="799"/>
      <c r="UZE58" s="799"/>
      <c r="UZF58" s="799"/>
      <c r="UZG58" s="799"/>
      <c r="UZH58" s="513"/>
      <c r="UZI58" s="799"/>
      <c r="UZJ58" s="799"/>
      <c r="UZK58" s="799"/>
      <c r="UZL58" s="799"/>
      <c r="UZM58" s="799"/>
      <c r="UZN58" s="799"/>
      <c r="UZO58" s="799"/>
      <c r="UZP58" s="513"/>
      <c r="UZQ58" s="799"/>
      <c r="UZR58" s="799"/>
      <c r="UZS58" s="799"/>
      <c r="UZT58" s="799"/>
      <c r="UZU58" s="799"/>
      <c r="UZV58" s="799"/>
      <c r="UZW58" s="799"/>
      <c r="UZX58" s="513"/>
      <c r="UZY58" s="799"/>
      <c r="UZZ58" s="799"/>
      <c r="VAA58" s="799"/>
      <c r="VAB58" s="799"/>
      <c r="VAC58" s="799"/>
      <c r="VAD58" s="799"/>
      <c r="VAE58" s="799"/>
      <c r="VAF58" s="513"/>
      <c r="VAG58" s="799"/>
      <c r="VAH58" s="799"/>
      <c r="VAI58" s="799"/>
      <c r="VAJ58" s="799"/>
      <c r="VAK58" s="799"/>
      <c r="VAL58" s="799"/>
      <c r="VAM58" s="799"/>
      <c r="VAN58" s="513"/>
      <c r="VAO58" s="799"/>
      <c r="VAP58" s="799"/>
      <c r="VAQ58" s="799"/>
      <c r="VAR58" s="799"/>
      <c r="VAS58" s="799"/>
      <c r="VAT58" s="799"/>
      <c r="VAU58" s="799"/>
      <c r="VAV58" s="513"/>
      <c r="VAW58" s="799"/>
      <c r="VAX58" s="799"/>
      <c r="VAY58" s="799"/>
      <c r="VAZ58" s="799"/>
      <c r="VBA58" s="799"/>
      <c r="VBB58" s="799"/>
      <c r="VBC58" s="799"/>
      <c r="VBD58" s="513"/>
      <c r="VBE58" s="799"/>
      <c r="VBF58" s="799"/>
      <c r="VBG58" s="799"/>
      <c r="VBH58" s="799"/>
      <c r="VBI58" s="799"/>
      <c r="VBJ58" s="799"/>
      <c r="VBK58" s="799"/>
      <c r="VBL58" s="513"/>
      <c r="VBM58" s="799"/>
      <c r="VBN58" s="799"/>
      <c r="VBO58" s="799"/>
      <c r="VBP58" s="799"/>
      <c r="VBQ58" s="799"/>
      <c r="VBR58" s="799"/>
      <c r="VBS58" s="799"/>
      <c r="VBT58" s="513"/>
      <c r="VBU58" s="799"/>
      <c r="VBV58" s="799"/>
      <c r="VBW58" s="799"/>
      <c r="VBX58" s="799"/>
      <c r="VBY58" s="799"/>
      <c r="VBZ58" s="799"/>
      <c r="VCA58" s="799"/>
      <c r="VCB58" s="513"/>
      <c r="VCC58" s="799"/>
      <c r="VCD58" s="799"/>
      <c r="VCE58" s="799"/>
      <c r="VCF58" s="799"/>
      <c r="VCG58" s="799"/>
      <c r="VCH58" s="799"/>
      <c r="VCI58" s="799"/>
      <c r="VCJ58" s="513"/>
      <c r="VCK58" s="799"/>
      <c r="VCL58" s="799"/>
      <c r="VCM58" s="799"/>
      <c r="VCN58" s="799"/>
      <c r="VCO58" s="799"/>
      <c r="VCP58" s="799"/>
      <c r="VCQ58" s="799"/>
      <c r="VCR58" s="513"/>
      <c r="VCS58" s="799"/>
      <c r="VCT58" s="799"/>
      <c r="VCU58" s="799"/>
      <c r="VCV58" s="799"/>
      <c r="VCW58" s="799"/>
      <c r="VCX58" s="799"/>
      <c r="VCY58" s="799"/>
      <c r="VCZ58" s="513"/>
      <c r="VDA58" s="799"/>
      <c r="VDB58" s="799"/>
      <c r="VDC58" s="799"/>
      <c r="VDD58" s="799"/>
      <c r="VDE58" s="799"/>
      <c r="VDF58" s="799"/>
      <c r="VDG58" s="799"/>
      <c r="VDH58" s="513"/>
      <c r="VDI58" s="799"/>
      <c r="VDJ58" s="799"/>
      <c r="VDK58" s="799"/>
      <c r="VDL58" s="799"/>
      <c r="VDM58" s="799"/>
      <c r="VDN58" s="799"/>
      <c r="VDO58" s="799"/>
      <c r="VDP58" s="513"/>
      <c r="VDQ58" s="799"/>
      <c r="VDR58" s="799"/>
      <c r="VDS58" s="799"/>
      <c r="VDT58" s="799"/>
      <c r="VDU58" s="799"/>
      <c r="VDV58" s="799"/>
      <c r="VDW58" s="799"/>
      <c r="VDX58" s="513"/>
      <c r="VDY58" s="799"/>
      <c r="VDZ58" s="799"/>
      <c r="VEA58" s="799"/>
      <c r="VEB58" s="799"/>
      <c r="VEC58" s="799"/>
      <c r="VED58" s="799"/>
      <c r="VEE58" s="799"/>
      <c r="VEF58" s="513"/>
      <c r="VEG58" s="799"/>
      <c r="VEH58" s="799"/>
      <c r="VEI58" s="799"/>
      <c r="VEJ58" s="799"/>
      <c r="VEK58" s="799"/>
      <c r="VEL58" s="799"/>
      <c r="VEM58" s="799"/>
      <c r="VEN58" s="513"/>
      <c r="VEO58" s="799"/>
      <c r="VEP58" s="799"/>
      <c r="VEQ58" s="799"/>
      <c r="VER58" s="799"/>
      <c r="VES58" s="799"/>
      <c r="VET58" s="799"/>
      <c r="VEU58" s="799"/>
      <c r="VEV58" s="513"/>
      <c r="VEW58" s="799"/>
      <c r="VEX58" s="799"/>
      <c r="VEY58" s="799"/>
      <c r="VEZ58" s="799"/>
      <c r="VFA58" s="799"/>
      <c r="VFB58" s="799"/>
      <c r="VFC58" s="799"/>
      <c r="VFD58" s="513"/>
      <c r="VFE58" s="799"/>
      <c r="VFF58" s="799"/>
      <c r="VFG58" s="799"/>
      <c r="VFH58" s="799"/>
      <c r="VFI58" s="799"/>
      <c r="VFJ58" s="799"/>
      <c r="VFK58" s="799"/>
      <c r="VFL58" s="513"/>
      <c r="VFM58" s="799"/>
      <c r="VFN58" s="799"/>
      <c r="VFO58" s="799"/>
      <c r="VFP58" s="799"/>
      <c r="VFQ58" s="799"/>
      <c r="VFR58" s="799"/>
      <c r="VFS58" s="799"/>
      <c r="VFT58" s="513"/>
      <c r="VFU58" s="799"/>
      <c r="VFV58" s="799"/>
      <c r="VFW58" s="799"/>
      <c r="VFX58" s="799"/>
      <c r="VFY58" s="799"/>
      <c r="VFZ58" s="799"/>
      <c r="VGA58" s="799"/>
      <c r="VGB58" s="513"/>
      <c r="VGC58" s="799"/>
      <c r="VGD58" s="799"/>
      <c r="VGE58" s="799"/>
      <c r="VGF58" s="799"/>
      <c r="VGG58" s="799"/>
      <c r="VGH58" s="799"/>
      <c r="VGI58" s="799"/>
      <c r="VGJ58" s="513"/>
      <c r="VGK58" s="799"/>
      <c r="VGL58" s="799"/>
      <c r="VGM58" s="799"/>
      <c r="VGN58" s="799"/>
      <c r="VGO58" s="799"/>
      <c r="VGP58" s="799"/>
      <c r="VGQ58" s="799"/>
      <c r="VGR58" s="513"/>
      <c r="VGS58" s="799"/>
      <c r="VGT58" s="799"/>
      <c r="VGU58" s="799"/>
      <c r="VGV58" s="799"/>
      <c r="VGW58" s="799"/>
      <c r="VGX58" s="799"/>
      <c r="VGY58" s="799"/>
      <c r="VGZ58" s="513"/>
      <c r="VHA58" s="799"/>
      <c r="VHB58" s="799"/>
      <c r="VHC58" s="799"/>
      <c r="VHD58" s="799"/>
      <c r="VHE58" s="799"/>
      <c r="VHF58" s="799"/>
      <c r="VHG58" s="799"/>
      <c r="VHH58" s="513"/>
      <c r="VHI58" s="799"/>
      <c r="VHJ58" s="799"/>
      <c r="VHK58" s="799"/>
      <c r="VHL58" s="799"/>
      <c r="VHM58" s="799"/>
      <c r="VHN58" s="799"/>
      <c r="VHO58" s="799"/>
      <c r="VHP58" s="513"/>
      <c r="VHQ58" s="799"/>
      <c r="VHR58" s="799"/>
      <c r="VHS58" s="799"/>
      <c r="VHT58" s="799"/>
      <c r="VHU58" s="799"/>
      <c r="VHV58" s="799"/>
      <c r="VHW58" s="799"/>
      <c r="VHX58" s="513"/>
      <c r="VHY58" s="799"/>
      <c r="VHZ58" s="799"/>
      <c r="VIA58" s="799"/>
      <c r="VIB58" s="799"/>
      <c r="VIC58" s="799"/>
      <c r="VID58" s="799"/>
      <c r="VIE58" s="799"/>
      <c r="VIF58" s="513"/>
      <c r="VIG58" s="799"/>
      <c r="VIH58" s="799"/>
      <c r="VII58" s="799"/>
      <c r="VIJ58" s="799"/>
      <c r="VIK58" s="799"/>
      <c r="VIL58" s="799"/>
      <c r="VIM58" s="799"/>
      <c r="VIN58" s="513"/>
      <c r="VIO58" s="799"/>
      <c r="VIP58" s="799"/>
      <c r="VIQ58" s="799"/>
      <c r="VIR58" s="799"/>
      <c r="VIS58" s="799"/>
      <c r="VIT58" s="799"/>
      <c r="VIU58" s="799"/>
      <c r="VIV58" s="513"/>
      <c r="VIW58" s="799"/>
      <c r="VIX58" s="799"/>
      <c r="VIY58" s="799"/>
      <c r="VIZ58" s="799"/>
      <c r="VJA58" s="799"/>
      <c r="VJB58" s="799"/>
      <c r="VJC58" s="799"/>
      <c r="VJD58" s="513"/>
      <c r="VJE58" s="799"/>
      <c r="VJF58" s="799"/>
      <c r="VJG58" s="799"/>
      <c r="VJH58" s="799"/>
      <c r="VJI58" s="799"/>
      <c r="VJJ58" s="799"/>
      <c r="VJK58" s="799"/>
      <c r="VJL58" s="513"/>
      <c r="VJM58" s="799"/>
      <c r="VJN58" s="799"/>
      <c r="VJO58" s="799"/>
      <c r="VJP58" s="799"/>
      <c r="VJQ58" s="799"/>
      <c r="VJR58" s="799"/>
      <c r="VJS58" s="799"/>
      <c r="VJT58" s="513"/>
      <c r="VJU58" s="799"/>
      <c r="VJV58" s="799"/>
      <c r="VJW58" s="799"/>
      <c r="VJX58" s="799"/>
      <c r="VJY58" s="799"/>
      <c r="VJZ58" s="799"/>
      <c r="VKA58" s="799"/>
      <c r="VKB58" s="513"/>
      <c r="VKC58" s="799"/>
      <c r="VKD58" s="799"/>
      <c r="VKE58" s="799"/>
      <c r="VKF58" s="799"/>
      <c r="VKG58" s="799"/>
      <c r="VKH58" s="799"/>
      <c r="VKI58" s="799"/>
      <c r="VKJ58" s="513"/>
      <c r="VKK58" s="799"/>
      <c r="VKL58" s="799"/>
      <c r="VKM58" s="799"/>
      <c r="VKN58" s="799"/>
      <c r="VKO58" s="799"/>
      <c r="VKP58" s="799"/>
      <c r="VKQ58" s="799"/>
      <c r="VKR58" s="513"/>
      <c r="VKS58" s="799"/>
      <c r="VKT58" s="799"/>
      <c r="VKU58" s="799"/>
      <c r="VKV58" s="799"/>
      <c r="VKW58" s="799"/>
      <c r="VKX58" s="799"/>
      <c r="VKY58" s="799"/>
      <c r="VKZ58" s="513"/>
      <c r="VLA58" s="799"/>
      <c r="VLB58" s="799"/>
      <c r="VLC58" s="799"/>
      <c r="VLD58" s="799"/>
      <c r="VLE58" s="799"/>
      <c r="VLF58" s="799"/>
      <c r="VLG58" s="799"/>
      <c r="VLH58" s="513"/>
      <c r="VLI58" s="799"/>
      <c r="VLJ58" s="799"/>
      <c r="VLK58" s="799"/>
      <c r="VLL58" s="799"/>
      <c r="VLM58" s="799"/>
      <c r="VLN58" s="799"/>
      <c r="VLO58" s="799"/>
      <c r="VLP58" s="513"/>
      <c r="VLQ58" s="799"/>
      <c r="VLR58" s="799"/>
      <c r="VLS58" s="799"/>
      <c r="VLT58" s="799"/>
      <c r="VLU58" s="799"/>
      <c r="VLV58" s="799"/>
      <c r="VLW58" s="799"/>
      <c r="VLX58" s="513"/>
      <c r="VLY58" s="799"/>
      <c r="VLZ58" s="799"/>
      <c r="VMA58" s="799"/>
      <c r="VMB58" s="799"/>
      <c r="VMC58" s="799"/>
      <c r="VMD58" s="799"/>
      <c r="VME58" s="799"/>
      <c r="VMF58" s="513"/>
      <c r="VMG58" s="799"/>
      <c r="VMH58" s="799"/>
      <c r="VMI58" s="799"/>
      <c r="VMJ58" s="799"/>
      <c r="VMK58" s="799"/>
      <c r="VML58" s="799"/>
      <c r="VMM58" s="799"/>
      <c r="VMN58" s="513"/>
      <c r="VMO58" s="799"/>
      <c r="VMP58" s="799"/>
      <c r="VMQ58" s="799"/>
      <c r="VMR58" s="799"/>
      <c r="VMS58" s="799"/>
      <c r="VMT58" s="799"/>
      <c r="VMU58" s="799"/>
      <c r="VMV58" s="513"/>
      <c r="VMW58" s="799"/>
      <c r="VMX58" s="799"/>
      <c r="VMY58" s="799"/>
      <c r="VMZ58" s="799"/>
      <c r="VNA58" s="799"/>
      <c r="VNB58" s="799"/>
      <c r="VNC58" s="799"/>
      <c r="VND58" s="513"/>
      <c r="VNE58" s="799"/>
      <c r="VNF58" s="799"/>
      <c r="VNG58" s="799"/>
      <c r="VNH58" s="799"/>
      <c r="VNI58" s="799"/>
      <c r="VNJ58" s="799"/>
      <c r="VNK58" s="799"/>
      <c r="VNL58" s="513"/>
      <c r="VNM58" s="799"/>
      <c r="VNN58" s="799"/>
      <c r="VNO58" s="799"/>
      <c r="VNP58" s="799"/>
      <c r="VNQ58" s="799"/>
      <c r="VNR58" s="799"/>
      <c r="VNS58" s="799"/>
      <c r="VNT58" s="513"/>
      <c r="VNU58" s="799"/>
      <c r="VNV58" s="799"/>
      <c r="VNW58" s="799"/>
      <c r="VNX58" s="799"/>
      <c r="VNY58" s="799"/>
      <c r="VNZ58" s="799"/>
      <c r="VOA58" s="799"/>
      <c r="VOB58" s="513"/>
      <c r="VOC58" s="799"/>
      <c r="VOD58" s="799"/>
      <c r="VOE58" s="799"/>
      <c r="VOF58" s="799"/>
      <c r="VOG58" s="799"/>
      <c r="VOH58" s="799"/>
      <c r="VOI58" s="799"/>
      <c r="VOJ58" s="513"/>
      <c r="VOK58" s="799"/>
      <c r="VOL58" s="799"/>
      <c r="VOM58" s="799"/>
      <c r="VON58" s="799"/>
      <c r="VOO58" s="799"/>
      <c r="VOP58" s="799"/>
      <c r="VOQ58" s="799"/>
      <c r="VOR58" s="513"/>
      <c r="VOS58" s="799"/>
      <c r="VOT58" s="799"/>
      <c r="VOU58" s="799"/>
      <c r="VOV58" s="799"/>
      <c r="VOW58" s="799"/>
      <c r="VOX58" s="799"/>
      <c r="VOY58" s="799"/>
      <c r="VOZ58" s="513"/>
      <c r="VPA58" s="799"/>
      <c r="VPB58" s="799"/>
      <c r="VPC58" s="799"/>
      <c r="VPD58" s="799"/>
      <c r="VPE58" s="799"/>
      <c r="VPF58" s="799"/>
      <c r="VPG58" s="799"/>
      <c r="VPH58" s="513"/>
      <c r="VPI58" s="799"/>
      <c r="VPJ58" s="799"/>
      <c r="VPK58" s="799"/>
      <c r="VPL58" s="799"/>
      <c r="VPM58" s="799"/>
      <c r="VPN58" s="799"/>
      <c r="VPO58" s="799"/>
      <c r="VPP58" s="513"/>
      <c r="VPQ58" s="799"/>
      <c r="VPR58" s="799"/>
      <c r="VPS58" s="799"/>
      <c r="VPT58" s="799"/>
      <c r="VPU58" s="799"/>
      <c r="VPV58" s="799"/>
      <c r="VPW58" s="799"/>
      <c r="VPX58" s="513"/>
      <c r="VPY58" s="799"/>
      <c r="VPZ58" s="799"/>
      <c r="VQA58" s="799"/>
      <c r="VQB58" s="799"/>
      <c r="VQC58" s="799"/>
      <c r="VQD58" s="799"/>
      <c r="VQE58" s="799"/>
      <c r="VQF58" s="513"/>
      <c r="VQG58" s="799"/>
      <c r="VQH58" s="799"/>
      <c r="VQI58" s="799"/>
      <c r="VQJ58" s="799"/>
      <c r="VQK58" s="799"/>
      <c r="VQL58" s="799"/>
      <c r="VQM58" s="799"/>
      <c r="VQN58" s="513"/>
      <c r="VQO58" s="799"/>
      <c r="VQP58" s="799"/>
      <c r="VQQ58" s="799"/>
      <c r="VQR58" s="799"/>
      <c r="VQS58" s="799"/>
      <c r="VQT58" s="799"/>
      <c r="VQU58" s="799"/>
      <c r="VQV58" s="513"/>
      <c r="VQW58" s="799"/>
      <c r="VQX58" s="799"/>
      <c r="VQY58" s="799"/>
      <c r="VQZ58" s="799"/>
      <c r="VRA58" s="799"/>
      <c r="VRB58" s="799"/>
      <c r="VRC58" s="799"/>
      <c r="VRD58" s="513"/>
      <c r="VRE58" s="799"/>
      <c r="VRF58" s="799"/>
      <c r="VRG58" s="799"/>
      <c r="VRH58" s="799"/>
      <c r="VRI58" s="799"/>
      <c r="VRJ58" s="799"/>
      <c r="VRK58" s="799"/>
      <c r="VRL58" s="513"/>
      <c r="VRM58" s="799"/>
      <c r="VRN58" s="799"/>
      <c r="VRO58" s="799"/>
      <c r="VRP58" s="799"/>
      <c r="VRQ58" s="799"/>
      <c r="VRR58" s="799"/>
      <c r="VRS58" s="799"/>
      <c r="VRT58" s="513"/>
      <c r="VRU58" s="799"/>
      <c r="VRV58" s="799"/>
      <c r="VRW58" s="799"/>
      <c r="VRX58" s="799"/>
      <c r="VRY58" s="799"/>
      <c r="VRZ58" s="799"/>
      <c r="VSA58" s="799"/>
      <c r="VSB58" s="513"/>
      <c r="VSC58" s="799"/>
      <c r="VSD58" s="799"/>
      <c r="VSE58" s="799"/>
      <c r="VSF58" s="799"/>
      <c r="VSG58" s="799"/>
      <c r="VSH58" s="799"/>
      <c r="VSI58" s="799"/>
      <c r="VSJ58" s="513"/>
      <c r="VSK58" s="799"/>
      <c r="VSL58" s="799"/>
      <c r="VSM58" s="799"/>
      <c r="VSN58" s="799"/>
      <c r="VSO58" s="799"/>
      <c r="VSP58" s="799"/>
      <c r="VSQ58" s="799"/>
      <c r="VSR58" s="513"/>
      <c r="VSS58" s="799"/>
      <c r="VST58" s="799"/>
      <c r="VSU58" s="799"/>
      <c r="VSV58" s="799"/>
      <c r="VSW58" s="799"/>
      <c r="VSX58" s="799"/>
      <c r="VSY58" s="799"/>
      <c r="VSZ58" s="513"/>
      <c r="VTA58" s="799"/>
      <c r="VTB58" s="799"/>
      <c r="VTC58" s="799"/>
      <c r="VTD58" s="799"/>
      <c r="VTE58" s="799"/>
      <c r="VTF58" s="799"/>
      <c r="VTG58" s="799"/>
      <c r="VTH58" s="513"/>
      <c r="VTI58" s="799"/>
      <c r="VTJ58" s="799"/>
      <c r="VTK58" s="799"/>
      <c r="VTL58" s="799"/>
      <c r="VTM58" s="799"/>
      <c r="VTN58" s="799"/>
      <c r="VTO58" s="799"/>
      <c r="VTP58" s="513"/>
      <c r="VTQ58" s="799"/>
      <c r="VTR58" s="799"/>
      <c r="VTS58" s="799"/>
      <c r="VTT58" s="799"/>
      <c r="VTU58" s="799"/>
      <c r="VTV58" s="799"/>
      <c r="VTW58" s="799"/>
      <c r="VTX58" s="513"/>
      <c r="VTY58" s="799"/>
      <c r="VTZ58" s="799"/>
      <c r="VUA58" s="799"/>
      <c r="VUB58" s="799"/>
      <c r="VUC58" s="799"/>
      <c r="VUD58" s="799"/>
      <c r="VUE58" s="799"/>
      <c r="VUF58" s="513"/>
      <c r="VUG58" s="799"/>
      <c r="VUH58" s="799"/>
      <c r="VUI58" s="799"/>
      <c r="VUJ58" s="799"/>
      <c r="VUK58" s="799"/>
      <c r="VUL58" s="799"/>
      <c r="VUM58" s="799"/>
      <c r="VUN58" s="513"/>
      <c r="VUO58" s="799"/>
      <c r="VUP58" s="799"/>
      <c r="VUQ58" s="799"/>
      <c r="VUR58" s="799"/>
      <c r="VUS58" s="799"/>
      <c r="VUT58" s="799"/>
      <c r="VUU58" s="799"/>
      <c r="VUV58" s="513"/>
      <c r="VUW58" s="799"/>
      <c r="VUX58" s="799"/>
      <c r="VUY58" s="799"/>
      <c r="VUZ58" s="799"/>
      <c r="VVA58" s="799"/>
      <c r="VVB58" s="799"/>
      <c r="VVC58" s="799"/>
      <c r="VVD58" s="513"/>
      <c r="VVE58" s="799"/>
      <c r="VVF58" s="799"/>
      <c r="VVG58" s="799"/>
      <c r="VVH58" s="799"/>
      <c r="VVI58" s="799"/>
      <c r="VVJ58" s="799"/>
      <c r="VVK58" s="799"/>
      <c r="VVL58" s="513"/>
      <c r="VVM58" s="799"/>
      <c r="VVN58" s="799"/>
      <c r="VVO58" s="799"/>
      <c r="VVP58" s="799"/>
      <c r="VVQ58" s="799"/>
      <c r="VVR58" s="799"/>
      <c r="VVS58" s="799"/>
      <c r="VVT58" s="513"/>
      <c r="VVU58" s="799"/>
      <c r="VVV58" s="799"/>
      <c r="VVW58" s="799"/>
      <c r="VVX58" s="799"/>
      <c r="VVY58" s="799"/>
      <c r="VVZ58" s="799"/>
      <c r="VWA58" s="799"/>
      <c r="VWB58" s="513"/>
      <c r="VWC58" s="799"/>
      <c r="VWD58" s="799"/>
      <c r="VWE58" s="799"/>
      <c r="VWF58" s="799"/>
      <c r="VWG58" s="799"/>
      <c r="VWH58" s="799"/>
      <c r="VWI58" s="799"/>
      <c r="VWJ58" s="513"/>
      <c r="VWK58" s="799"/>
      <c r="VWL58" s="799"/>
      <c r="VWM58" s="799"/>
      <c r="VWN58" s="799"/>
      <c r="VWO58" s="799"/>
      <c r="VWP58" s="799"/>
      <c r="VWQ58" s="799"/>
      <c r="VWR58" s="513"/>
      <c r="VWS58" s="799"/>
      <c r="VWT58" s="799"/>
      <c r="VWU58" s="799"/>
      <c r="VWV58" s="799"/>
      <c r="VWW58" s="799"/>
      <c r="VWX58" s="799"/>
      <c r="VWY58" s="799"/>
      <c r="VWZ58" s="513"/>
      <c r="VXA58" s="799"/>
      <c r="VXB58" s="799"/>
      <c r="VXC58" s="799"/>
      <c r="VXD58" s="799"/>
      <c r="VXE58" s="799"/>
      <c r="VXF58" s="799"/>
      <c r="VXG58" s="799"/>
      <c r="VXH58" s="513"/>
      <c r="VXI58" s="799"/>
      <c r="VXJ58" s="799"/>
      <c r="VXK58" s="799"/>
      <c r="VXL58" s="799"/>
      <c r="VXM58" s="799"/>
      <c r="VXN58" s="799"/>
      <c r="VXO58" s="799"/>
      <c r="VXP58" s="513"/>
      <c r="VXQ58" s="799"/>
      <c r="VXR58" s="799"/>
      <c r="VXS58" s="799"/>
      <c r="VXT58" s="799"/>
      <c r="VXU58" s="799"/>
      <c r="VXV58" s="799"/>
      <c r="VXW58" s="799"/>
      <c r="VXX58" s="513"/>
      <c r="VXY58" s="799"/>
      <c r="VXZ58" s="799"/>
      <c r="VYA58" s="799"/>
      <c r="VYB58" s="799"/>
      <c r="VYC58" s="799"/>
      <c r="VYD58" s="799"/>
      <c r="VYE58" s="799"/>
      <c r="VYF58" s="513"/>
      <c r="VYG58" s="799"/>
      <c r="VYH58" s="799"/>
      <c r="VYI58" s="799"/>
      <c r="VYJ58" s="799"/>
      <c r="VYK58" s="799"/>
      <c r="VYL58" s="799"/>
      <c r="VYM58" s="799"/>
      <c r="VYN58" s="513"/>
      <c r="VYO58" s="799"/>
      <c r="VYP58" s="799"/>
      <c r="VYQ58" s="799"/>
      <c r="VYR58" s="799"/>
      <c r="VYS58" s="799"/>
      <c r="VYT58" s="799"/>
      <c r="VYU58" s="799"/>
      <c r="VYV58" s="513"/>
      <c r="VYW58" s="799"/>
      <c r="VYX58" s="799"/>
      <c r="VYY58" s="799"/>
      <c r="VYZ58" s="799"/>
      <c r="VZA58" s="799"/>
      <c r="VZB58" s="799"/>
      <c r="VZC58" s="799"/>
      <c r="VZD58" s="513"/>
      <c r="VZE58" s="799"/>
      <c r="VZF58" s="799"/>
      <c r="VZG58" s="799"/>
      <c r="VZH58" s="799"/>
      <c r="VZI58" s="799"/>
      <c r="VZJ58" s="799"/>
      <c r="VZK58" s="799"/>
      <c r="VZL58" s="513"/>
      <c r="VZM58" s="799"/>
      <c r="VZN58" s="799"/>
      <c r="VZO58" s="799"/>
      <c r="VZP58" s="799"/>
      <c r="VZQ58" s="799"/>
      <c r="VZR58" s="799"/>
      <c r="VZS58" s="799"/>
      <c r="VZT58" s="513"/>
      <c r="VZU58" s="799"/>
      <c r="VZV58" s="799"/>
      <c r="VZW58" s="799"/>
      <c r="VZX58" s="799"/>
      <c r="VZY58" s="799"/>
      <c r="VZZ58" s="799"/>
      <c r="WAA58" s="799"/>
      <c r="WAB58" s="513"/>
      <c r="WAC58" s="799"/>
      <c r="WAD58" s="799"/>
      <c r="WAE58" s="799"/>
      <c r="WAF58" s="799"/>
      <c r="WAG58" s="799"/>
      <c r="WAH58" s="799"/>
      <c r="WAI58" s="799"/>
      <c r="WAJ58" s="513"/>
      <c r="WAK58" s="799"/>
      <c r="WAL58" s="799"/>
      <c r="WAM58" s="799"/>
      <c r="WAN58" s="799"/>
      <c r="WAO58" s="799"/>
      <c r="WAP58" s="799"/>
      <c r="WAQ58" s="799"/>
      <c r="WAR58" s="513"/>
      <c r="WAS58" s="799"/>
      <c r="WAT58" s="799"/>
      <c r="WAU58" s="799"/>
      <c r="WAV58" s="799"/>
      <c r="WAW58" s="799"/>
      <c r="WAX58" s="799"/>
      <c r="WAY58" s="799"/>
      <c r="WAZ58" s="513"/>
      <c r="WBA58" s="799"/>
      <c r="WBB58" s="799"/>
      <c r="WBC58" s="799"/>
      <c r="WBD58" s="799"/>
      <c r="WBE58" s="799"/>
      <c r="WBF58" s="799"/>
      <c r="WBG58" s="799"/>
      <c r="WBH58" s="513"/>
      <c r="WBI58" s="799"/>
      <c r="WBJ58" s="799"/>
      <c r="WBK58" s="799"/>
      <c r="WBL58" s="799"/>
      <c r="WBM58" s="799"/>
      <c r="WBN58" s="799"/>
      <c r="WBO58" s="799"/>
      <c r="WBP58" s="513"/>
      <c r="WBQ58" s="799"/>
      <c r="WBR58" s="799"/>
      <c r="WBS58" s="799"/>
      <c r="WBT58" s="799"/>
      <c r="WBU58" s="799"/>
      <c r="WBV58" s="799"/>
      <c r="WBW58" s="799"/>
      <c r="WBX58" s="513"/>
      <c r="WBY58" s="799"/>
      <c r="WBZ58" s="799"/>
      <c r="WCA58" s="799"/>
      <c r="WCB58" s="799"/>
      <c r="WCC58" s="799"/>
      <c r="WCD58" s="799"/>
      <c r="WCE58" s="799"/>
      <c r="WCF58" s="513"/>
      <c r="WCG58" s="799"/>
      <c r="WCH58" s="799"/>
      <c r="WCI58" s="799"/>
      <c r="WCJ58" s="799"/>
      <c r="WCK58" s="799"/>
      <c r="WCL58" s="799"/>
      <c r="WCM58" s="799"/>
      <c r="WCN58" s="513"/>
      <c r="WCO58" s="799"/>
      <c r="WCP58" s="799"/>
      <c r="WCQ58" s="799"/>
      <c r="WCR58" s="799"/>
      <c r="WCS58" s="799"/>
      <c r="WCT58" s="799"/>
      <c r="WCU58" s="799"/>
      <c r="WCV58" s="513"/>
      <c r="WCW58" s="799"/>
      <c r="WCX58" s="799"/>
      <c r="WCY58" s="799"/>
      <c r="WCZ58" s="799"/>
      <c r="WDA58" s="799"/>
      <c r="WDB58" s="799"/>
      <c r="WDC58" s="799"/>
      <c r="WDD58" s="513"/>
      <c r="WDE58" s="799"/>
      <c r="WDF58" s="799"/>
      <c r="WDG58" s="799"/>
      <c r="WDH58" s="799"/>
      <c r="WDI58" s="799"/>
      <c r="WDJ58" s="799"/>
      <c r="WDK58" s="799"/>
      <c r="WDL58" s="513"/>
      <c r="WDM58" s="799"/>
      <c r="WDN58" s="799"/>
      <c r="WDO58" s="799"/>
      <c r="WDP58" s="799"/>
      <c r="WDQ58" s="799"/>
      <c r="WDR58" s="799"/>
      <c r="WDS58" s="799"/>
      <c r="WDT58" s="513"/>
      <c r="WDU58" s="799"/>
      <c r="WDV58" s="799"/>
      <c r="WDW58" s="799"/>
      <c r="WDX58" s="799"/>
      <c r="WDY58" s="799"/>
      <c r="WDZ58" s="799"/>
      <c r="WEA58" s="799"/>
      <c r="WEB58" s="513"/>
      <c r="WEC58" s="799"/>
      <c r="WED58" s="799"/>
      <c r="WEE58" s="799"/>
      <c r="WEF58" s="799"/>
      <c r="WEG58" s="799"/>
      <c r="WEH58" s="799"/>
      <c r="WEI58" s="799"/>
      <c r="WEJ58" s="513"/>
      <c r="WEK58" s="799"/>
      <c r="WEL58" s="799"/>
      <c r="WEM58" s="799"/>
      <c r="WEN58" s="799"/>
      <c r="WEO58" s="799"/>
      <c r="WEP58" s="799"/>
      <c r="WEQ58" s="799"/>
      <c r="WER58" s="513"/>
      <c r="WES58" s="799"/>
      <c r="WET58" s="799"/>
      <c r="WEU58" s="799"/>
      <c r="WEV58" s="799"/>
      <c r="WEW58" s="799"/>
      <c r="WEX58" s="799"/>
      <c r="WEY58" s="799"/>
      <c r="WEZ58" s="513"/>
      <c r="WFA58" s="799"/>
      <c r="WFB58" s="799"/>
      <c r="WFC58" s="799"/>
      <c r="WFD58" s="799"/>
      <c r="WFE58" s="799"/>
      <c r="WFF58" s="799"/>
      <c r="WFG58" s="799"/>
      <c r="WFH58" s="513"/>
      <c r="WFI58" s="799"/>
      <c r="WFJ58" s="799"/>
      <c r="WFK58" s="799"/>
      <c r="WFL58" s="799"/>
      <c r="WFM58" s="799"/>
      <c r="WFN58" s="799"/>
      <c r="WFO58" s="799"/>
      <c r="WFP58" s="513"/>
      <c r="WFQ58" s="799"/>
      <c r="WFR58" s="799"/>
      <c r="WFS58" s="799"/>
      <c r="WFT58" s="799"/>
      <c r="WFU58" s="799"/>
      <c r="WFV58" s="799"/>
      <c r="WFW58" s="799"/>
      <c r="WFX58" s="513"/>
      <c r="WFY58" s="799"/>
      <c r="WFZ58" s="799"/>
      <c r="WGA58" s="799"/>
      <c r="WGB58" s="799"/>
      <c r="WGC58" s="799"/>
      <c r="WGD58" s="799"/>
      <c r="WGE58" s="799"/>
      <c r="WGF58" s="513"/>
      <c r="WGG58" s="799"/>
      <c r="WGH58" s="799"/>
      <c r="WGI58" s="799"/>
      <c r="WGJ58" s="799"/>
      <c r="WGK58" s="799"/>
      <c r="WGL58" s="799"/>
      <c r="WGM58" s="799"/>
      <c r="WGN58" s="513"/>
      <c r="WGO58" s="799"/>
      <c r="WGP58" s="799"/>
      <c r="WGQ58" s="799"/>
      <c r="WGR58" s="799"/>
      <c r="WGS58" s="799"/>
      <c r="WGT58" s="799"/>
      <c r="WGU58" s="799"/>
      <c r="WGV58" s="513"/>
      <c r="WGW58" s="799"/>
      <c r="WGX58" s="799"/>
      <c r="WGY58" s="799"/>
      <c r="WGZ58" s="799"/>
      <c r="WHA58" s="799"/>
      <c r="WHB58" s="799"/>
      <c r="WHC58" s="799"/>
      <c r="WHD58" s="513"/>
      <c r="WHE58" s="799"/>
      <c r="WHF58" s="799"/>
      <c r="WHG58" s="799"/>
      <c r="WHH58" s="799"/>
      <c r="WHI58" s="799"/>
      <c r="WHJ58" s="799"/>
      <c r="WHK58" s="799"/>
      <c r="WHL58" s="513"/>
      <c r="WHM58" s="799"/>
      <c r="WHN58" s="799"/>
      <c r="WHO58" s="799"/>
      <c r="WHP58" s="799"/>
      <c r="WHQ58" s="799"/>
      <c r="WHR58" s="799"/>
      <c r="WHS58" s="799"/>
      <c r="WHT58" s="513"/>
      <c r="WHU58" s="799"/>
      <c r="WHV58" s="799"/>
      <c r="WHW58" s="799"/>
      <c r="WHX58" s="799"/>
      <c r="WHY58" s="799"/>
      <c r="WHZ58" s="799"/>
      <c r="WIA58" s="799"/>
      <c r="WIB58" s="513"/>
      <c r="WIC58" s="799"/>
      <c r="WID58" s="799"/>
      <c r="WIE58" s="799"/>
      <c r="WIF58" s="799"/>
      <c r="WIG58" s="799"/>
      <c r="WIH58" s="799"/>
      <c r="WII58" s="799"/>
      <c r="WIJ58" s="513"/>
      <c r="WIK58" s="799"/>
      <c r="WIL58" s="799"/>
      <c r="WIM58" s="799"/>
      <c r="WIN58" s="799"/>
      <c r="WIO58" s="799"/>
      <c r="WIP58" s="799"/>
      <c r="WIQ58" s="799"/>
      <c r="WIR58" s="513"/>
      <c r="WIS58" s="799"/>
      <c r="WIT58" s="799"/>
      <c r="WIU58" s="799"/>
      <c r="WIV58" s="799"/>
      <c r="WIW58" s="799"/>
      <c r="WIX58" s="799"/>
      <c r="WIY58" s="799"/>
      <c r="WIZ58" s="513"/>
      <c r="WJA58" s="799"/>
      <c r="WJB58" s="799"/>
      <c r="WJC58" s="799"/>
      <c r="WJD58" s="799"/>
      <c r="WJE58" s="799"/>
      <c r="WJF58" s="799"/>
      <c r="WJG58" s="799"/>
      <c r="WJH58" s="513"/>
      <c r="WJI58" s="799"/>
      <c r="WJJ58" s="799"/>
      <c r="WJK58" s="799"/>
      <c r="WJL58" s="799"/>
      <c r="WJM58" s="799"/>
      <c r="WJN58" s="799"/>
      <c r="WJO58" s="799"/>
      <c r="WJP58" s="513"/>
      <c r="WJQ58" s="799"/>
      <c r="WJR58" s="799"/>
      <c r="WJS58" s="799"/>
      <c r="WJT58" s="799"/>
      <c r="WJU58" s="799"/>
      <c r="WJV58" s="799"/>
      <c r="WJW58" s="799"/>
      <c r="WJX58" s="513"/>
      <c r="WJY58" s="799"/>
      <c r="WJZ58" s="799"/>
      <c r="WKA58" s="799"/>
      <c r="WKB58" s="799"/>
      <c r="WKC58" s="799"/>
      <c r="WKD58" s="799"/>
      <c r="WKE58" s="799"/>
      <c r="WKF58" s="513"/>
      <c r="WKG58" s="799"/>
      <c r="WKH58" s="799"/>
      <c r="WKI58" s="799"/>
      <c r="WKJ58" s="799"/>
      <c r="WKK58" s="799"/>
      <c r="WKL58" s="799"/>
      <c r="WKM58" s="799"/>
      <c r="WKN58" s="513"/>
      <c r="WKO58" s="799"/>
      <c r="WKP58" s="799"/>
      <c r="WKQ58" s="799"/>
      <c r="WKR58" s="799"/>
      <c r="WKS58" s="799"/>
      <c r="WKT58" s="799"/>
      <c r="WKU58" s="799"/>
      <c r="WKV58" s="513"/>
      <c r="WKW58" s="799"/>
      <c r="WKX58" s="799"/>
      <c r="WKY58" s="799"/>
      <c r="WKZ58" s="799"/>
      <c r="WLA58" s="799"/>
      <c r="WLB58" s="799"/>
      <c r="WLC58" s="799"/>
      <c r="WLD58" s="513"/>
      <c r="WLE58" s="799"/>
      <c r="WLF58" s="799"/>
      <c r="WLG58" s="799"/>
      <c r="WLH58" s="799"/>
      <c r="WLI58" s="799"/>
      <c r="WLJ58" s="799"/>
      <c r="WLK58" s="799"/>
      <c r="WLL58" s="513"/>
      <c r="WLM58" s="799"/>
      <c r="WLN58" s="799"/>
      <c r="WLO58" s="799"/>
      <c r="WLP58" s="799"/>
      <c r="WLQ58" s="799"/>
      <c r="WLR58" s="799"/>
      <c r="WLS58" s="799"/>
      <c r="WLT58" s="513"/>
      <c r="WLU58" s="799"/>
      <c r="WLV58" s="799"/>
      <c r="WLW58" s="799"/>
      <c r="WLX58" s="799"/>
      <c r="WLY58" s="799"/>
      <c r="WLZ58" s="799"/>
      <c r="WMA58" s="799"/>
      <c r="WMB58" s="513"/>
      <c r="WMC58" s="799"/>
      <c r="WMD58" s="799"/>
      <c r="WME58" s="799"/>
      <c r="WMF58" s="799"/>
      <c r="WMG58" s="799"/>
      <c r="WMH58" s="799"/>
      <c r="WMI58" s="799"/>
      <c r="WMJ58" s="513"/>
      <c r="WMK58" s="799"/>
      <c r="WML58" s="799"/>
      <c r="WMM58" s="799"/>
      <c r="WMN58" s="799"/>
      <c r="WMO58" s="799"/>
      <c r="WMP58" s="799"/>
      <c r="WMQ58" s="799"/>
      <c r="WMR58" s="513"/>
      <c r="WMS58" s="799"/>
      <c r="WMT58" s="799"/>
      <c r="WMU58" s="799"/>
      <c r="WMV58" s="799"/>
      <c r="WMW58" s="799"/>
      <c r="WMX58" s="799"/>
      <c r="WMY58" s="799"/>
      <c r="WMZ58" s="513"/>
      <c r="WNA58" s="799"/>
      <c r="WNB58" s="799"/>
      <c r="WNC58" s="799"/>
      <c r="WND58" s="799"/>
      <c r="WNE58" s="799"/>
      <c r="WNF58" s="799"/>
      <c r="WNG58" s="799"/>
      <c r="WNH58" s="513"/>
      <c r="WNI58" s="799"/>
      <c r="WNJ58" s="799"/>
      <c r="WNK58" s="799"/>
      <c r="WNL58" s="799"/>
      <c r="WNM58" s="799"/>
      <c r="WNN58" s="799"/>
      <c r="WNO58" s="799"/>
      <c r="WNP58" s="513"/>
      <c r="WNQ58" s="799"/>
      <c r="WNR58" s="799"/>
      <c r="WNS58" s="799"/>
      <c r="WNT58" s="799"/>
      <c r="WNU58" s="799"/>
      <c r="WNV58" s="799"/>
      <c r="WNW58" s="799"/>
      <c r="WNX58" s="513"/>
      <c r="WNY58" s="799"/>
      <c r="WNZ58" s="799"/>
      <c r="WOA58" s="799"/>
      <c r="WOB58" s="799"/>
      <c r="WOC58" s="799"/>
      <c r="WOD58" s="799"/>
      <c r="WOE58" s="799"/>
      <c r="WOF58" s="513"/>
      <c r="WOG58" s="799"/>
      <c r="WOH58" s="799"/>
      <c r="WOI58" s="799"/>
      <c r="WOJ58" s="799"/>
      <c r="WOK58" s="799"/>
      <c r="WOL58" s="799"/>
      <c r="WOM58" s="799"/>
      <c r="WON58" s="513"/>
      <c r="WOO58" s="799"/>
      <c r="WOP58" s="799"/>
      <c r="WOQ58" s="799"/>
      <c r="WOR58" s="799"/>
      <c r="WOS58" s="799"/>
      <c r="WOT58" s="799"/>
      <c r="WOU58" s="799"/>
      <c r="WOV58" s="513"/>
      <c r="WOW58" s="799"/>
      <c r="WOX58" s="799"/>
      <c r="WOY58" s="799"/>
      <c r="WOZ58" s="799"/>
      <c r="WPA58" s="799"/>
      <c r="WPB58" s="799"/>
      <c r="WPC58" s="799"/>
      <c r="WPD58" s="513"/>
      <c r="WPE58" s="799"/>
      <c r="WPF58" s="799"/>
      <c r="WPG58" s="799"/>
      <c r="WPH58" s="799"/>
      <c r="WPI58" s="799"/>
      <c r="WPJ58" s="799"/>
      <c r="WPK58" s="799"/>
      <c r="WPL58" s="513"/>
      <c r="WPM58" s="799"/>
      <c r="WPN58" s="799"/>
      <c r="WPO58" s="799"/>
      <c r="WPP58" s="799"/>
      <c r="WPQ58" s="799"/>
      <c r="WPR58" s="799"/>
      <c r="WPS58" s="799"/>
      <c r="WPT58" s="513"/>
      <c r="WPU58" s="799"/>
      <c r="WPV58" s="799"/>
      <c r="WPW58" s="799"/>
      <c r="WPX58" s="799"/>
      <c r="WPY58" s="799"/>
      <c r="WPZ58" s="799"/>
      <c r="WQA58" s="799"/>
      <c r="WQB58" s="513"/>
      <c r="WQC58" s="799"/>
      <c r="WQD58" s="799"/>
      <c r="WQE58" s="799"/>
      <c r="WQF58" s="799"/>
      <c r="WQG58" s="799"/>
      <c r="WQH58" s="799"/>
      <c r="WQI58" s="799"/>
      <c r="WQJ58" s="513"/>
      <c r="WQK58" s="799"/>
      <c r="WQL58" s="799"/>
      <c r="WQM58" s="799"/>
      <c r="WQN58" s="799"/>
      <c r="WQO58" s="799"/>
      <c r="WQP58" s="799"/>
      <c r="WQQ58" s="799"/>
      <c r="WQR58" s="513"/>
      <c r="WQS58" s="799"/>
      <c r="WQT58" s="799"/>
      <c r="WQU58" s="799"/>
      <c r="WQV58" s="799"/>
      <c r="WQW58" s="799"/>
      <c r="WQX58" s="799"/>
      <c r="WQY58" s="799"/>
      <c r="WQZ58" s="513"/>
      <c r="WRA58" s="799"/>
      <c r="WRB58" s="799"/>
      <c r="WRC58" s="799"/>
      <c r="WRD58" s="799"/>
      <c r="WRE58" s="799"/>
      <c r="WRF58" s="799"/>
      <c r="WRG58" s="799"/>
      <c r="WRH58" s="513"/>
      <c r="WRI58" s="799"/>
      <c r="WRJ58" s="799"/>
      <c r="WRK58" s="799"/>
      <c r="WRL58" s="799"/>
      <c r="WRM58" s="799"/>
      <c r="WRN58" s="799"/>
      <c r="WRO58" s="799"/>
      <c r="WRP58" s="513"/>
      <c r="WRQ58" s="799"/>
      <c r="WRR58" s="799"/>
      <c r="WRS58" s="799"/>
      <c r="WRT58" s="799"/>
      <c r="WRU58" s="799"/>
      <c r="WRV58" s="799"/>
      <c r="WRW58" s="799"/>
      <c r="WRX58" s="513"/>
      <c r="WRY58" s="799"/>
      <c r="WRZ58" s="799"/>
      <c r="WSA58" s="799"/>
      <c r="WSB58" s="799"/>
      <c r="WSC58" s="799"/>
      <c r="WSD58" s="799"/>
      <c r="WSE58" s="799"/>
      <c r="WSF58" s="513"/>
      <c r="WSG58" s="799"/>
      <c r="WSH58" s="799"/>
      <c r="WSI58" s="799"/>
      <c r="WSJ58" s="799"/>
      <c r="WSK58" s="799"/>
      <c r="WSL58" s="799"/>
      <c r="WSM58" s="799"/>
      <c r="WSN58" s="513"/>
      <c r="WSO58" s="799"/>
      <c r="WSP58" s="799"/>
      <c r="WSQ58" s="799"/>
      <c r="WSR58" s="799"/>
      <c r="WSS58" s="799"/>
      <c r="WST58" s="799"/>
      <c r="WSU58" s="799"/>
      <c r="WSV58" s="513"/>
      <c r="WSW58" s="799"/>
      <c r="WSX58" s="799"/>
      <c r="WSY58" s="799"/>
      <c r="WSZ58" s="799"/>
      <c r="WTA58" s="799"/>
      <c r="WTB58" s="799"/>
      <c r="WTC58" s="799"/>
      <c r="WTD58" s="513"/>
      <c r="WTE58" s="799"/>
      <c r="WTF58" s="799"/>
      <c r="WTG58" s="799"/>
      <c r="WTH58" s="799"/>
      <c r="WTI58" s="799"/>
      <c r="WTJ58" s="799"/>
      <c r="WTK58" s="799"/>
      <c r="WTL58" s="513"/>
      <c r="WTM58" s="799"/>
      <c r="WTN58" s="799"/>
      <c r="WTO58" s="799"/>
      <c r="WTP58" s="799"/>
      <c r="WTQ58" s="799"/>
      <c r="WTR58" s="799"/>
      <c r="WTS58" s="799"/>
      <c r="WTT58" s="513"/>
      <c r="WTU58" s="799"/>
      <c r="WTV58" s="799"/>
      <c r="WTW58" s="799"/>
      <c r="WTX58" s="799"/>
      <c r="WTY58" s="799"/>
      <c r="WTZ58" s="799"/>
      <c r="WUA58" s="799"/>
      <c r="WUB58" s="513"/>
      <c r="WUC58" s="799"/>
      <c r="WUD58" s="799"/>
      <c r="WUE58" s="799"/>
      <c r="WUF58" s="799"/>
      <c r="WUG58" s="799"/>
      <c r="WUH58" s="799"/>
      <c r="WUI58" s="799"/>
      <c r="WUJ58" s="513"/>
      <c r="WUK58" s="799"/>
      <c r="WUL58" s="799"/>
      <c r="WUM58" s="799"/>
      <c r="WUN58" s="799"/>
      <c r="WUO58" s="799"/>
      <c r="WUP58" s="799"/>
      <c r="WUQ58" s="799"/>
      <c r="WUR58" s="513"/>
      <c r="WUS58" s="799"/>
      <c r="WUT58" s="799"/>
      <c r="WUU58" s="799"/>
      <c r="WUV58" s="799"/>
      <c r="WUW58" s="799"/>
      <c r="WUX58" s="799"/>
      <c r="WUY58" s="799"/>
      <c r="WUZ58" s="513"/>
      <c r="WVA58" s="799"/>
      <c r="WVB58" s="799"/>
      <c r="WVC58" s="799"/>
      <c r="WVD58" s="799"/>
      <c r="WVE58" s="799"/>
      <c r="WVF58" s="799"/>
      <c r="WVG58" s="799"/>
      <c r="WVH58" s="513"/>
      <c r="WVI58" s="799"/>
      <c r="WVJ58" s="799"/>
      <c r="WVK58" s="799"/>
      <c r="WVL58" s="799"/>
      <c r="WVM58" s="799"/>
      <c r="WVN58" s="799"/>
      <c r="WVO58" s="799"/>
      <c r="WVP58" s="513"/>
      <c r="WVQ58" s="799"/>
      <c r="WVR58" s="799"/>
      <c r="WVS58" s="799"/>
      <c r="WVT58" s="799"/>
      <c r="WVU58" s="799"/>
      <c r="WVV58" s="799"/>
      <c r="WVW58" s="799"/>
      <c r="WVX58" s="513"/>
      <c r="WVY58" s="799"/>
      <c r="WVZ58" s="799"/>
      <c r="WWA58" s="799"/>
      <c r="WWB58" s="799"/>
      <c r="WWC58" s="799"/>
      <c r="WWD58" s="799"/>
      <c r="WWE58" s="799"/>
      <c r="WWF58" s="513"/>
      <c r="WWG58" s="799"/>
      <c r="WWH58" s="799"/>
      <c r="WWI58" s="799"/>
      <c r="WWJ58" s="799"/>
      <c r="WWK58" s="799"/>
      <c r="WWL58" s="799"/>
      <c r="WWM58" s="799"/>
      <c r="WWN58" s="513"/>
      <c r="WWO58" s="799"/>
      <c r="WWP58" s="799"/>
      <c r="WWQ58" s="799"/>
      <c r="WWR58" s="799"/>
      <c r="WWS58" s="799"/>
      <c r="WWT58" s="799"/>
      <c r="WWU58" s="799"/>
      <c r="WWV58" s="513"/>
      <c r="WWW58" s="799"/>
      <c r="WWX58" s="799"/>
      <c r="WWY58" s="799"/>
      <c r="WWZ58" s="799"/>
      <c r="WXA58" s="799"/>
      <c r="WXB58" s="799"/>
      <c r="WXC58" s="799"/>
      <c r="WXD58" s="513"/>
      <c r="WXE58" s="799"/>
      <c r="WXF58" s="799"/>
      <c r="WXG58" s="799"/>
      <c r="WXH58" s="799"/>
      <c r="WXI58" s="799"/>
      <c r="WXJ58" s="799"/>
      <c r="WXK58" s="799"/>
      <c r="WXL58" s="513"/>
      <c r="WXM58" s="799"/>
      <c r="WXN58" s="799"/>
      <c r="WXO58" s="799"/>
      <c r="WXP58" s="799"/>
      <c r="WXQ58" s="799"/>
      <c r="WXR58" s="799"/>
      <c r="WXS58" s="799"/>
      <c r="WXT58" s="513"/>
      <c r="WXU58" s="799"/>
      <c r="WXV58" s="799"/>
      <c r="WXW58" s="799"/>
      <c r="WXX58" s="799"/>
      <c r="WXY58" s="799"/>
      <c r="WXZ58" s="799"/>
      <c r="WYA58" s="799"/>
      <c r="WYB58" s="513"/>
      <c r="WYC58" s="799"/>
      <c r="WYD58" s="799"/>
      <c r="WYE58" s="799"/>
      <c r="WYF58" s="799"/>
      <c r="WYG58" s="799"/>
      <c r="WYH58" s="799"/>
      <c r="WYI58" s="799"/>
      <c r="WYJ58" s="513"/>
      <c r="WYK58" s="799"/>
      <c r="WYL58" s="799"/>
      <c r="WYM58" s="799"/>
      <c r="WYN58" s="799"/>
      <c r="WYO58" s="799"/>
      <c r="WYP58" s="799"/>
      <c r="WYQ58" s="799"/>
      <c r="WYR58" s="513"/>
      <c r="WYS58" s="799"/>
      <c r="WYT58" s="799"/>
      <c r="WYU58" s="799"/>
      <c r="WYV58" s="799"/>
      <c r="WYW58" s="799"/>
      <c r="WYX58" s="799"/>
      <c r="WYY58" s="799"/>
      <c r="WYZ58" s="513"/>
      <c r="WZA58" s="799"/>
      <c r="WZB58" s="799"/>
      <c r="WZC58" s="799"/>
      <c r="WZD58" s="799"/>
      <c r="WZE58" s="799"/>
      <c r="WZF58" s="799"/>
      <c r="WZG58" s="799"/>
      <c r="WZH58" s="513"/>
      <c r="WZI58" s="799"/>
      <c r="WZJ58" s="799"/>
      <c r="WZK58" s="799"/>
      <c r="WZL58" s="799"/>
      <c r="WZM58" s="799"/>
      <c r="WZN58" s="799"/>
      <c r="WZO58" s="799"/>
      <c r="WZP58" s="513"/>
      <c r="WZQ58" s="799"/>
      <c r="WZR58" s="799"/>
      <c r="WZS58" s="799"/>
      <c r="WZT58" s="799"/>
      <c r="WZU58" s="799"/>
      <c r="WZV58" s="799"/>
      <c r="WZW58" s="799"/>
      <c r="WZX58" s="513"/>
      <c r="WZY58" s="799"/>
      <c r="WZZ58" s="799"/>
      <c r="XAA58" s="799"/>
      <c r="XAB58" s="799"/>
      <c r="XAC58" s="799"/>
      <c r="XAD58" s="799"/>
      <c r="XAE58" s="799"/>
      <c r="XAF58" s="513"/>
      <c r="XAG58" s="799"/>
      <c r="XAH58" s="799"/>
      <c r="XAI58" s="799"/>
      <c r="XAJ58" s="799"/>
      <c r="XAK58" s="799"/>
      <c r="XAL58" s="799"/>
      <c r="XAM58" s="799"/>
      <c r="XAN58" s="513"/>
      <c r="XAO58" s="799"/>
      <c r="XAP58" s="799"/>
      <c r="XAQ58" s="799"/>
      <c r="XAR58" s="799"/>
      <c r="XAS58" s="799"/>
      <c r="XAT58" s="799"/>
      <c r="XAU58" s="799"/>
      <c r="XAV58" s="513"/>
      <c r="XAW58" s="799"/>
      <c r="XAX58" s="799"/>
      <c r="XAY58" s="799"/>
      <c r="XAZ58" s="799"/>
      <c r="XBA58" s="799"/>
      <c r="XBB58" s="799"/>
      <c r="XBC58" s="799"/>
      <c r="XBD58" s="513"/>
      <c r="XBE58" s="799"/>
      <c r="XBF58" s="799"/>
      <c r="XBG58" s="799"/>
      <c r="XBH58" s="799"/>
      <c r="XBI58" s="799"/>
      <c r="XBJ58" s="799"/>
      <c r="XBK58" s="799"/>
      <c r="XBL58" s="513"/>
      <c r="XBM58" s="799"/>
      <c r="XBN58" s="799"/>
      <c r="XBO58" s="799"/>
      <c r="XBP58" s="799"/>
      <c r="XBQ58" s="799"/>
      <c r="XBR58" s="799"/>
      <c r="XBS58" s="799"/>
      <c r="XBT58" s="513"/>
      <c r="XBU58" s="799"/>
      <c r="XBV58" s="799"/>
      <c r="XBW58" s="799"/>
      <c r="XBX58" s="799"/>
      <c r="XBY58" s="799"/>
      <c r="XBZ58" s="799"/>
      <c r="XCA58" s="799"/>
      <c r="XCB58" s="513"/>
      <c r="XCC58" s="799"/>
      <c r="XCD58" s="799"/>
      <c r="XCE58" s="799"/>
      <c r="XCF58" s="799"/>
      <c r="XCG58" s="799"/>
      <c r="XCH58" s="799"/>
      <c r="XCI58" s="799"/>
      <c r="XCJ58" s="513"/>
      <c r="XCK58" s="799"/>
      <c r="XCL58" s="799"/>
      <c r="XCM58" s="799"/>
      <c r="XCN58" s="799"/>
      <c r="XCO58" s="799"/>
      <c r="XCP58" s="799"/>
      <c r="XCQ58" s="799"/>
      <c r="XCR58" s="513"/>
      <c r="XCS58" s="799"/>
      <c r="XCT58" s="799"/>
      <c r="XCU58" s="799"/>
      <c r="XCV58" s="799"/>
      <c r="XCW58" s="799"/>
      <c r="XCX58" s="799"/>
      <c r="XCY58" s="799"/>
      <c r="XCZ58" s="513"/>
      <c r="XDA58" s="799"/>
      <c r="XDB58" s="799"/>
      <c r="XDC58" s="799"/>
      <c r="XDD58" s="799"/>
      <c r="XDE58" s="799"/>
      <c r="XDF58" s="799"/>
      <c r="XDG58" s="799"/>
      <c r="XDH58" s="513"/>
      <c r="XDI58" s="799"/>
      <c r="XDJ58" s="799"/>
      <c r="XDK58" s="799"/>
      <c r="XDL58" s="799"/>
      <c r="XDM58" s="799"/>
      <c r="XDN58" s="799"/>
      <c r="XDO58" s="799"/>
      <c r="XDP58" s="513"/>
      <c r="XDQ58" s="799"/>
      <c r="XDR58" s="799"/>
      <c r="XDS58" s="799"/>
      <c r="XDT58" s="799"/>
      <c r="XDU58" s="799"/>
      <c r="XDV58" s="799"/>
      <c r="XDW58" s="799"/>
      <c r="XDX58" s="513"/>
      <c r="XDY58" s="799"/>
      <c r="XDZ58" s="799"/>
      <c r="XEA58" s="799"/>
      <c r="XEB58" s="799"/>
      <c r="XEC58" s="799"/>
      <c r="XED58" s="799"/>
      <c r="XEE58" s="799"/>
      <c r="XEF58" s="513"/>
      <c r="XEG58" s="799"/>
      <c r="XEH58" s="799"/>
      <c r="XEI58" s="799"/>
      <c r="XEJ58" s="799"/>
      <c r="XEK58" s="799"/>
      <c r="XEL58" s="799"/>
      <c r="XEM58" s="799"/>
      <c r="XEN58" s="513"/>
      <c r="XEO58" s="799"/>
      <c r="XEP58" s="799"/>
      <c r="XEQ58" s="799"/>
      <c r="XER58" s="799"/>
      <c r="XES58" s="799"/>
      <c r="XET58" s="799"/>
      <c r="XEU58" s="799"/>
      <c r="XEV58" s="513"/>
      <c r="XEW58" s="799"/>
      <c r="XEX58" s="799"/>
      <c r="XEY58" s="799"/>
      <c r="XEZ58" s="799"/>
      <c r="XFA58" s="799"/>
      <c r="XFB58" s="799"/>
      <c r="XFC58" s="799"/>
      <c r="XFD58" s="513"/>
    </row>
    <row r="59" spans="1:16384" s="120" customFormat="1" ht="21.6" customHeight="1" x14ac:dyDescent="0.3">
      <c r="A59" s="514" t="s">
        <v>44</v>
      </c>
      <c r="B59" s="515"/>
      <c r="C59" s="515"/>
      <c r="D59" s="515"/>
      <c r="E59" s="515"/>
      <c r="F59" s="515"/>
      <c r="G59" s="515"/>
      <c r="H59" s="513"/>
      <c r="I59" s="514"/>
      <c r="J59" s="515"/>
      <c r="K59" s="515"/>
      <c r="L59" s="515"/>
      <c r="M59" s="515"/>
      <c r="N59" s="515"/>
      <c r="O59" s="515"/>
      <c r="P59" s="513"/>
      <c r="Q59" s="514"/>
      <c r="R59" s="515"/>
      <c r="S59" s="515"/>
      <c r="T59" s="515"/>
      <c r="U59" s="515"/>
      <c r="V59" s="515"/>
      <c r="W59" s="515"/>
      <c r="X59" s="513"/>
      <c r="Y59" s="514"/>
      <c r="Z59" s="515"/>
      <c r="AA59" s="515"/>
      <c r="AB59" s="515"/>
      <c r="AC59" s="515"/>
      <c r="AD59" s="515"/>
      <c r="AE59" s="515"/>
      <c r="AF59" s="513"/>
      <c r="AG59" s="514"/>
      <c r="AH59" s="515"/>
      <c r="AI59" s="515"/>
      <c r="AJ59" s="515"/>
      <c r="AK59" s="515"/>
      <c r="AL59" s="515"/>
      <c r="AM59" s="515"/>
      <c r="AN59" s="513"/>
      <c r="AO59" s="514"/>
      <c r="AP59" s="515"/>
      <c r="AQ59" s="515"/>
      <c r="AR59" s="515"/>
      <c r="AS59" s="515"/>
      <c r="AT59" s="515"/>
      <c r="AU59" s="515"/>
      <c r="AV59" s="513"/>
      <c r="AW59" s="514"/>
      <c r="AX59" s="515"/>
      <c r="AY59" s="515"/>
      <c r="AZ59" s="515"/>
      <c r="BA59" s="515"/>
      <c r="BB59" s="515"/>
      <c r="BC59" s="515"/>
      <c r="BD59" s="513"/>
      <c r="BE59" s="514"/>
      <c r="BF59" s="515"/>
      <c r="BG59" s="515"/>
      <c r="BH59" s="515"/>
      <c r="BI59" s="515"/>
      <c r="BJ59" s="515"/>
      <c r="BK59" s="515"/>
      <c r="BL59" s="513"/>
      <c r="BM59" s="514"/>
      <c r="BN59" s="515"/>
      <c r="BO59" s="515"/>
      <c r="BP59" s="515"/>
      <c r="BQ59" s="515"/>
      <c r="BR59" s="515"/>
      <c r="BS59" s="515"/>
      <c r="BT59" s="513"/>
      <c r="BU59" s="514"/>
      <c r="BV59" s="515"/>
      <c r="BW59" s="515"/>
      <c r="BX59" s="515"/>
      <c r="BY59" s="515"/>
      <c r="BZ59" s="515"/>
      <c r="CA59" s="515"/>
      <c r="CB59" s="513"/>
      <c r="CC59" s="514"/>
      <c r="CD59" s="515"/>
      <c r="CE59" s="515"/>
      <c r="CF59" s="515"/>
      <c r="CG59" s="515"/>
      <c r="CH59" s="515"/>
      <c r="CI59" s="515"/>
      <c r="CJ59" s="513"/>
      <c r="CK59" s="514"/>
      <c r="CL59" s="515"/>
      <c r="CM59" s="515"/>
      <c r="CN59" s="515"/>
      <c r="CO59" s="515"/>
      <c r="CP59" s="515"/>
      <c r="CQ59" s="515"/>
      <c r="CR59" s="513"/>
      <c r="CS59" s="514"/>
      <c r="CT59" s="515"/>
      <c r="CU59" s="515"/>
      <c r="CV59" s="515"/>
      <c r="CW59" s="515"/>
      <c r="CX59" s="515"/>
      <c r="CY59" s="515"/>
      <c r="CZ59" s="513"/>
      <c r="DA59" s="514"/>
      <c r="DB59" s="515"/>
      <c r="DC59" s="515"/>
      <c r="DD59" s="515"/>
      <c r="DE59" s="515"/>
      <c r="DF59" s="515"/>
      <c r="DG59" s="515"/>
      <c r="DH59" s="513"/>
      <c r="DI59" s="514"/>
      <c r="DJ59" s="515"/>
      <c r="DK59" s="515"/>
      <c r="DL59" s="515"/>
      <c r="DM59" s="515"/>
      <c r="DN59" s="515"/>
      <c r="DO59" s="515"/>
      <c r="DP59" s="513"/>
      <c r="DQ59" s="514"/>
      <c r="DR59" s="515"/>
      <c r="DS59" s="515"/>
      <c r="DT59" s="515"/>
      <c r="DU59" s="515"/>
      <c r="DV59" s="515"/>
      <c r="DW59" s="515"/>
      <c r="DX59" s="513"/>
      <c r="DY59" s="514"/>
      <c r="DZ59" s="515"/>
      <c r="EA59" s="515"/>
      <c r="EB59" s="515"/>
      <c r="EC59" s="515"/>
      <c r="ED59" s="515"/>
      <c r="EE59" s="515"/>
      <c r="EF59" s="513"/>
      <c r="EG59" s="514"/>
      <c r="EH59" s="515"/>
      <c r="EI59" s="515"/>
      <c r="EJ59" s="515"/>
      <c r="EK59" s="515"/>
      <c r="EL59" s="515"/>
      <c r="EM59" s="515"/>
      <c r="EN59" s="513"/>
      <c r="EO59" s="514"/>
      <c r="EP59" s="515"/>
      <c r="EQ59" s="515"/>
      <c r="ER59" s="515"/>
      <c r="ES59" s="515"/>
      <c r="ET59" s="515"/>
      <c r="EU59" s="515"/>
      <c r="EV59" s="513"/>
      <c r="EW59" s="514"/>
      <c r="EX59" s="515"/>
      <c r="EY59" s="515"/>
      <c r="EZ59" s="515"/>
      <c r="FA59" s="515"/>
      <c r="FB59" s="515"/>
      <c r="FC59" s="515"/>
      <c r="FD59" s="513"/>
      <c r="FE59" s="514"/>
      <c r="FF59" s="515"/>
      <c r="FG59" s="515"/>
      <c r="FH59" s="515"/>
      <c r="FI59" s="515"/>
      <c r="FJ59" s="515"/>
      <c r="FK59" s="515"/>
      <c r="FL59" s="513"/>
      <c r="FM59" s="514"/>
      <c r="FN59" s="515"/>
      <c r="FO59" s="515"/>
      <c r="FP59" s="515"/>
      <c r="FQ59" s="515"/>
      <c r="FR59" s="515"/>
      <c r="FS59" s="515"/>
      <c r="FT59" s="513"/>
      <c r="FU59" s="514"/>
      <c r="FV59" s="515"/>
      <c r="FW59" s="515"/>
      <c r="FX59" s="515"/>
      <c r="FY59" s="515"/>
      <c r="FZ59" s="515"/>
      <c r="GA59" s="515"/>
      <c r="GB59" s="513"/>
      <c r="GC59" s="514"/>
      <c r="GD59" s="515"/>
      <c r="GE59" s="515"/>
      <c r="GF59" s="515"/>
      <c r="GG59" s="515"/>
      <c r="GH59" s="515"/>
      <c r="GI59" s="515"/>
      <c r="GJ59" s="513"/>
      <c r="GK59" s="514"/>
      <c r="GL59" s="515"/>
      <c r="GM59" s="515"/>
      <c r="GN59" s="515"/>
      <c r="GO59" s="515"/>
      <c r="GP59" s="515"/>
      <c r="GQ59" s="515"/>
      <c r="GR59" s="513"/>
      <c r="GS59" s="514"/>
      <c r="GT59" s="515"/>
      <c r="GU59" s="515"/>
      <c r="GV59" s="515"/>
      <c r="GW59" s="515"/>
      <c r="GX59" s="515"/>
      <c r="GY59" s="515"/>
      <c r="GZ59" s="513"/>
      <c r="HA59" s="514"/>
      <c r="HB59" s="515"/>
      <c r="HC59" s="515"/>
      <c r="HD59" s="515"/>
      <c r="HE59" s="515"/>
      <c r="HF59" s="515"/>
      <c r="HG59" s="515"/>
      <c r="HH59" s="513"/>
      <c r="HI59" s="514"/>
      <c r="HJ59" s="515"/>
      <c r="HK59" s="515"/>
      <c r="HL59" s="515"/>
      <c r="HM59" s="515"/>
      <c r="HN59" s="515"/>
      <c r="HO59" s="515"/>
      <c r="HP59" s="513"/>
      <c r="HQ59" s="514"/>
      <c r="HR59" s="515"/>
      <c r="HS59" s="515"/>
      <c r="HT59" s="515"/>
      <c r="HU59" s="515"/>
      <c r="HV59" s="515"/>
      <c r="HW59" s="515"/>
      <c r="HX59" s="513"/>
      <c r="HY59" s="514"/>
      <c r="HZ59" s="515"/>
      <c r="IA59" s="515"/>
      <c r="IB59" s="515"/>
      <c r="IC59" s="515"/>
      <c r="ID59" s="515"/>
      <c r="IE59" s="515"/>
      <c r="IF59" s="513"/>
      <c r="IG59" s="514"/>
      <c r="IH59" s="515"/>
      <c r="II59" s="515"/>
      <c r="IJ59" s="515"/>
      <c r="IK59" s="515"/>
      <c r="IL59" s="515"/>
      <c r="IM59" s="515"/>
      <c r="IN59" s="513"/>
      <c r="IO59" s="514"/>
      <c r="IP59" s="515"/>
      <c r="IQ59" s="515"/>
      <c r="IR59" s="515"/>
      <c r="IS59" s="515"/>
      <c r="IT59" s="515"/>
      <c r="IU59" s="515"/>
      <c r="IV59" s="513"/>
      <c r="IW59" s="514"/>
      <c r="IX59" s="515"/>
      <c r="IY59" s="515"/>
      <c r="IZ59" s="515"/>
      <c r="JA59" s="515"/>
      <c r="JB59" s="515"/>
      <c r="JC59" s="515"/>
      <c r="JD59" s="513"/>
      <c r="JE59" s="514"/>
      <c r="JF59" s="515"/>
      <c r="JG59" s="515"/>
      <c r="JH59" s="515"/>
      <c r="JI59" s="515"/>
      <c r="JJ59" s="515"/>
      <c r="JK59" s="515"/>
      <c r="JL59" s="513"/>
      <c r="JM59" s="514"/>
      <c r="JN59" s="515"/>
      <c r="JO59" s="515"/>
      <c r="JP59" s="515"/>
      <c r="JQ59" s="515"/>
      <c r="JR59" s="515"/>
      <c r="JS59" s="515"/>
      <c r="JT59" s="513"/>
      <c r="JU59" s="514"/>
      <c r="JV59" s="515"/>
      <c r="JW59" s="515"/>
      <c r="JX59" s="515"/>
      <c r="JY59" s="515"/>
      <c r="JZ59" s="515"/>
      <c r="KA59" s="515"/>
      <c r="KB59" s="513"/>
      <c r="KC59" s="514"/>
      <c r="KD59" s="515"/>
      <c r="KE59" s="515"/>
      <c r="KF59" s="515"/>
      <c r="KG59" s="515"/>
      <c r="KH59" s="515"/>
      <c r="KI59" s="515"/>
      <c r="KJ59" s="513"/>
      <c r="KK59" s="514"/>
      <c r="KL59" s="515"/>
      <c r="KM59" s="515"/>
      <c r="KN59" s="515"/>
      <c r="KO59" s="515"/>
      <c r="KP59" s="515"/>
      <c r="KQ59" s="515"/>
      <c r="KR59" s="513"/>
      <c r="KS59" s="514"/>
      <c r="KT59" s="515"/>
      <c r="KU59" s="515"/>
      <c r="KV59" s="515"/>
      <c r="KW59" s="515"/>
      <c r="KX59" s="515"/>
      <c r="KY59" s="515"/>
      <c r="KZ59" s="513"/>
      <c r="LA59" s="514"/>
      <c r="LB59" s="515"/>
      <c r="LC59" s="515"/>
      <c r="LD59" s="515"/>
      <c r="LE59" s="515"/>
      <c r="LF59" s="515"/>
      <c r="LG59" s="515"/>
      <c r="LH59" s="513"/>
      <c r="LI59" s="514"/>
      <c r="LJ59" s="515"/>
      <c r="LK59" s="515"/>
      <c r="LL59" s="515"/>
      <c r="LM59" s="515"/>
      <c r="LN59" s="515"/>
      <c r="LO59" s="515"/>
      <c r="LP59" s="513"/>
      <c r="LQ59" s="514"/>
      <c r="LR59" s="515"/>
      <c r="LS59" s="515"/>
      <c r="LT59" s="515"/>
      <c r="LU59" s="515"/>
      <c r="LV59" s="515"/>
      <c r="LW59" s="515"/>
      <c r="LX59" s="513"/>
      <c r="LY59" s="514"/>
      <c r="LZ59" s="515"/>
      <c r="MA59" s="515"/>
      <c r="MB59" s="515"/>
      <c r="MC59" s="515"/>
      <c r="MD59" s="515"/>
      <c r="ME59" s="515"/>
      <c r="MF59" s="513"/>
      <c r="MG59" s="514"/>
      <c r="MH59" s="515"/>
      <c r="MI59" s="515"/>
      <c r="MJ59" s="515"/>
      <c r="MK59" s="515"/>
      <c r="ML59" s="515"/>
      <c r="MM59" s="515"/>
      <c r="MN59" s="513"/>
      <c r="MO59" s="514"/>
      <c r="MP59" s="515"/>
      <c r="MQ59" s="515"/>
      <c r="MR59" s="515"/>
      <c r="MS59" s="515"/>
      <c r="MT59" s="515"/>
      <c r="MU59" s="515"/>
      <c r="MV59" s="513"/>
      <c r="MW59" s="514"/>
      <c r="MX59" s="515"/>
      <c r="MY59" s="515"/>
      <c r="MZ59" s="515"/>
      <c r="NA59" s="515"/>
      <c r="NB59" s="515"/>
      <c r="NC59" s="515"/>
      <c r="ND59" s="513"/>
      <c r="NE59" s="514"/>
      <c r="NF59" s="515"/>
      <c r="NG59" s="515"/>
      <c r="NH59" s="515"/>
      <c r="NI59" s="515"/>
      <c r="NJ59" s="515"/>
      <c r="NK59" s="515"/>
      <c r="NL59" s="513"/>
      <c r="NM59" s="514"/>
      <c r="NN59" s="515"/>
      <c r="NO59" s="515"/>
      <c r="NP59" s="515"/>
      <c r="NQ59" s="515"/>
      <c r="NR59" s="515"/>
      <c r="NS59" s="515"/>
      <c r="NT59" s="513"/>
      <c r="NU59" s="514"/>
      <c r="NV59" s="515"/>
      <c r="NW59" s="515"/>
      <c r="NX59" s="515"/>
      <c r="NY59" s="515"/>
      <c r="NZ59" s="515"/>
      <c r="OA59" s="515"/>
      <c r="OB59" s="513"/>
      <c r="OC59" s="514"/>
      <c r="OD59" s="515"/>
      <c r="OE59" s="515"/>
      <c r="OF59" s="515"/>
      <c r="OG59" s="515"/>
      <c r="OH59" s="515"/>
      <c r="OI59" s="515"/>
      <c r="OJ59" s="513"/>
      <c r="OK59" s="514"/>
      <c r="OL59" s="515"/>
      <c r="OM59" s="515"/>
      <c r="ON59" s="515"/>
      <c r="OO59" s="515"/>
      <c r="OP59" s="515"/>
      <c r="OQ59" s="515"/>
      <c r="OR59" s="513"/>
      <c r="OS59" s="514"/>
      <c r="OT59" s="515"/>
      <c r="OU59" s="515"/>
      <c r="OV59" s="515"/>
      <c r="OW59" s="515"/>
      <c r="OX59" s="515"/>
      <c r="OY59" s="515"/>
      <c r="OZ59" s="513"/>
      <c r="PA59" s="514"/>
      <c r="PB59" s="515"/>
      <c r="PC59" s="515"/>
      <c r="PD59" s="515"/>
      <c r="PE59" s="515"/>
      <c r="PF59" s="515"/>
      <c r="PG59" s="515"/>
      <c r="PH59" s="513"/>
      <c r="PI59" s="514"/>
      <c r="PJ59" s="515"/>
      <c r="PK59" s="515"/>
      <c r="PL59" s="515"/>
      <c r="PM59" s="515"/>
      <c r="PN59" s="515"/>
      <c r="PO59" s="515"/>
      <c r="PP59" s="513"/>
      <c r="PQ59" s="514"/>
      <c r="PR59" s="515"/>
      <c r="PS59" s="515"/>
      <c r="PT59" s="515"/>
      <c r="PU59" s="515"/>
      <c r="PV59" s="515"/>
      <c r="PW59" s="515"/>
      <c r="PX59" s="513"/>
      <c r="PY59" s="514"/>
      <c r="PZ59" s="515"/>
      <c r="QA59" s="515"/>
      <c r="QB59" s="515"/>
      <c r="QC59" s="515"/>
      <c r="QD59" s="515"/>
      <c r="QE59" s="515"/>
      <c r="QF59" s="513"/>
      <c r="QG59" s="514"/>
      <c r="QH59" s="515"/>
      <c r="QI59" s="515"/>
      <c r="QJ59" s="515"/>
      <c r="QK59" s="515"/>
      <c r="QL59" s="515"/>
      <c r="QM59" s="515"/>
      <c r="QN59" s="513"/>
      <c r="QO59" s="514"/>
      <c r="QP59" s="515"/>
      <c r="QQ59" s="515"/>
      <c r="QR59" s="515"/>
      <c r="QS59" s="515"/>
      <c r="QT59" s="515"/>
      <c r="QU59" s="515"/>
      <c r="QV59" s="513"/>
      <c r="QW59" s="514"/>
      <c r="QX59" s="515"/>
      <c r="QY59" s="515"/>
      <c r="QZ59" s="515"/>
      <c r="RA59" s="515"/>
      <c r="RB59" s="515"/>
      <c r="RC59" s="515"/>
      <c r="RD59" s="513"/>
      <c r="RE59" s="514"/>
      <c r="RF59" s="515"/>
      <c r="RG59" s="515"/>
      <c r="RH59" s="515"/>
      <c r="RI59" s="515"/>
      <c r="RJ59" s="515"/>
      <c r="RK59" s="515"/>
      <c r="RL59" s="513"/>
      <c r="RM59" s="514"/>
      <c r="RN59" s="515"/>
      <c r="RO59" s="515"/>
      <c r="RP59" s="515"/>
      <c r="RQ59" s="515"/>
      <c r="RR59" s="515"/>
      <c r="RS59" s="515"/>
      <c r="RT59" s="513"/>
      <c r="RU59" s="514"/>
      <c r="RV59" s="515"/>
      <c r="RW59" s="515"/>
      <c r="RX59" s="515"/>
      <c r="RY59" s="515"/>
      <c r="RZ59" s="515"/>
      <c r="SA59" s="515"/>
      <c r="SB59" s="513"/>
      <c r="SC59" s="514"/>
      <c r="SD59" s="515"/>
      <c r="SE59" s="515"/>
      <c r="SF59" s="515"/>
      <c r="SG59" s="515"/>
      <c r="SH59" s="515"/>
      <c r="SI59" s="515"/>
      <c r="SJ59" s="513"/>
      <c r="SK59" s="514"/>
      <c r="SL59" s="515"/>
      <c r="SM59" s="515"/>
      <c r="SN59" s="515"/>
      <c r="SO59" s="515"/>
      <c r="SP59" s="515"/>
      <c r="SQ59" s="515"/>
      <c r="SR59" s="513"/>
      <c r="SS59" s="514"/>
      <c r="ST59" s="515"/>
      <c r="SU59" s="515"/>
      <c r="SV59" s="515"/>
      <c r="SW59" s="515"/>
      <c r="SX59" s="515"/>
      <c r="SY59" s="515"/>
      <c r="SZ59" s="513"/>
      <c r="TA59" s="514"/>
      <c r="TB59" s="515"/>
      <c r="TC59" s="515"/>
      <c r="TD59" s="515"/>
      <c r="TE59" s="515"/>
      <c r="TF59" s="515"/>
      <c r="TG59" s="515"/>
      <c r="TH59" s="513"/>
      <c r="TI59" s="514"/>
      <c r="TJ59" s="515"/>
      <c r="TK59" s="515"/>
      <c r="TL59" s="515"/>
      <c r="TM59" s="515"/>
      <c r="TN59" s="515"/>
      <c r="TO59" s="515"/>
      <c r="TP59" s="513"/>
      <c r="TQ59" s="514"/>
      <c r="TR59" s="515"/>
      <c r="TS59" s="515"/>
      <c r="TT59" s="515"/>
      <c r="TU59" s="515"/>
      <c r="TV59" s="515"/>
      <c r="TW59" s="515"/>
      <c r="TX59" s="513"/>
      <c r="TY59" s="514"/>
      <c r="TZ59" s="515"/>
      <c r="UA59" s="515"/>
      <c r="UB59" s="515"/>
      <c r="UC59" s="515"/>
      <c r="UD59" s="515"/>
      <c r="UE59" s="515"/>
      <c r="UF59" s="513"/>
      <c r="UG59" s="514"/>
      <c r="UH59" s="515"/>
      <c r="UI59" s="515"/>
      <c r="UJ59" s="515"/>
      <c r="UK59" s="515"/>
      <c r="UL59" s="515"/>
      <c r="UM59" s="515"/>
      <c r="UN59" s="513"/>
      <c r="UO59" s="514"/>
      <c r="UP59" s="515"/>
      <c r="UQ59" s="515"/>
      <c r="UR59" s="515"/>
      <c r="US59" s="515"/>
      <c r="UT59" s="515"/>
      <c r="UU59" s="515"/>
      <c r="UV59" s="513"/>
      <c r="UW59" s="514"/>
      <c r="UX59" s="515"/>
      <c r="UY59" s="515"/>
      <c r="UZ59" s="515"/>
      <c r="VA59" s="515"/>
      <c r="VB59" s="515"/>
      <c r="VC59" s="515"/>
      <c r="VD59" s="513"/>
      <c r="VE59" s="514"/>
      <c r="VF59" s="515"/>
      <c r="VG59" s="515"/>
      <c r="VH59" s="515"/>
      <c r="VI59" s="515"/>
      <c r="VJ59" s="515"/>
      <c r="VK59" s="515"/>
      <c r="VL59" s="513"/>
      <c r="VM59" s="514"/>
      <c r="VN59" s="515"/>
      <c r="VO59" s="515"/>
      <c r="VP59" s="515"/>
      <c r="VQ59" s="515"/>
      <c r="VR59" s="515"/>
      <c r="VS59" s="515"/>
      <c r="VT59" s="513"/>
      <c r="VU59" s="514"/>
      <c r="VV59" s="515"/>
      <c r="VW59" s="515"/>
      <c r="VX59" s="515"/>
      <c r="VY59" s="515"/>
      <c r="VZ59" s="515"/>
      <c r="WA59" s="515"/>
      <c r="WB59" s="513"/>
      <c r="WC59" s="514"/>
      <c r="WD59" s="515"/>
      <c r="WE59" s="515"/>
      <c r="WF59" s="515"/>
      <c r="WG59" s="515"/>
      <c r="WH59" s="515"/>
      <c r="WI59" s="515"/>
      <c r="WJ59" s="513"/>
      <c r="WK59" s="514"/>
      <c r="WL59" s="515"/>
      <c r="WM59" s="515"/>
      <c r="WN59" s="515"/>
      <c r="WO59" s="515"/>
      <c r="WP59" s="515"/>
      <c r="WQ59" s="515"/>
      <c r="WR59" s="513"/>
      <c r="WS59" s="514"/>
      <c r="WT59" s="515"/>
      <c r="WU59" s="515"/>
      <c r="WV59" s="515"/>
      <c r="WW59" s="515"/>
      <c r="WX59" s="515"/>
      <c r="WY59" s="515"/>
      <c r="WZ59" s="513"/>
      <c r="XA59" s="514"/>
      <c r="XB59" s="515"/>
      <c r="XC59" s="515"/>
      <c r="XD59" s="515"/>
      <c r="XE59" s="515"/>
      <c r="XF59" s="515"/>
      <c r="XG59" s="515"/>
      <c r="XH59" s="513"/>
      <c r="XI59" s="514"/>
      <c r="XJ59" s="515"/>
      <c r="XK59" s="515"/>
      <c r="XL59" s="515"/>
      <c r="XM59" s="515"/>
      <c r="XN59" s="515"/>
      <c r="XO59" s="515"/>
      <c r="XP59" s="513"/>
      <c r="XQ59" s="514"/>
      <c r="XR59" s="515"/>
      <c r="XS59" s="515"/>
      <c r="XT59" s="515"/>
      <c r="XU59" s="515"/>
      <c r="XV59" s="515"/>
      <c r="XW59" s="515"/>
      <c r="XX59" s="513"/>
      <c r="XY59" s="514"/>
      <c r="XZ59" s="515"/>
      <c r="YA59" s="515"/>
      <c r="YB59" s="515"/>
      <c r="YC59" s="515"/>
      <c r="YD59" s="515"/>
      <c r="YE59" s="515"/>
      <c r="YF59" s="513"/>
      <c r="YG59" s="514"/>
      <c r="YH59" s="515"/>
      <c r="YI59" s="515"/>
      <c r="YJ59" s="515"/>
      <c r="YK59" s="515"/>
      <c r="YL59" s="515"/>
      <c r="YM59" s="515"/>
      <c r="YN59" s="513"/>
      <c r="YO59" s="514"/>
      <c r="YP59" s="515"/>
      <c r="YQ59" s="515"/>
      <c r="YR59" s="515"/>
      <c r="YS59" s="515"/>
      <c r="YT59" s="515"/>
      <c r="YU59" s="515"/>
      <c r="YV59" s="513"/>
      <c r="YW59" s="514"/>
      <c r="YX59" s="515"/>
      <c r="YY59" s="515"/>
      <c r="YZ59" s="515"/>
      <c r="ZA59" s="515"/>
      <c r="ZB59" s="515"/>
      <c r="ZC59" s="515"/>
      <c r="ZD59" s="513"/>
      <c r="ZE59" s="514"/>
      <c r="ZF59" s="515"/>
      <c r="ZG59" s="515"/>
      <c r="ZH59" s="515"/>
      <c r="ZI59" s="515"/>
      <c r="ZJ59" s="515"/>
      <c r="ZK59" s="515"/>
      <c r="ZL59" s="513"/>
      <c r="ZM59" s="514"/>
      <c r="ZN59" s="515"/>
      <c r="ZO59" s="515"/>
      <c r="ZP59" s="515"/>
      <c r="ZQ59" s="515"/>
      <c r="ZR59" s="515"/>
      <c r="ZS59" s="515"/>
      <c r="ZT59" s="513"/>
      <c r="ZU59" s="514"/>
      <c r="ZV59" s="515"/>
      <c r="ZW59" s="515"/>
      <c r="ZX59" s="515"/>
      <c r="ZY59" s="515"/>
      <c r="ZZ59" s="515"/>
      <c r="AAA59" s="515"/>
      <c r="AAB59" s="513"/>
      <c r="AAC59" s="514"/>
      <c r="AAD59" s="515"/>
      <c r="AAE59" s="515"/>
      <c r="AAF59" s="515"/>
      <c r="AAG59" s="515"/>
      <c r="AAH59" s="515"/>
      <c r="AAI59" s="515"/>
      <c r="AAJ59" s="513"/>
      <c r="AAK59" s="514"/>
      <c r="AAL59" s="515"/>
      <c r="AAM59" s="515"/>
      <c r="AAN59" s="515"/>
      <c r="AAO59" s="515"/>
      <c r="AAP59" s="515"/>
      <c r="AAQ59" s="515"/>
      <c r="AAR59" s="513"/>
      <c r="AAS59" s="514"/>
      <c r="AAT59" s="515"/>
      <c r="AAU59" s="515"/>
      <c r="AAV59" s="515"/>
      <c r="AAW59" s="515"/>
      <c r="AAX59" s="515"/>
      <c r="AAY59" s="515"/>
      <c r="AAZ59" s="513"/>
      <c r="ABA59" s="514"/>
      <c r="ABB59" s="515"/>
      <c r="ABC59" s="515"/>
      <c r="ABD59" s="515"/>
      <c r="ABE59" s="515"/>
      <c r="ABF59" s="515"/>
      <c r="ABG59" s="515"/>
      <c r="ABH59" s="513"/>
      <c r="ABI59" s="514"/>
      <c r="ABJ59" s="515"/>
      <c r="ABK59" s="515"/>
      <c r="ABL59" s="515"/>
      <c r="ABM59" s="515"/>
      <c r="ABN59" s="515"/>
      <c r="ABO59" s="515"/>
      <c r="ABP59" s="513"/>
      <c r="ABQ59" s="514"/>
      <c r="ABR59" s="515"/>
      <c r="ABS59" s="515"/>
      <c r="ABT59" s="515"/>
      <c r="ABU59" s="515"/>
      <c r="ABV59" s="515"/>
      <c r="ABW59" s="515"/>
      <c r="ABX59" s="513"/>
      <c r="ABY59" s="514"/>
      <c r="ABZ59" s="515"/>
      <c r="ACA59" s="515"/>
      <c r="ACB59" s="515"/>
      <c r="ACC59" s="515"/>
      <c r="ACD59" s="515"/>
      <c r="ACE59" s="515"/>
      <c r="ACF59" s="513"/>
      <c r="ACG59" s="514"/>
      <c r="ACH59" s="515"/>
      <c r="ACI59" s="515"/>
      <c r="ACJ59" s="515"/>
      <c r="ACK59" s="515"/>
      <c r="ACL59" s="515"/>
      <c r="ACM59" s="515"/>
      <c r="ACN59" s="513"/>
      <c r="ACO59" s="514"/>
      <c r="ACP59" s="515"/>
      <c r="ACQ59" s="515"/>
      <c r="ACR59" s="515"/>
      <c r="ACS59" s="515"/>
      <c r="ACT59" s="515"/>
      <c r="ACU59" s="515"/>
      <c r="ACV59" s="513"/>
      <c r="ACW59" s="514"/>
      <c r="ACX59" s="515"/>
      <c r="ACY59" s="515"/>
      <c r="ACZ59" s="515"/>
      <c r="ADA59" s="515"/>
      <c r="ADB59" s="515"/>
      <c r="ADC59" s="515"/>
      <c r="ADD59" s="513"/>
      <c r="ADE59" s="514"/>
      <c r="ADF59" s="515"/>
      <c r="ADG59" s="515"/>
      <c r="ADH59" s="515"/>
      <c r="ADI59" s="515"/>
      <c r="ADJ59" s="515"/>
      <c r="ADK59" s="515"/>
      <c r="ADL59" s="513"/>
      <c r="ADM59" s="514"/>
      <c r="ADN59" s="515"/>
      <c r="ADO59" s="515"/>
      <c r="ADP59" s="515"/>
      <c r="ADQ59" s="515"/>
      <c r="ADR59" s="515"/>
      <c r="ADS59" s="515"/>
      <c r="ADT59" s="513"/>
      <c r="ADU59" s="514"/>
      <c r="ADV59" s="515"/>
      <c r="ADW59" s="515"/>
      <c r="ADX59" s="515"/>
      <c r="ADY59" s="515"/>
      <c r="ADZ59" s="515"/>
      <c r="AEA59" s="515"/>
      <c r="AEB59" s="513"/>
      <c r="AEC59" s="514"/>
      <c r="AED59" s="515"/>
      <c r="AEE59" s="515"/>
      <c r="AEF59" s="515"/>
      <c r="AEG59" s="515"/>
      <c r="AEH59" s="515"/>
      <c r="AEI59" s="515"/>
      <c r="AEJ59" s="513"/>
      <c r="AEK59" s="514"/>
      <c r="AEL59" s="515"/>
      <c r="AEM59" s="515"/>
      <c r="AEN59" s="515"/>
      <c r="AEO59" s="515"/>
      <c r="AEP59" s="515"/>
      <c r="AEQ59" s="515"/>
      <c r="AER59" s="513"/>
      <c r="AES59" s="514"/>
      <c r="AET59" s="515"/>
      <c r="AEU59" s="515"/>
      <c r="AEV59" s="515"/>
      <c r="AEW59" s="515"/>
      <c r="AEX59" s="515"/>
      <c r="AEY59" s="515"/>
      <c r="AEZ59" s="513"/>
      <c r="AFA59" s="514"/>
      <c r="AFB59" s="515"/>
      <c r="AFC59" s="515"/>
      <c r="AFD59" s="515"/>
      <c r="AFE59" s="515"/>
      <c r="AFF59" s="515"/>
      <c r="AFG59" s="515"/>
      <c r="AFH59" s="513"/>
      <c r="AFI59" s="514"/>
      <c r="AFJ59" s="515"/>
      <c r="AFK59" s="515"/>
      <c r="AFL59" s="515"/>
      <c r="AFM59" s="515"/>
      <c r="AFN59" s="515"/>
      <c r="AFO59" s="515"/>
      <c r="AFP59" s="513"/>
      <c r="AFQ59" s="514"/>
      <c r="AFR59" s="515"/>
      <c r="AFS59" s="515"/>
      <c r="AFT59" s="515"/>
      <c r="AFU59" s="515"/>
      <c r="AFV59" s="515"/>
      <c r="AFW59" s="515"/>
      <c r="AFX59" s="513"/>
      <c r="AFY59" s="514"/>
      <c r="AFZ59" s="515"/>
      <c r="AGA59" s="515"/>
      <c r="AGB59" s="515"/>
      <c r="AGC59" s="515"/>
      <c r="AGD59" s="515"/>
      <c r="AGE59" s="515"/>
      <c r="AGF59" s="513"/>
      <c r="AGG59" s="514"/>
      <c r="AGH59" s="515"/>
      <c r="AGI59" s="515"/>
      <c r="AGJ59" s="515"/>
      <c r="AGK59" s="515"/>
      <c r="AGL59" s="515"/>
      <c r="AGM59" s="515"/>
      <c r="AGN59" s="513"/>
      <c r="AGO59" s="514"/>
      <c r="AGP59" s="515"/>
      <c r="AGQ59" s="515"/>
      <c r="AGR59" s="515"/>
      <c r="AGS59" s="515"/>
      <c r="AGT59" s="515"/>
      <c r="AGU59" s="515"/>
      <c r="AGV59" s="513"/>
      <c r="AGW59" s="514"/>
      <c r="AGX59" s="515"/>
      <c r="AGY59" s="515"/>
      <c r="AGZ59" s="515"/>
      <c r="AHA59" s="515"/>
      <c r="AHB59" s="515"/>
      <c r="AHC59" s="515"/>
      <c r="AHD59" s="513"/>
      <c r="AHE59" s="514"/>
      <c r="AHF59" s="515"/>
      <c r="AHG59" s="515"/>
      <c r="AHH59" s="515"/>
      <c r="AHI59" s="515"/>
      <c r="AHJ59" s="515"/>
      <c r="AHK59" s="515"/>
      <c r="AHL59" s="513"/>
      <c r="AHM59" s="514"/>
      <c r="AHN59" s="515"/>
      <c r="AHO59" s="515"/>
      <c r="AHP59" s="515"/>
      <c r="AHQ59" s="515"/>
      <c r="AHR59" s="515"/>
      <c r="AHS59" s="515"/>
      <c r="AHT59" s="513"/>
      <c r="AHU59" s="514"/>
      <c r="AHV59" s="515"/>
      <c r="AHW59" s="515"/>
      <c r="AHX59" s="515"/>
      <c r="AHY59" s="515"/>
      <c r="AHZ59" s="515"/>
      <c r="AIA59" s="515"/>
      <c r="AIB59" s="513"/>
      <c r="AIC59" s="514"/>
      <c r="AID59" s="515"/>
      <c r="AIE59" s="515"/>
      <c r="AIF59" s="515"/>
      <c r="AIG59" s="515"/>
      <c r="AIH59" s="515"/>
      <c r="AII59" s="515"/>
      <c r="AIJ59" s="513"/>
      <c r="AIK59" s="514"/>
      <c r="AIL59" s="515"/>
      <c r="AIM59" s="515"/>
      <c r="AIN59" s="515"/>
      <c r="AIO59" s="515"/>
      <c r="AIP59" s="515"/>
      <c r="AIQ59" s="515"/>
      <c r="AIR59" s="513"/>
      <c r="AIS59" s="514"/>
      <c r="AIT59" s="515"/>
      <c r="AIU59" s="515"/>
      <c r="AIV59" s="515"/>
      <c r="AIW59" s="515"/>
      <c r="AIX59" s="515"/>
      <c r="AIY59" s="515"/>
      <c r="AIZ59" s="513"/>
      <c r="AJA59" s="514"/>
      <c r="AJB59" s="515"/>
      <c r="AJC59" s="515"/>
      <c r="AJD59" s="515"/>
      <c r="AJE59" s="515"/>
      <c r="AJF59" s="515"/>
      <c r="AJG59" s="515"/>
      <c r="AJH59" s="513"/>
      <c r="AJI59" s="514"/>
      <c r="AJJ59" s="515"/>
      <c r="AJK59" s="515"/>
      <c r="AJL59" s="515"/>
      <c r="AJM59" s="515"/>
      <c r="AJN59" s="515"/>
      <c r="AJO59" s="515"/>
      <c r="AJP59" s="513"/>
      <c r="AJQ59" s="514"/>
      <c r="AJR59" s="515"/>
      <c r="AJS59" s="515"/>
      <c r="AJT59" s="515"/>
      <c r="AJU59" s="515"/>
      <c r="AJV59" s="515"/>
      <c r="AJW59" s="515"/>
      <c r="AJX59" s="513"/>
      <c r="AJY59" s="514"/>
      <c r="AJZ59" s="515"/>
      <c r="AKA59" s="515"/>
      <c r="AKB59" s="515"/>
      <c r="AKC59" s="515"/>
      <c r="AKD59" s="515"/>
      <c r="AKE59" s="515"/>
      <c r="AKF59" s="513"/>
      <c r="AKG59" s="514"/>
      <c r="AKH59" s="515"/>
      <c r="AKI59" s="515"/>
      <c r="AKJ59" s="515"/>
      <c r="AKK59" s="515"/>
      <c r="AKL59" s="515"/>
      <c r="AKM59" s="515"/>
      <c r="AKN59" s="513"/>
      <c r="AKO59" s="514"/>
      <c r="AKP59" s="515"/>
      <c r="AKQ59" s="515"/>
      <c r="AKR59" s="515"/>
      <c r="AKS59" s="515"/>
      <c r="AKT59" s="515"/>
      <c r="AKU59" s="515"/>
      <c r="AKV59" s="513"/>
      <c r="AKW59" s="514"/>
      <c r="AKX59" s="515"/>
      <c r="AKY59" s="515"/>
      <c r="AKZ59" s="515"/>
      <c r="ALA59" s="515"/>
      <c r="ALB59" s="515"/>
      <c r="ALC59" s="515"/>
      <c r="ALD59" s="513"/>
      <c r="ALE59" s="514"/>
      <c r="ALF59" s="515"/>
      <c r="ALG59" s="515"/>
      <c r="ALH59" s="515"/>
      <c r="ALI59" s="515"/>
      <c r="ALJ59" s="515"/>
      <c r="ALK59" s="515"/>
      <c r="ALL59" s="513"/>
      <c r="ALM59" s="514"/>
      <c r="ALN59" s="515"/>
      <c r="ALO59" s="515"/>
      <c r="ALP59" s="515"/>
      <c r="ALQ59" s="515"/>
      <c r="ALR59" s="515"/>
      <c r="ALS59" s="515"/>
      <c r="ALT59" s="513"/>
      <c r="ALU59" s="514"/>
      <c r="ALV59" s="515"/>
      <c r="ALW59" s="515"/>
      <c r="ALX59" s="515"/>
      <c r="ALY59" s="515"/>
      <c r="ALZ59" s="515"/>
      <c r="AMA59" s="515"/>
      <c r="AMB59" s="513"/>
      <c r="AMC59" s="514"/>
      <c r="AMD59" s="515"/>
      <c r="AME59" s="515"/>
      <c r="AMF59" s="515"/>
      <c r="AMG59" s="515"/>
      <c r="AMH59" s="515"/>
      <c r="AMI59" s="515"/>
      <c r="AMJ59" s="513"/>
      <c r="AMK59" s="514"/>
      <c r="AML59" s="515"/>
      <c r="AMM59" s="515"/>
      <c r="AMN59" s="515"/>
      <c r="AMO59" s="515"/>
      <c r="AMP59" s="515"/>
      <c r="AMQ59" s="515"/>
      <c r="AMR59" s="513"/>
      <c r="AMS59" s="514"/>
      <c r="AMT59" s="515"/>
      <c r="AMU59" s="515"/>
      <c r="AMV59" s="515"/>
      <c r="AMW59" s="515"/>
      <c r="AMX59" s="515"/>
      <c r="AMY59" s="515"/>
      <c r="AMZ59" s="513"/>
      <c r="ANA59" s="514"/>
      <c r="ANB59" s="515"/>
      <c r="ANC59" s="515"/>
      <c r="AND59" s="515"/>
      <c r="ANE59" s="515"/>
      <c r="ANF59" s="515"/>
      <c r="ANG59" s="515"/>
      <c r="ANH59" s="513"/>
      <c r="ANI59" s="514"/>
      <c r="ANJ59" s="515"/>
      <c r="ANK59" s="515"/>
      <c r="ANL59" s="515"/>
      <c r="ANM59" s="515"/>
      <c r="ANN59" s="515"/>
      <c r="ANO59" s="515"/>
      <c r="ANP59" s="513"/>
      <c r="ANQ59" s="514"/>
      <c r="ANR59" s="515"/>
      <c r="ANS59" s="515"/>
      <c r="ANT59" s="515"/>
      <c r="ANU59" s="515"/>
      <c r="ANV59" s="515"/>
      <c r="ANW59" s="515"/>
      <c r="ANX59" s="513"/>
      <c r="ANY59" s="514"/>
      <c r="ANZ59" s="515"/>
      <c r="AOA59" s="515"/>
      <c r="AOB59" s="515"/>
      <c r="AOC59" s="515"/>
      <c r="AOD59" s="515"/>
      <c r="AOE59" s="515"/>
      <c r="AOF59" s="513"/>
      <c r="AOG59" s="514"/>
      <c r="AOH59" s="515"/>
      <c r="AOI59" s="515"/>
      <c r="AOJ59" s="515"/>
      <c r="AOK59" s="515"/>
      <c r="AOL59" s="515"/>
      <c r="AOM59" s="515"/>
      <c r="AON59" s="513"/>
      <c r="AOO59" s="514"/>
      <c r="AOP59" s="515"/>
      <c r="AOQ59" s="515"/>
      <c r="AOR59" s="515"/>
      <c r="AOS59" s="515"/>
      <c r="AOT59" s="515"/>
      <c r="AOU59" s="515"/>
      <c r="AOV59" s="513"/>
      <c r="AOW59" s="514"/>
      <c r="AOX59" s="515"/>
      <c r="AOY59" s="515"/>
      <c r="AOZ59" s="515"/>
      <c r="APA59" s="515"/>
      <c r="APB59" s="515"/>
      <c r="APC59" s="515"/>
      <c r="APD59" s="513"/>
      <c r="APE59" s="514"/>
      <c r="APF59" s="515"/>
      <c r="APG59" s="515"/>
      <c r="APH59" s="515"/>
      <c r="API59" s="515"/>
      <c r="APJ59" s="515"/>
      <c r="APK59" s="515"/>
      <c r="APL59" s="513"/>
      <c r="APM59" s="514"/>
      <c r="APN59" s="515"/>
      <c r="APO59" s="515"/>
      <c r="APP59" s="515"/>
      <c r="APQ59" s="515"/>
      <c r="APR59" s="515"/>
      <c r="APS59" s="515"/>
      <c r="APT59" s="513"/>
      <c r="APU59" s="514"/>
      <c r="APV59" s="515"/>
      <c r="APW59" s="515"/>
      <c r="APX59" s="515"/>
      <c r="APY59" s="515"/>
      <c r="APZ59" s="515"/>
      <c r="AQA59" s="515"/>
      <c r="AQB59" s="513"/>
      <c r="AQC59" s="514"/>
      <c r="AQD59" s="515"/>
      <c r="AQE59" s="515"/>
      <c r="AQF59" s="515"/>
      <c r="AQG59" s="515"/>
      <c r="AQH59" s="515"/>
      <c r="AQI59" s="515"/>
      <c r="AQJ59" s="513"/>
      <c r="AQK59" s="514"/>
      <c r="AQL59" s="515"/>
      <c r="AQM59" s="515"/>
      <c r="AQN59" s="515"/>
      <c r="AQO59" s="515"/>
      <c r="AQP59" s="515"/>
      <c r="AQQ59" s="515"/>
      <c r="AQR59" s="513"/>
      <c r="AQS59" s="514"/>
      <c r="AQT59" s="515"/>
      <c r="AQU59" s="515"/>
      <c r="AQV59" s="515"/>
      <c r="AQW59" s="515"/>
      <c r="AQX59" s="515"/>
      <c r="AQY59" s="515"/>
      <c r="AQZ59" s="513"/>
      <c r="ARA59" s="514"/>
      <c r="ARB59" s="515"/>
      <c r="ARC59" s="515"/>
      <c r="ARD59" s="515"/>
      <c r="ARE59" s="515"/>
      <c r="ARF59" s="515"/>
      <c r="ARG59" s="515"/>
      <c r="ARH59" s="513"/>
      <c r="ARI59" s="514"/>
      <c r="ARJ59" s="515"/>
      <c r="ARK59" s="515"/>
      <c r="ARL59" s="515"/>
      <c r="ARM59" s="515"/>
      <c r="ARN59" s="515"/>
      <c r="ARO59" s="515"/>
      <c r="ARP59" s="513"/>
      <c r="ARQ59" s="514"/>
      <c r="ARR59" s="515"/>
      <c r="ARS59" s="515"/>
      <c r="ART59" s="515"/>
      <c r="ARU59" s="515"/>
      <c r="ARV59" s="515"/>
      <c r="ARW59" s="515"/>
      <c r="ARX59" s="513"/>
      <c r="ARY59" s="514"/>
      <c r="ARZ59" s="515"/>
      <c r="ASA59" s="515"/>
      <c r="ASB59" s="515"/>
      <c r="ASC59" s="515"/>
      <c r="ASD59" s="515"/>
      <c r="ASE59" s="515"/>
      <c r="ASF59" s="513"/>
      <c r="ASG59" s="514"/>
      <c r="ASH59" s="515"/>
      <c r="ASI59" s="515"/>
      <c r="ASJ59" s="515"/>
      <c r="ASK59" s="515"/>
      <c r="ASL59" s="515"/>
      <c r="ASM59" s="515"/>
      <c r="ASN59" s="513"/>
      <c r="ASO59" s="514"/>
      <c r="ASP59" s="515"/>
      <c r="ASQ59" s="515"/>
      <c r="ASR59" s="515"/>
      <c r="ASS59" s="515"/>
      <c r="AST59" s="515"/>
      <c r="ASU59" s="515"/>
      <c r="ASV59" s="513"/>
      <c r="ASW59" s="514"/>
      <c r="ASX59" s="515"/>
      <c r="ASY59" s="515"/>
      <c r="ASZ59" s="515"/>
      <c r="ATA59" s="515"/>
      <c r="ATB59" s="515"/>
      <c r="ATC59" s="515"/>
      <c r="ATD59" s="513"/>
      <c r="ATE59" s="514"/>
      <c r="ATF59" s="515"/>
      <c r="ATG59" s="515"/>
      <c r="ATH59" s="515"/>
      <c r="ATI59" s="515"/>
      <c r="ATJ59" s="515"/>
      <c r="ATK59" s="515"/>
      <c r="ATL59" s="513"/>
      <c r="ATM59" s="514"/>
      <c r="ATN59" s="515"/>
      <c r="ATO59" s="515"/>
      <c r="ATP59" s="515"/>
      <c r="ATQ59" s="515"/>
      <c r="ATR59" s="515"/>
      <c r="ATS59" s="515"/>
      <c r="ATT59" s="513"/>
      <c r="ATU59" s="514"/>
      <c r="ATV59" s="515"/>
      <c r="ATW59" s="515"/>
      <c r="ATX59" s="515"/>
      <c r="ATY59" s="515"/>
      <c r="ATZ59" s="515"/>
      <c r="AUA59" s="515"/>
      <c r="AUB59" s="513"/>
      <c r="AUC59" s="514"/>
      <c r="AUD59" s="515"/>
      <c r="AUE59" s="515"/>
      <c r="AUF59" s="515"/>
      <c r="AUG59" s="515"/>
      <c r="AUH59" s="515"/>
      <c r="AUI59" s="515"/>
      <c r="AUJ59" s="513"/>
      <c r="AUK59" s="514"/>
      <c r="AUL59" s="515"/>
      <c r="AUM59" s="515"/>
      <c r="AUN59" s="515"/>
      <c r="AUO59" s="515"/>
      <c r="AUP59" s="515"/>
      <c r="AUQ59" s="515"/>
      <c r="AUR59" s="513"/>
      <c r="AUS59" s="514"/>
      <c r="AUT59" s="515"/>
      <c r="AUU59" s="515"/>
      <c r="AUV59" s="515"/>
      <c r="AUW59" s="515"/>
      <c r="AUX59" s="515"/>
      <c r="AUY59" s="515"/>
      <c r="AUZ59" s="513"/>
      <c r="AVA59" s="514"/>
      <c r="AVB59" s="515"/>
      <c r="AVC59" s="515"/>
      <c r="AVD59" s="515"/>
      <c r="AVE59" s="515"/>
      <c r="AVF59" s="515"/>
      <c r="AVG59" s="515"/>
      <c r="AVH59" s="513"/>
      <c r="AVI59" s="514"/>
      <c r="AVJ59" s="515"/>
      <c r="AVK59" s="515"/>
      <c r="AVL59" s="515"/>
      <c r="AVM59" s="515"/>
      <c r="AVN59" s="515"/>
      <c r="AVO59" s="515"/>
      <c r="AVP59" s="513"/>
      <c r="AVQ59" s="514"/>
      <c r="AVR59" s="515"/>
      <c r="AVS59" s="515"/>
      <c r="AVT59" s="515"/>
      <c r="AVU59" s="515"/>
      <c r="AVV59" s="515"/>
      <c r="AVW59" s="515"/>
      <c r="AVX59" s="513"/>
      <c r="AVY59" s="514"/>
      <c r="AVZ59" s="515"/>
      <c r="AWA59" s="515"/>
      <c r="AWB59" s="515"/>
      <c r="AWC59" s="515"/>
      <c r="AWD59" s="515"/>
      <c r="AWE59" s="515"/>
      <c r="AWF59" s="513"/>
      <c r="AWG59" s="514"/>
      <c r="AWH59" s="515"/>
      <c r="AWI59" s="515"/>
      <c r="AWJ59" s="515"/>
      <c r="AWK59" s="515"/>
      <c r="AWL59" s="515"/>
      <c r="AWM59" s="515"/>
      <c r="AWN59" s="513"/>
      <c r="AWO59" s="514"/>
      <c r="AWP59" s="515"/>
      <c r="AWQ59" s="515"/>
      <c r="AWR59" s="515"/>
      <c r="AWS59" s="515"/>
      <c r="AWT59" s="515"/>
      <c r="AWU59" s="515"/>
      <c r="AWV59" s="513"/>
      <c r="AWW59" s="514"/>
      <c r="AWX59" s="515"/>
      <c r="AWY59" s="515"/>
      <c r="AWZ59" s="515"/>
      <c r="AXA59" s="515"/>
      <c r="AXB59" s="515"/>
      <c r="AXC59" s="515"/>
      <c r="AXD59" s="513"/>
      <c r="AXE59" s="514"/>
      <c r="AXF59" s="515"/>
      <c r="AXG59" s="515"/>
      <c r="AXH59" s="515"/>
      <c r="AXI59" s="515"/>
      <c r="AXJ59" s="515"/>
      <c r="AXK59" s="515"/>
      <c r="AXL59" s="513"/>
      <c r="AXM59" s="514"/>
      <c r="AXN59" s="515"/>
      <c r="AXO59" s="515"/>
      <c r="AXP59" s="515"/>
      <c r="AXQ59" s="515"/>
      <c r="AXR59" s="515"/>
      <c r="AXS59" s="515"/>
      <c r="AXT59" s="513"/>
      <c r="AXU59" s="514"/>
      <c r="AXV59" s="515"/>
      <c r="AXW59" s="515"/>
      <c r="AXX59" s="515"/>
      <c r="AXY59" s="515"/>
      <c r="AXZ59" s="515"/>
      <c r="AYA59" s="515"/>
      <c r="AYB59" s="513"/>
      <c r="AYC59" s="514"/>
      <c r="AYD59" s="515"/>
      <c r="AYE59" s="515"/>
      <c r="AYF59" s="515"/>
      <c r="AYG59" s="515"/>
      <c r="AYH59" s="515"/>
      <c r="AYI59" s="515"/>
      <c r="AYJ59" s="513"/>
      <c r="AYK59" s="514"/>
      <c r="AYL59" s="515"/>
      <c r="AYM59" s="515"/>
      <c r="AYN59" s="515"/>
      <c r="AYO59" s="515"/>
      <c r="AYP59" s="515"/>
      <c r="AYQ59" s="515"/>
      <c r="AYR59" s="513"/>
      <c r="AYS59" s="514"/>
      <c r="AYT59" s="515"/>
      <c r="AYU59" s="515"/>
      <c r="AYV59" s="515"/>
      <c r="AYW59" s="515"/>
      <c r="AYX59" s="515"/>
      <c r="AYY59" s="515"/>
      <c r="AYZ59" s="513"/>
      <c r="AZA59" s="514"/>
      <c r="AZB59" s="515"/>
      <c r="AZC59" s="515"/>
      <c r="AZD59" s="515"/>
      <c r="AZE59" s="515"/>
      <c r="AZF59" s="515"/>
      <c r="AZG59" s="515"/>
      <c r="AZH59" s="513"/>
      <c r="AZI59" s="514"/>
      <c r="AZJ59" s="515"/>
      <c r="AZK59" s="515"/>
      <c r="AZL59" s="515"/>
      <c r="AZM59" s="515"/>
      <c r="AZN59" s="515"/>
      <c r="AZO59" s="515"/>
      <c r="AZP59" s="513"/>
      <c r="AZQ59" s="514"/>
      <c r="AZR59" s="515"/>
      <c r="AZS59" s="515"/>
      <c r="AZT59" s="515"/>
      <c r="AZU59" s="515"/>
      <c r="AZV59" s="515"/>
      <c r="AZW59" s="515"/>
      <c r="AZX59" s="513"/>
      <c r="AZY59" s="514"/>
      <c r="AZZ59" s="515"/>
      <c r="BAA59" s="515"/>
      <c r="BAB59" s="515"/>
      <c r="BAC59" s="515"/>
      <c r="BAD59" s="515"/>
      <c r="BAE59" s="515"/>
      <c r="BAF59" s="513"/>
      <c r="BAG59" s="514"/>
      <c r="BAH59" s="515"/>
      <c r="BAI59" s="515"/>
      <c r="BAJ59" s="515"/>
      <c r="BAK59" s="515"/>
      <c r="BAL59" s="515"/>
      <c r="BAM59" s="515"/>
      <c r="BAN59" s="513"/>
      <c r="BAO59" s="514"/>
      <c r="BAP59" s="515"/>
      <c r="BAQ59" s="515"/>
      <c r="BAR59" s="515"/>
      <c r="BAS59" s="515"/>
      <c r="BAT59" s="515"/>
      <c r="BAU59" s="515"/>
      <c r="BAV59" s="513"/>
      <c r="BAW59" s="514"/>
      <c r="BAX59" s="515"/>
      <c r="BAY59" s="515"/>
      <c r="BAZ59" s="515"/>
      <c r="BBA59" s="515"/>
      <c r="BBB59" s="515"/>
      <c r="BBC59" s="515"/>
      <c r="BBD59" s="513"/>
      <c r="BBE59" s="514"/>
      <c r="BBF59" s="515"/>
      <c r="BBG59" s="515"/>
      <c r="BBH59" s="515"/>
      <c r="BBI59" s="515"/>
      <c r="BBJ59" s="515"/>
      <c r="BBK59" s="515"/>
      <c r="BBL59" s="513"/>
      <c r="BBM59" s="514"/>
      <c r="BBN59" s="515"/>
      <c r="BBO59" s="515"/>
      <c r="BBP59" s="515"/>
      <c r="BBQ59" s="515"/>
      <c r="BBR59" s="515"/>
      <c r="BBS59" s="515"/>
      <c r="BBT59" s="513"/>
      <c r="BBU59" s="514"/>
      <c r="BBV59" s="515"/>
      <c r="BBW59" s="515"/>
      <c r="BBX59" s="515"/>
      <c r="BBY59" s="515"/>
      <c r="BBZ59" s="515"/>
      <c r="BCA59" s="515"/>
      <c r="BCB59" s="513"/>
      <c r="BCC59" s="514"/>
      <c r="BCD59" s="515"/>
      <c r="BCE59" s="515"/>
      <c r="BCF59" s="515"/>
      <c r="BCG59" s="515"/>
      <c r="BCH59" s="515"/>
      <c r="BCI59" s="515"/>
      <c r="BCJ59" s="513"/>
      <c r="BCK59" s="514"/>
      <c r="BCL59" s="515"/>
      <c r="BCM59" s="515"/>
      <c r="BCN59" s="515"/>
      <c r="BCO59" s="515"/>
      <c r="BCP59" s="515"/>
      <c r="BCQ59" s="515"/>
      <c r="BCR59" s="513"/>
      <c r="BCS59" s="514"/>
      <c r="BCT59" s="515"/>
      <c r="BCU59" s="515"/>
      <c r="BCV59" s="515"/>
      <c r="BCW59" s="515"/>
      <c r="BCX59" s="515"/>
      <c r="BCY59" s="515"/>
      <c r="BCZ59" s="513"/>
      <c r="BDA59" s="514"/>
      <c r="BDB59" s="515"/>
      <c r="BDC59" s="515"/>
      <c r="BDD59" s="515"/>
      <c r="BDE59" s="515"/>
      <c r="BDF59" s="515"/>
      <c r="BDG59" s="515"/>
      <c r="BDH59" s="513"/>
      <c r="BDI59" s="514"/>
      <c r="BDJ59" s="515"/>
      <c r="BDK59" s="515"/>
      <c r="BDL59" s="515"/>
      <c r="BDM59" s="515"/>
      <c r="BDN59" s="515"/>
      <c r="BDO59" s="515"/>
      <c r="BDP59" s="513"/>
      <c r="BDQ59" s="514"/>
      <c r="BDR59" s="515"/>
      <c r="BDS59" s="515"/>
      <c r="BDT59" s="515"/>
      <c r="BDU59" s="515"/>
      <c r="BDV59" s="515"/>
      <c r="BDW59" s="515"/>
      <c r="BDX59" s="513"/>
      <c r="BDY59" s="514"/>
      <c r="BDZ59" s="515"/>
      <c r="BEA59" s="515"/>
      <c r="BEB59" s="515"/>
      <c r="BEC59" s="515"/>
      <c r="BED59" s="515"/>
      <c r="BEE59" s="515"/>
      <c r="BEF59" s="513"/>
      <c r="BEG59" s="514"/>
      <c r="BEH59" s="515"/>
      <c r="BEI59" s="515"/>
      <c r="BEJ59" s="515"/>
      <c r="BEK59" s="515"/>
      <c r="BEL59" s="515"/>
      <c r="BEM59" s="515"/>
      <c r="BEN59" s="513"/>
      <c r="BEO59" s="514"/>
      <c r="BEP59" s="515"/>
      <c r="BEQ59" s="515"/>
      <c r="BER59" s="515"/>
      <c r="BES59" s="515"/>
      <c r="BET59" s="515"/>
      <c r="BEU59" s="515"/>
      <c r="BEV59" s="513"/>
      <c r="BEW59" s="514"/>
      <c r="BEX59" s="515"/>
      <c r="BEY59" s="515"/>
      <c r="BEZ59" s="515"/>
      <c r="BFA59" s="515"/>
      <c r="BFB59" s="515"/>
      <c r="BFC59" s="515"/>
      <c r="BFD59" s="513"/>
      <c r="BFE59" s="514"/>
      <c r="BFF59" s="515"/>
      <c r="BFG59" s="515"/>
      <c r="BFH59" s="515"/>
      <c r="BFI59" s="515"/>
      <c r="BFJ59" s="515"/>
      <c r="BFK59" s="515"/>
      <c r="BFL59" s="513"/>
      <c r="BFM59" s="514"/>
      <c r="BFN59" s="515"/>
      <c r="BFO59" s="515"/>
      <c r="BFP59" s="515"/>
      <c r="BFQ59" s="515"/>
      <c r="BFR59" s="515"/>
      <c r="BFS59" s="515"/>
      <c r="BFT59" s="513"/>
      <c r="BFU59" s="514"/>
      <c r="BFV59" s="515"/>
      <c r="BFW59" s="515"/>
      <c r="BFX59" s="515"/>
      <c r="BFY59" s="515"/>
      <c r="BFZ59" s="515"/>
      <c r="BGA59" s="515"/>
      <c r="BGB59" s="513"/>
      <c r="BGC59" s="514"/>
      <c r="BGD59" s="515"/>
      <c r="BGE59" s="515"/>
      <c r="BGF59" s="515"/>
      <c r="BGG59" s="515"/>
      <c r="BGH59" s="515"/>
      <c r="BGI59" s="515"/>
      <c r="BGJ59" s="513"/>
      <c r="BGK59" s="514"/>
      <c r="BGL59" s="515"/>
      <c r="BGM59" s="515"/>
      <c r="BGN59" s="515"/>
      <c r="BGO59" s="515"/>
      <c r="BGP59" s="515"/>
      <c r="BGQ59" s="515"/>
      <c r="BGR59" s="513"/>
      <c r="BGS59" s="514"/>
      <c r="BGT59" s="515"/>
      <c r="BGU59" s="515"/>
      <c r="BGV59" s="515"/>
      <c r="BGW59" s="515"/>
      <c r="BGX59" s="515"/>
      <c r="BGY59" s="515"/>
      <c r="BGZ59" s="513"/>
      <c r="BHA59" s="514"/>
      <c r="BHB59" s="515"/>
      <c r="BHC59" s="515"/>
      <c r="BHD59" s="515"/>
      <c r="BHE59" s="515"/>
      <c r="BHF59" s="515"/>
      <c r="BHG59" s="515"/>
      <c r="BHH59" s="513"/>
      <c r="BHI59" s="514"/>
      <c r="BHJ59" s="515"/>
      <c r="BHK59" s="515"/>
      <c r="BHL59" s="515"/>
      <c r="BHM59" s="515"/>
      <c r="BHN59" s="515"/>
      <c r="BHO59" s="515"/>
      <c r="BHP59" s="513"/>
      <c r="BHQ59" s="514"/>
      <c r="BHR59" s="515"/>
      <c r="BHS59" s="515"/>
      <c r="BHT59" s="515"/>
      <c r="BHU59" s="515"/>
      <c r="BHV59" s="515"/>
      <c r="BHW59" s="515"/>
      <c r="BHX59" s="513"/>
      <c r="BHY59" s="514"/>
      <c r="BHZ59" s="515"/>
      <c r="BIA59" s="515"/>
      <c r="BIB59" s="515"/>
      <c r="BIC59" s="515"/>
      <c r="BID59" s="515"/>
      <c r="BIE59" s="515"/>
      <c r="BIF59" s="513"/>
      <c r="BIG59" s="514"/>
      <c r="BIH59" s="515"/>
      <c r="BII59" s="515"/>
      <c r="BIJ59" s="515"/>
      <c r="BIK59" s="515"/>
      <c r="BIL59" s="515"/>
      <c r="BIM59" s="515"/>
      <c r="BIN59" s="513"/>
      <c r="BIO59" s="514"/>
      <c r="BIP59" s="515"/>
      <c r="BIQ59" s="515"/>
      <c r="BIR59" s="515"/>
      <c r="BIS59" s="515"/>
      <c r="BIT59" s="515"/>
      <c r="BIU59" s="515"/>
      <c r="BIV59" s="513"/>
      <c r="BIW59" s="514"/>
      <c r="BIX59" s="515"/>
      <c r="BIY59" s="515"/>
      <c r="BIZ59" s="515"/>
      <c r="BJA59" s="515"/>
      <c r="BJB59" s="515"/>
      <c r="BJC59" s="515"/>
      <c r="BJD59" s="513"/>
      <c r="BJE59" s="514"/>
      <c r="BJF59" s="515"/>
      <c r="BJG59" s="515"/>
      <c r="BJH59" s="515"/>
      <c r="BJI59" s="515"/>
      <c r="BJJ59" s="515"/>
      <c r="BJK59" s="515"/>
      <c r="BJL59" s="513"/>
      <c r="BJM59" s="514"/>
      <c r="BJN59" s="515"/>
      <c r="BJO59" s="515"/>
      <c r="BJP59" s="515"/>
      <c r="BJQ59" s="515"/>
      <c r="BJR59" s="515"/>
      <c r="BJS59" s="515"/>
      <c r="BJT59" s="513"/>
      <c r="BJU59" s="514"/>
      <c r="BJV59" s="515"/>
      <c r="BJW59" s="515"/>
      <c r="BJX59" s="515"/>
      <c r="BJY59" s="515"/>
      <c r="BJZ59" s="515"/>
      <c r="BKA59" s="515"/>
      <c r="BKB59" s="513"/>
      <c r="BKC59" s="514"/>
      <c r="BKD59" s="515"/>
      <c r="BKE59" s="515"/>
      <c r="BKF59" s="515"/>
      <c r="BKG59" s="515"/>
      <c r="BKH59" s="515"/>
      <c r="BKI59" s="515"/>
      <c r="BKJ59" s="513"/>
      <c r="BKK59" s="514"/>
      <c r="BKL59" s="515"/>
      <c r="BKM59" s="515"/>
      <c r="BKN59" s="515"/>
      <c r="BKO59" s="515"/>
      <c r="BKP59" s="515"/>
      <c r="BKQ59" s="515"/>
      <c r="BKR59" s="513"/>
      <c r="BKS59" s="514"/>
      <c r="BKT59" s="515"/>
      <c r="BKU59" s="515"/>
      <c r="BKV59" s="515"/>
      <c r="BKW59" s="515"/>
      <c r="BKX59" s="515"/>
      <c r="BKY59" s="515"/>
      <c r="BKZ59" s="513"/>
      <c r="BLA59" s="514"/>
      <c r="BLB59" s="515"/>
      <c r="BLC59" s="515"/>
      <c r="BLD59" s="515"/>
      <c r="BLE59" s="515"/>
      <c r="BLF59" s="515"/>
      <c r="BLG59" s="515"/>
      <c r="BLH59" s="513"/>
      <c r="BLI59" s="514"/>
      <c r="BLJ59" s="515"/>
      <c r="BLK59" s="515"/>
      <c r="BLL59" s="515"/>
      <c r="BLM59" s="515"/>
      <c r="BLN59" s="515"/>
      <c r="BLO59" s="515"/>
      <c r="BLP59" s="513"/>
      <c r="BLQ59" s="514"/>
      <c r="BLR59" s="515"/>
      <c r="BLS59" s="515"/>
      <c r="BLT59" s="515"/>
      <c r="BLU59" s="515"/>
      <c r="BLV59" s="515"/>
      <c r="BLW59" s="515"/>
      <c r="BLX59" s="513"/>
      <c r="BLY59" s="514"/>
      <c r="BLZ59" s="515"/>
      <c r="BMA59" s="515"/>
      <c r="BMB59" s="515"/>
      <c r="BMC59" s="515"/>
      <c r="BMD59" s="515"/>
      <c r="BME59" s="515"/>
      <c r="BMF59" s="513"/>
      <c r="BMG59" s="514"/>
      <c r="BMH59" s="515"/>
      <c r="BMI59" s="515"/>
      <c r="BMJ59" s="515"/>
      <c r="BMK59" s="515"/>
      <c r="BML59" s="515"/>
      <c r="BMM59" s="515"/>
      <c r="BMN59" s="513"/>
      <c r="BMO59" s="514"/>
      <c r="BMP59" s="515"/>
      <c r="BMQ59" s="515"/>
      <c r="BMR59" s="515"/>
      <c r="BMS59" s="515"/>
      <c r="BMT59" s="515"/>
      <c r="BMU59" s="515"/>
      <c r="BMV59" s="513"/>
      <c r="BMW59" s="514"/>
      <c r="BMX59" s="515"/>
      <c r="BMY59" s="515"/>
      <c r="BMZ59" s="515"/>
      <c r="BNA59" s="515"/>
      <c r="BNB59" s="515"/>
      <c r="BNC59" s="515"/>
      <c r="BND59" s="513"/>
      <c r="BNE59" s="514"/>
      <c r="BNF59" s="515"/>
      <c r="BNG59" s="515"/>
      <c r="BNH59" s="515"/>
      <c r="BNI59" s="515"/>
      <c r="BNJ59" s="515"/>
      <c r="BNK59" s="515"/>
      <c r="BNL59" s="513"/>
      <c r="BNM59" s="514"/>
      <c r="BNN59" s="515"/>
      <c r="BNO59" s="515"/>
      <c r="BNP59" s="515"/>
      <c r="BNQ59" s="515"/>
      <c r="BNR59" s="515"/>
      <c r="BNS59" s="515"/>
      <c r="BNT59" s="513"/>
      <c r="BNU59" s="514"/>
      <c r="BNV59" s="515"/>
      <c r="BNW59" s="515"/>
      <c r="BNX59" s="515"/>
      <c r="BNY59" s="515"/>
      <c r="BNZ59" s="515"/>
      <c r="BOA59" s="515"/>
      <c r="BOB59" s="513"/>
      <c r="BOC59" s="514"/>
      <c r="BOD59" s="515"/>
      <c r="BOE59" s="515"/>
      <c r="BOF59" s="515"/>
      <c r="BOG59" s="515"/>
      <c r="BOH59" s="515"/>
      <c r="BOI59" s="515"/>
      <c r="BOJ59" s="513"/>
      <c r="BOK59" s="514"/>
      <c r="BOL59" s="515"/>
      <c r="BOM59" s="515"/>
      <c r="BON59" s="515"/>
      <c r="BOO59" s="515"/>
      <c r="BOP59" s="515"/>
      <c r="BOQ59" s="515"/>
      <c r="BOR59" s="513"/>
      <c r="BOS59" s="514"/>
      <c r="BOT59" s="515"/>
      <c r="BOU59" s="515"/>
      <c r="BOV59" s="515"/>
      <c r="BOW59" s="515"/>
      <c r="BOX59" s="515"/>
      <c r="BOY59" s="515"/>
      <c r="BOZ59" s="513"/>
      <c r="BPA59" s="514"/>
      <c r="BPB59" s="515"/>
      <c r="BPC59" s="515"/>
      <c r="BPD59" s="515"/>
      <c r="BPE59" s="515"/>
      <c r="BPF59" s="515"/>
      <c r="BPG59" s="515"/>
      <c r="BPH59" s="513"/>
      <c r="BPI59" s="514"/>
      <c r="BPJ59" s="515"/>
      <c r="BPK59" s="515"/>
      <c r="BPL59" s="515"/>
      <c r="BPM59" s="515"/>
      <c r="BPN59" s="515"/>
      <c r="BPO59" s="515"/>
      <c r="BPP59" s="513"/>
      <c r="BPQ59" s="514"/>
      <c r="BPR59" s="515"/>
      <c r="BPS59" s="515"/>
      <c r="BPT59" s="515"/>
      <c r="BPU59" s="515"/>
      <c r="BPV59" s="515"/>
      <c r="BPW59" s="515"/>
      <c r="BPX59" s="513"/>
      <c r="BPY59" s="514"/>
      <c r="BPZ59" s="515"/>
      <c r="BQA59" s="515"/>
      <c r="BQB59" s="515"/>
      <c r="BQC59" s="515"/>
      <c r="BQD59" s="515"/>
      <c r="BQE59" s="515"/>
      <c r="BQF59" s="513"/>
      <c r="BQG59" s="514"/>
      <c r="BQH59" s="515"/>
      <c r="BQI59" s="515"/>
      <c r="BQJ59" s="515"/>
      <c r="BQK59" s="515"/>
      <c r="BQL59" s="515"/>
      <c r="BQM59" s="515"/>
      <c r="BQN59" s="513"/>
      <c r="BQO59" s="514"/>
      <c r="BQP59" s="515"/>
      <c r="BQQ59" s="515"/>
      <c r="BQR59" s="515"/>
      <c r="BQS59" s="515"/>
      <c r="BQT59" s="515"/>
      <c r="BQU59" s="515"/>
      <c r="BQV59" s="513"/>
      <c r="BQW59" s="514"/>
      <c r="BQX59" s="515"/>
      <c r="BQY59" s="515"/>
      <c r="BQZ59" s="515"/>
      <c r="BRA59" s="515"/>
      <c r="BRB59" s="515"/>
      <c r="BRC59" s="515"/>
      <c r="BRD59" s="513"/>
      <c r="BRE59" s="514"/>
      <c r="BRF59" s="515"/>
      <c r="BRG59" s="515"/>
      <c r="BRH59" s="515"/>
      <c r="BRI59" s="515"/>
      <c r="BRJ59" s="515"/>
      <c r="BRK59" s="515"/>
      <c r="BRL59" s="513"/>
      <c r="BRM59" s="514"/>
      <c r="BRN59" s="515"/>
      <c r="BRO59" s="515"/>
      <c r="BRP59" s="515"/>
      <c r="BRQ59" s="515"/>
      <c r="BRR59" s="515"/>
      <c r="BRS59" s="515"/>
      <c r="BRT59" s="513"/>
      <c r="BRU59" s="514"/>
      <c r="BRV59" s="515"/>
      <c r="BRW59" s="515"/>
      <c r="BRX59" s="515"/>
      <c r="BRY59" s="515"/>
      <c r="BRZ59" s="515"/>
      <c r="BSA59" s="515"/>
      <c r="BSB59" s="513"/>
      <c r="BSC59" s="514"/>
      <c r="BSD59" s="515"/>
      <c r="BSE59" s="515"/>
      <c r="BSF59" s="515"/>
      <c r="BSG59" s="515"/>
      <c r="BSH59" s="515"/>
      <c r="BSI59" s="515"/>
      <c r="BSJ59" s="513"/>
      <c r="BSK59" s="514"/>
      <c r="BSL59" s="515"/>
      <c r="BSM59" s="515"/>
      <c r="BSN59" s="515"/>
      <c r="BSO59" s="515"/>
      <c r="BSP59" s="515"/>
      <c r="BSQ59" s="515"/>
      <c r="BSR59" s="513"/>
      <c r="BSS59" s="514"/>
      <c r="BST59" s="515"/>
      <c r="BSU59" s="515"/>
      <c r="BSV59" s="515"/>
      <c r="BSW59" s="515"/>
      <c r="BSX59" s="515"/>
      <c r="BSY59" s="515"/>
      <c r="BSZ59" s="513"/>
      <c r="BTA59" s="514"/>
      <c r="BTB59" s="515"/>
      <c r="BTC59" s="515"/>
      <c r="BTD59" s="515"/>
      <c r="BTE59" s="515"/>
      <c r="BTF59" s="515"/>
      <c r="BTG59" s="515"/>
      <c r="BTH59" s="513"/>
      <c r="BTI59" s="514"/>
      <c r="BTJ59" s="515"/>
      <c r="BTK59" s="515"/>
      <c r="BTL59" s="515"/>
      <c r="BTM59" s="515"/>
      <c r="BTN59" s="515"/>
      <c r="BTO59" s="515"/>
      <c r="BTP59" s="513"/>
      <c r="BTQ59" s="514"/>
      <c r="BTR59" s="515"/>
      <c r="BTS59" s="515"/>
      <c r="BTT59" s="515"/>
      <c r="BTU59" s="515"/>
      <c r="BTV59" s="515"/>
      <c r="BTW59" s="515"/>
      <c r="BTX59" s="513"/>
      <c r="BTY59" s="514"/>
      <c r="BTZ59" s="515"/>
      <c r="BUA59" s="515"/>
      <c r="BUB59" s="515"/>
      <c r="BUC59" s="515"/>
      <c r="BUD59" s="515"/>
      <c r="BUE59" s="515"/>
      <c r="BUF59" s="513"/>
      <c r="BUG59" s="514"/>
      <c r="BUH59" s="515"/>
      <c r="BUI59" s="515"/>
      <c r="BUJ59" s="515"/>
      <c r="BUK59" s="515"/>
      <c r="BUL59" s="515"/>
      <c r="BUM59" s="515"/>
      <c r="BUN59" s="513"/>
      <c r="BUO59" s="514"/>
      <c r="BUP59" s="515"/>
      <c r="BUQ59" s="515"/>
      <c r="BUR59" s="515"/>
      <c r="BUS59" s="515"/>
      <c r="BUT59" s="515"/>
      <c r="BUU59" s="515"/>
      <c r="BUV59" s="513"/>
      <c r="BUW59" s="514"/>
      <c r="BUX59" s="515"/>
      <c r="BUY59" s="515"/>
      <c r="BUZ59" s="515"/>
      <c r="BVA59" s="515"/>
      <c r="BVB59" s="515"/>
      <c r="BVC59" s="515"/>
      <c r="BVD59" s="513"/>
      <c r="BVE59" s="514"/>
      <c r="BVF59" s="515"/>
      <c r="BVG59" s="515"/>
      <c r="BVH59" s="515"/>
      <c r="BVI59" s="515"/>
      <c r="BVJ59" s="515"/>
      <c r="BVK59" s="515"/>
      <c r="BVL59" s="513"/>
      <c r="BVM59" s="514"/>
      <c r="BVN59" s="515"/>
      <c r="BVO59" s="515"/>
      <c r="BVP59" s="515"/>
      <c r="BVQ59" s="515"/>
      <c r="BVR59" s="515"/>
      <c r="BVS59" s="515"/>
      <c r="BVT59" s="513"/>
      <c r="BVU59" s="514"/>
      <c r="BVV59" s="515"/>
      <c r="BVW59" s="515"/>
      <c r="BVX59" s="515"/>
      <c r="BVY59" s="515"/>
      <c r="BVZ59" s="515"/>
      <c r="BWA59" s="515"/>
      <c r="BWB59" s="513"/>
      <c r="BWC59" s="514"/>
      <c r="BWD59" s="515"/>
      <c r="BWE59" s="515"/>
      <c r="BWF59" s="515"/>
      <c r="BWG59" s="515"/>
      <c r="BWH59" s="515"/>
      <c r="BWI59" s="515"/>
      <c r="BWJ59" s="513"/>
      <c r="BWK59" s="514"/>
      <c r="BWL59" s="515"/>
      <c r="BWM59" s="515"/>
      <c r="BWN59" s="515"/>
      <c r="BWO59" s="515"/>
      <c r="BWP59" s="515"/>
      <c r="BWQ59" s="515"/>
      <c r="BWR59" s="513"/>
      <c r="BWS59" s="514"/>
      <c r="BWT59" s="515"/>
      <c r="BWU59" s="515"/>
      <c r="BWV59" s="515"/>
      <c r="BWW59" s="515"/>
      <c r="BWX59" s="515"/>
      <c r="BWY59" s="515"/>
      <c r="BWZ59" s="513"/>
      <c r="BXA59" s="514"/>
      <c r="BXB59" s="515"/>
      <c r="BXC59" s="515"/>
      <c r="BXD59" s="515"/>
      <c r="BXE59" s="515"/>
      <c r="BXF59" s="515"/>
      <c r="BXG59" s="515"/>
      <c r="BXH59" s="513"/>
      <c r="BXI59" s="514"/>
      <c r="BXJ59" s="515"/>
      <c r="BXK59" s="515"/>
      <c r="BXL59" s="515"/>
      <c r="BXM59" s="515"/>
      <c r="BXN59" s="515"/>
      <c r="BXO59" s="515"/>
      <c r="BXP59" s="513"/>
      <c r="BXQ59" s="514"/>
      <c r="BXR59" s="515"/>
      <c r="BXS59" s="515"/>
      <c r="BXT59" s="515"/>
      <c r="BXU59" s="515"/>
      <c r="BXV59" s="515"/>
      <c r="BXW59" s="515"/>
      <c r="BXX59" s="513"/>
      <c r="BXY59" s="514"/>
      <c r="BXZ59" s="515"/>
      <c r="BYA59" s="515"/>
      <c r="BYB59" s="515"/>
      <c r="BYC59" s="515"/>
      <c r="BYD59" s="515"/>
      <c r="BYE59" s="515"/>
      <c r="BYF59" s="513"/>
      <c r="BYG59" s="514"/>
      <c r="BYH59" s="515"/>
      <c r="BYI59" s="515"/>
      <c r="BYJ59" s="515"/>
      <c r="BYK59" s="515"/>
      <c r="BYL59" s="515"/>
      <c r="BYM59" s="515"/>
      <c r="BYN59" s="513"/>
      <c r="BYO59" s="514"/>
      <c r="BYP59" s="515"/>
      <c r="BYQ59" s="515"/>
      <c r="BYR59" s="515"/>
      <c r="BYS59" s="515"/>
      <c r="BYT59" s="515"/>
      <c r="BYU59" s="515"/>
      <c r="BYV59" s="513"/>
      <c r="BYW59" s="514"/>
      <c r="BYX59" s="515"/>
      <c r="BYY59" s="515"/>
      <c r="BYZ59" s="515"/>
      <c r="BZA59" s="515"/>
      <c r="BZB59" s="515"/>
      <c r="BZC59" s="515"/>
      <c r="BZD59" s="513"/>
      <c r="BZE59" s="514"/>
      <c r="BZF59" s="515"/>
      <c r="BZG59" s="515"/>
      <c r="BZH59" s="515"/>
      <c r="BZI59" s="515"/>
      <c r="BZJ59" s="515"/>
      <c r="BZK59" s="515"/>
      <c r="BZL59" s="513"/>
      <c r="BZM59" s="514"/>
      <c r="BZN59" s="515"/>
      <c r="BZO59" s="515"/>
      <c r="BZP59" s="515"/>
      <c r="BZQ59" s="515"/>
      <c r="BZR59" s="515"/>
      <c r="BZS59" s="515"/>
      <c r="BZT59" s="513"/>
      <c r="BZU59" s="514"/>
      <c r="BZV59" s="515"/>
      <c r="BZW59" s="515"/>
      <c r="BZX59" s="515"/>
      <c r="BZY59" s="515"/>
      <c r="BZZ59" s="515"/>
      <c r="CAA59" s="515"/>
      <c r="CAB59" s="513"/>
      <c r="CAC59" s="514"/>
      <c r="CAD59" s="515"/>
      <c r="CAE59" s="515"/>
      <c r="CAF59" s="515"/>
      <c r="CAG59" s="515"/>
      <c r="CAH59" s="515"/>
      <c r="CAI59" s="515"/>
      <c r="CAJ59" s="513"/>
      <c r="CAK59" s="514"/>
      <c r="CAL59" s="515"/>
      <c r="CAM59" s="515"/>
      <c r="CAN59" s="515"/>
      <c r="CAO59" s="515"/>
      <c r="CAP59" s="515"/>
      <c r="CAQ59" s="515"/>
      <c r="CAR59" s="513"/>
      <c r="CAS59" s="514"/>
      <c r="CAT59" s="515"/>
      <c r="CAU59" s="515"/>
      <c r="CAV59" s="515"/>
      <c r="CAW59" s="515"/>
      <c r="CAX59" s="515"/>
      <c r="CAY59" s="515"/>
      <c r="CAZ59" s="513"/>
      <c r="CBA59" s="514"/>
      <c r="CBB59" s="515"/>
      <c r="CBC59" s="515"/>
      <c r="CBD59" s="515"/>
      <c r="CBE59" s="515"/>
      <c r="CBF59" s="515"/>
      <c r="CBG59" s="515"/>
      <c r="CBH59" s="513"/>
      <c r="CBI59" s="514"/>
      <c r="CBJ59" s="515"/>
      <c r="CBK59" s="515"/>
      <c r="CBL59" s="515"/>
      <c r="CBM59" s="515"/>
      <c r="CBN59" s="515"/>
      <c r="CBO59" s="515"/>
      <c r="CBP59" s="513"/>
      <c r="CBQ59" s="514"/>
      <c r="CBR59" s="515"/>
      <c r="CBS59" s="515"/>
      <c r="CBT59" s="515"/>
      <c r="CBU59" s="515"/>
      <c r="CBV59" s="515"/>
      <c r="CBW59" s="515"/>
      <c r="CBX59" s="513"/>
      <c r="CBY59" s="514"/>
      <c r="CBZ59" s="515"/>
      <c r="CCA59" s="515"/>
      <c r="CCB59" s="515"/>
      <c r="CCC59" s="515"/>
      <c r="CCD59" s="515"/>
      <c r="CCE59" s="515"/>
      <c r="CCF59" s="513"/>
      <c r="CCG59" s="514"/>
      <c r="CCH59" s="515"/>
      <c r="CCI59" s="515"/>
      <c r="CCJ59" s="515"/>
      <c r="CCK59" s="515"/>
      <c r="CCL59" s="515"/>
      <c r="CCM59" s="515"/>
      <c r="CCN59" s="513"/>
      <c r="CCO59" s="514"/>
      <c r="CCP59" s="515"/>
      <c r="CCQ59" s="515"/>
      <c r="CCR59" s="515"/>
      <c r="CCS59" s="515"/>
      <c r="CCT59" s="515"/>
      <c r="CCU59" s="515"/>
      <c r="CCV59" s="513"/>
      <c r="CCW59" s="514"/>
      <c r="CCX59" s="515"/>
      <c r="CCY59" s="515"/>
      <c r="CCZ59" s="515"/>
      <c r="CDA59" s="515"/>
      <c r="CDB59" s="515"/>
      <c r="CDC59" s="515"/>
      <c r="CDD59" s="513"/>
      <c r="CDE59" s="514"/>
      <c r="CDF59" s="515"/>
      <c r="CDG59" s="515"/>
      <c r="CDH59" s="515"/>
      <c r="CDI59" s="515"/>
      <c r="CDJ59" s="515"/>
      <c r="CDK59" s="515"/>
      <c r="CDL59" s="513"/>
      <c r="CDM59" s="514"/>
      <c r="CDN59" s="515"/>
      <c r="CDO59" s="515"/>
      <c r="CDP59" s="515"/>
      <c r="CDQ59" s="515"/>
      <c r="CDR59" s="515"/>
      <c r="CDS59" s="515"/>
      <c r="CDT59" s="513"/>
      <c r="CDU59" s="514"/>
      <c r="CDV59" s="515"/>
      <c r="CDW59" s="515"/>
      <c r="CDX59" s="515"/>
      <c r="CDY59" s="515"/>
      <c r="CDZ59" s="515"/>
      <c r="CEA59" s="515"/>
      <c r="CEB59" s="513"/>
      <c r="CEC59" s="514"/>
      <c r="CED59" s="515"/>
      <c r="CEE59" s="515"/>
      <c r="CEF59" s="515"/>
      <c r="CEG59" s="515"/>
      <c r="CEH59" s="515"/>
      <c r="CEI59" s="515"/>
      <c r="CEJ59" s="513"/>
      <c r="CEK59" s="514"/>
      <c r="CEL59" s="515"/>
      <c r="CEM59" s="515"/>
      <c r="CEN59" s="515"/>
      <c r="CEO59" s="515"/>
      <c r="CEP59" s="515"/>
      <c r="CEQ59" s="515"/>
      <c r="CER59" s="513"/>
      <c r="CES59" s="514"/>
      <c r="CET59" s="515"/>
      <c r="CEU59" s="515"/>
      <c r="CEV59" s="515"/>
      <c r="CEW59" s="515"/>
      <c r="CEX59" s="515"/>
      <c r="CEY59" s="515"/>
      <c r="CEZ59" s="513"/>
      <c r="CFA59" s="514"/>
      <c r="CFB59" s="515"/>
      <c r="CFC59" s="515"/>
      <c r="CFD59" s="515"/>
      <c r="CFE59" s="515"/>
      <c r="CFF59" s="515"/>
      <c r="CFG59" s="515"/>
      <c r="CFH59" s="513"/>
      <c r="CFI59" s="514"/>
      <c r="CFJ59" s="515"/>
      <c r="CFK59" s="515"/>
      <c r="CFL59" s="515"/>
      <c r="CFM59" s="515"/>
      <c r="CFN59" s="515"/>
      <c r="CFO59" s="515"/>
      <c r="CFP59" s="513"/>
      <c r="CFQ59" s="514"/>
      <c r="CFR59" s="515"/>
      <c r="CFS59" s="515"/>
      <c r="CFT59" s="515"/>
      <c r="CFU59" s="515"/>
      <c r="CFV59" s="515"/>
      <c r="CFW59" s="515"/>
      <c r="CFX59" s="513"/>
      <c r="CFY59" s="514"/>
      <c r="CFZ59" s="515"/>
      <c r="CGA59" s="515"/>
      <c r="CGB59" s="515"/>
      <c r="CGC59" s="515"/>
      <c r="CGD59" s="515"/>
      <c r="CGE59" s="515"/>
      <c r="CGF59" s="513"/>
      <c r="CGG59" s="514"/>
      <c r="CGH59" s="515"/>
      <c r="CGI59" s="515"/>
      <c r="CGJ59" s="515"/>
      <c r="CGK59" s="515"/>
      <c r="CGL59" s="515"/>
      <c r="CGM59" s="515"/>
      <c r="CGN59" s="513"/>
      <c r="CGO59" s="514"/>
      <c r="CGP59" s="515"/>
      <c r="CGQ59" s="515"/>
      <c r="CGR59" s="515"/>
      <c r="CGS59" s="515"/>
      <c r="CGT59" s="515"/>
      <c r="CGU59" s="515"/>
      <c r="CGV59" s="513"/>
      <c r="CGW59" s="514"/>
      <c r="CGX59" s="515"/>
      <c r="CGY59" s="515"/>
      <c r="CGZ59" s="515"/>
      <c r="CHA59" s="515"/>
      <c r="CHB59" s="515"/>
      <c r="CHC59" s="515"/>
      <c r="CHD59" s="513"/>
      <c r="CHE59" s="514"/>
      <c r="CHF59" s="515"/>
      <c r="CHG59" s="515"/>
      <c r="CHH59" s="515"/>
      <c r="CHI59" s="515"/>
      <c r="CHJ59" s="515"/>
      <c r="CHK59" s="515"/>
      <c r="CHL59" s="513"/>
      <c r="CHM59" s="514"/>
      <c r="CHN59" s="515"/>
      <c r="CHO59" s="515"/>
      <c r="CHP59" s="515"/>
      <c r="CHQ59" s="515"/>
      <c r="CHR59" s="515"/>
      <c r="CHS59" s="515"/>
      <c r="CHT59" s="513"/>
      <c r="CHU59" s="514"/>
      <c r="CHV59" s="515"/>
      <c r="CHW59" s="515"/>
      <c r="CHX59" s="515"/>
      <c r="CHY59" s="515"/>
      <c r="CHZ59" s="515"/>
      <c r="CIA59" s="515"/>
      <c r="CIB59" s="513"/>
      <c r="CIC59" s="514"/>
      <c r="CID59" s="515"/>
      <c r="CIE59" s="515"/>
      <c r="CIF59" s="515"/>
      <c r="CIG59" s="515"/>
      <c r="CIH59" s="515"/>
      <c r="CII59" s="515"/>
      <c r="CIJ59" s="513"/>
      <c r="CIK59" s="514"/>
      <c r="CIL59" s="515"/>
      <c r="CIM59" s="515"/>
      <c r="CIN59" s="515"/>
      <c r="CIO59" s="515"/>
      <c r="CIP59" s="515"/>
      <c r="CIQ59" s="515"/>
      <c r="CIR59" s="513"/>
      <c r="CIS59" s="514"/>
      <c r="CIT59" s="515"/>
      <c r="CIU59" s="515"/>
      <c r="CIV59" s="515"/>
      <c r="CIW59" s="515"/>
      <c r="CIX59" s="515"/>
      <c r="CIY59" s="515"/>
      <c r="CIZ59" s="513"/>
      <c r="CJA59" s="514"/>
      <c r="CJB59" s="515"/>
      <c r="CJC59" s="515"/>
      <c r="CJD59" s="515"/>
      <c r="CJE59" s="515"/>
      <c r="CJF59" s="515"/>
      <c r="CJG59" s="515"/>
      <c r="CJH59" s="513"/>
      <c r="CJI59" s="514"/>
      <c r="CJJ59" s="515"/>
      <c r="CJK59" s="515"/>
      <c r="CJL59" s="515"/>
      <c r="CJM59" s="515"/>
      <c r="CJN59" s="515"/>
      <c r="CJO59" s="515"/>
      <c r="CJP59" s="513"/>
      <c r="CJQ59" s="514"/>
      <c r="CJR59" s="515"/>
      <c r="CJS59" s="515"/>
      <c r="CJT59" s="515"/>
      <c r="CJU59" s="515"/>
      <c r="CJV59" s="515"/>
      <c r="CJW59" s="515"/>
      <c r="CJX59" s="513"/>
      <c r="CJY59" s="514"/>
      <c r="CJZ59" s="515"/>
      <c r="CKA59" s="515"/>
      <c r="CKB59" s="515"/>
      <c r="CKC59" s="515"/>
      <c r="CKD59" s="515"/>
      <c r="CKE59" s="515"/>
      <c r="CKF59" s="513"/>
      <c r="CKG59" s="514"/>
      <c r="CKH59" s="515"/>
      <c r="CKI59" s="515"/>
      <c r="CKJ59" s="515"/>
      <c r="CKK59" s="515"/>
      <c r="CKL59" s="515"/>
      <c r="CKM59" s="515"/>
      <c r="CKN59" s="513"/>
      <c r="CKO59" s="514"/>
      <c r="CKP59" s="515"/>
      <c r="CKQ59" s="515"/>
      <c r="CKR59" s="515"/>
      <c r="CKS59" s="515"/>
      <c r="CKT59" s="515"/>
      <c r="CKU59" s="515"/>
      <c r="CKV59" s="513"/>
      <c r="CKW59" s="514"/>
      <c r="CKX59" s="515"/>
      <c r="CKY59" s="515"/>
      <c r="CKZ59" s="515"/>
      <c r="CLA59" s="515"/>
      <c r="CLB59" s="515"/>
      <c r="CLC59" s="515"/>
      <c r="CLD59" s="513"/>
      <c r="CLE59" s="514"/>
      <c r="CLF59" s="515"/>
      <c r="CLG59" s="515"/>
      <c r="CLH59" s="515"/>
      <c r="CLI59" s="515"/>
      <c r="CLJ59" s="515"/>
      <c r="CLK59" s="515"/>
      <c r="CLL59" s="513"/>
      <c r="CLM59" s="514"/>
      <c r="CLN59" s="515"/>
      <c r="CLO59" s="515"/>
      <c r="CLP59" s="515"/>
      <c r="CLQ59" s="515"/>
      <c r="CLR59" s="515"/>
      <c r="CLS59" s="515"/>
      <c r="CLT59" s="513"/>
      <c r="CLU59" s="514"/>
      <c r="CLV59" s="515"/>
      <c r="CLW59" s="515"/>
      <c r="CLX59" s="515"/>
      <c r="CLY59" s="515"/>
      <c r="CLZ59" s="515"/>
      <c r="CMA59" s="515"/>
      <c r="CMB59" s="513"/>
      <c r="CMC59" s="514"/>
      <c r="CMD59" s="515"/>
      <c r="CME59" s="515"/>
      <c r="CMF59" s="515"/>
      <c r="CMG59" s="515"/>
      <c r="CMH59" s="515"/>
      <c r="CMI59" s="515"/>
      <c r="CMJ59" s="513"/>
      <c r="CMK59" s="514"/>
      <c r="CML59" s="515"/>
      <c r="CMM59" s="515"/>
      <c r="CMN59" s="515"/>
      <c r="CMO59" s="515"/>
      <c r="CMP59" s="515"/>
      <c r="CMQ59" s="515"/>
      <c r="CMR59" s="513"/>
      <c r="CMS59" s="514"/>
      <c r="CMT59" s="515"/>
      <c r="CMU59" s="515"/>
      <c r="CMV59" s="515"/>
      <c r="CMW59" s="515"/>
      <c r="CMX59" s="515"/>
      <c r="CMY59" s="515"/>
      <c r="CMZ59" s="513"/>
      <c r="CNA59" s="514"/>
      <c r="CNB59" s="515"/>
      <c r="CNC59" s="515"/>
      <c r="CND59" s="515"/>
      <c r="CNE59" s="515"/>
      <c r="CNF59" s="515"/>
      <c r="CNG59" s="515"/>
      <c r="CNH59" s="513"/>
      <c r="CNI59" s="514"/>
      <c r="CNJ59" s="515"/>
      <c r="CNK59" s="515"/>
      <c r="CNL59" s="515"/>
      <c r="CNM59" s="515"/>
      <c r="CNN59" s="515"/>
      <c r="CNO59" s="515"/>
      <c r="CNP59" s="513"/>
      <c r="CNQ59" s="514"/>
      <c r="CNR59" s="515"/>
      <c r="CNS59" s="515"/>
      <c r="CNT59" s="515"/>
      <c r="CNU59" s="515"/>
      <c r="CNV59" s="515"/>
      <c r="CNW59" s="515"/>
      <c r="CNX59" s="513"/>
      <c r="CNY59" s="514"/>
      <c r="CNZ59" s="515"/>
      <c r="COA59" s="515"/>
      <c r="COB59" s="515"/>
      <c r="COC59" s="515"/>
      <c r="COD59" s="515"/>
      <c r="COE59" s="515"/>
      <c r="COF59" s="513"/>
      <c r="COG59" s="514"/>
      <c r="COH59" s="515"/>
      <c r="COI59" s="515"/>
      <c r="COJ59" s="515"/>
      <c r="COK59" s="515"/>
      <c r="COL59" s="515"/>
      <c r="COM59" s="515"/>
      <c r="CON59" s="513"/>
      <c r="COO59" s="514"/>
      <c r="COP59" s="515"/>
      <c r="COQ59" s="515"/>
      <c r="COR59" s="515"/>
      <c r="COS59" s="515"/>
      <c r="COT59" s="515"/>
      <c r="COU59" s="515"/>
      <c r="COV59" s="513"/>
      <c r="COW59" s="514"/>
      <c r="COX59" s="515"/>
      <c r="COY59" s="515"/>
      <c r="COZ59" s="515"/>
      <c r="CPA59" s="515"/>
      <c r="CPB59" s="515"/>
      <c r="CPC59" s="515"/>
      <c r="CPD59" s="513"/>
      <c r="CPE59" s="514"/>
      <c r="CPF59" s="515"/>
      <c r="CPG59" s="515"/>
      <c r="CPH59" s="515"/>
      <c r="CPI59" s="515"/>
      <c r="CPJ59" s="515"/>
      <c r="CPK59" s="515"/>
      <c r="CPL59" s="513"/>
      <c r="CPM59" s="514"/>
      <c r="CPN59" s="515"/>
      <c r="CPO59" s="515"/>
      <c r="CPP59" s="515"/>
      <c r="CPQ59" s="515"/>
      <c r="CPR59" s="515"/>
      <c r="CPS59" s="515"/>
      <c r="CPT59" s="513"/>
      <c r="CPU59" s="514"/>
      <c r="CPV59" s="515"/>
      <c r="CPW59" s="515"/>
      <c r="CPX59" s="515"/>
      <c r="CPY59" s="515"/>
      <c r="CPZ59" s="515"/>
      <c r="CQA59" s="515"/>
      <c r="CQB59" s="513"/>
      <c r="CQC59" s="514"/>
      <c r="CQD59" s="515"/>
      <c r="CQE59" s="515"/>
      <c r="CQF59" s="515"/>
      <c r="CQG59" s="515"/>
      <c r="CQH59" s="515"/>
      <c r="CQI59" s="515"/>
      <c r="CQJ59" s="513"/>
      <c r="CQK59" s="514"/>
      <c r="CQL59" s="515"/>
      <c r="CQM59" s="515"/>
      <c r="CQN59" s="515"/>
      <c r="CQO59" s="515"/>
      <c r="CQP59" s="515"/>
      <c r="CQQ59" s="515"/>
      <c r="CQR59" s="513"/>
      <c r="CQS59" s="514"/>
      <c r="CQT59" s="515"/>
      <c r="CQU59" s="515"/>
      <c r="CQV59" s="515"/>
      <c r="CQW59" s="515"/>
      <c r="CQX59" s="515"/>
      <c r="CQY59" s="515"/>
      <c r="CQZ59" s="513"/>
      <c r="CRA59" s="514"/>
      <c r="CRB59" s="515"/>
      <c r="CRC59" s="515"/>
      <c r="CRD59" s="515"/>
      <c r="CRE59" s="515"/>
      <c r="CRF59" s="515"/>
      <c r="CRG59" s="515"/>
      <c r="CRH59" s="513"/>
      <c r="CRI59" s="514"/>
      <c r="CRJ59" s="515"/>
      <c r="CRK59" s="515"/>
      <c r="CRL59" s="515"/>
      <c r="CRM59" s="515"/>
      <c r="CRN59" s="515"/>
      <c r="CRO59" s="515"/>
      <c r="CRP59" s="513"/>
      <c r="CRQ59" s="514"/>
      <c r="CRR59" s="515"/>
      <c r="CRS59" s="515"/>
      <c r="CRT59" s="515"/>
      <c r="CRU59" s="515"/>
      <c r="CRV59" s="515"/>
      <c r="CRW59" s="515"/>
      <c r="CRX59" s="513"/>
      <c r="CRY59" s="514"/>
      <c r="CRZ59" s="515"/>
      <c r="CSA59" s="515"/>
      <c r="CSB59" s="515"/>
      <c r="CSC59" s="515"/>
      <c r="CSD59" s="515"/>
      <c r="CSE59" s="515"/>
      <c r="CSF59" s="513"/>
      <c r="CSG59" s="514"/>
      <c r="CSH59" s="515"/>
      <c r="CSI59" s="515"/>
      <c r="CSJ59" s="515"/>
      <c r="CSK59" s="515"/>
      <c r="CSL59" s="515"/>
      <c r="CSM59" s="515"/>
      <c r="CSN59" s="513"/>
      <c r="CSO59" s="514"/>
      <c r="CSP59" s="515"/>
      <c r="CSQ59" s="515"/>
      <c r="CSR59" s="515"/>
      <c r="CSS59" s="515"/>
      <c r="CST59" s="515"/>
      <c r="CSU59" s="515"/>
      <c r="CSV59" s="513"/>
      <c r="CSW59" s="514"/>
      <c r="CSX59" s="515"/>
      <c r="CSY59" s="515"/>
      <c r="CSZ59" s="515"/>
      <c r="CTA59" s="515"/>
      <c r="CTB59" s="515"/>
      <c r="CTC59" s="515"/>
      <c r="CTD59" s="513"/>
      <c r="CTE59" s="514"/>
      <c r="CTF59" s="515"/>
      <c r="CTG59" s="515"/>
      <c r="CTH59" s="515"/>
      <c r="CTI59" s="515"/>
      <c r="CTJ59" s="515"/>
      <c r="CTK59" s="515"/>
      <c r="CTL59" s="513"/>
      <c r="CTM59" s="514"/>
      <c r="CTN59" s="515"/>
      <c r="CTO59" s="515"/>
      <c r="CTP59" s="515"/>
      <c r="CTQ59" s="515"/>
      <c r="CTR59" s="515"/>
      <c r="CTS59" s="515"/>
      <c r="CTT59" s="513"/>
      <c r="CTU59" s="514"/>
      <c r="CTV59" s="515"/>
      <c r="CTW59" s="515"/>
      <c r="CTX59" s="515"/>
      <c r="CTY59" s="515"/>
      <c r="CTZ59" s="515"/>
      <c r="CUA59" s="515"/>
      <c r="CUB59" s="513"/>
      <c r="CUC59" s="514"/>
      <c r="CUD59" s="515"/>
      <c r="CUE59" s="515"/>
      <c r="CUF59" s="515"/>
      <c r="CUG59" s="515"/>
      <c r="CUH59" s="515"/>
      <c r="CUI59" s="515"/>
      <c r="CUJ59" s="513"/>
      <c r="CUK59" s="514"/>
      <c r="CUL59" s="515"/>
      <c r="CUM59" s="515"/>
      <c r="CUN59" s="515"/>
      <c r="CUO59" s="515"/>
      <c r="CUP59" s="515"/>
      <c r="CUQ59" s="515"/>
      <c r="CUR59" s="513"/>
      <c r="CUS59" s="514"/>
      <c r="CUT59" s="515"/>
      <c r="CUU59" s="515"/>
      <c r="CUV59" s="515"/>
      <c r="CUW59" s="515"/>
      <c r="CUX59" s="515"/>
      <c r="CUY59" s="515"/>
      <c r="CUZ59" s="513"/>
      <c r="CVA59" s="514"/>
      <c r="CVB59" s="515"/>
      <c r="CVC59" s="515"/>
      <c r="CVD59" s="515"/>
      <c r="CVE59" s="515"/>
      <c r="CVF59" s="515"/>
      <c r="CVG59" s="515"/>
      <c r="CVH59" s="513"/>
      <c r="CVI59" s="514"/>
      <c r="CVJ59" s="515"/>
      <c r="CVK59" s="515"/>
      <c r="CVL59" s="515"/>
      <c r="CVM59" s="515"/>
      <c r="CVN59" s="515"/>
      <c r="CVO59" s="515"/>
      <c r="CVP59" s="513"/>
      <c r="CVQ59" s="514"/>
      <c r="CVR59" s="515"/>
      <c r="CVS59" s="515"/>
      <c r="CVT59" s="515"/>
      <c r="CVU59" s="515"/>
      <c r="CVV59" s="515"/>
      <c r="CVW59" s="515"/>
      <c r="CVX59" s="513"/>
      <c r="CVY59" s="514"/>
      <c r="CVZ59" s="515"/>
      <c r="CWA59" s="515"/>
      <c r="CWB59" s="515"/>
      <c r="CWC59" s="515"/>
      <c r="CWD59" s="515"/>
      <c r="CWE59" s="515"/>
      <c r="CWF59" s="513"/>
      <c r="CWG59" s="514"/>
      <c r="CWH59" s="515"/>
      <c r="CWI59" s="515"/>
      <c r="CWJ59" s="515"/>
      <c r="CWK59" s="515"/>
      <c r="CWL59" s="515"/>
      <c r="CWM59" s="515"/>
      <c r="CWN59" s="513"/>
      <c r="CWO59" s="514"/>
      <c r="CWP59" s="515"/>
      <c r="CWQ59" s="515"/>
      <c r="CWR59" s="515"/>
      <c r="CWS59" s="515"/>
      <c r="CWT59" s="515"/>
      <c r="CWU59" s="515"/>
      <c r="CWV59" s="513"/>
      <c r="CWW59" s="514"/>
      <c r="CWX59" s="515"/>
      <c r="CWY59" s="515"/>
      <c r="CWZ59" s="515"/>
      <c r="CXA59" s="515"/>
      <c r="CXB59" s="515"/>
      <c r="CXC59" s="515"/>
      <c r="CXD59" s="513"/>
      <c r="CXE59" s="514"/>
      <c r="CXF59" s="515"/>
      <c r="CXG59" s="515"/>
      <c r="CXH59" s="515"/>
      <c r="CXI59" s="515"/>
      <c r="CXJ59" s="515"/>
      <c r="CXK59" s="515"/>
      <c r="CXL59" s="513"/>
      <c r="CXM59" s="514"/>
      <c r="CXN59" s="515"/>
      <c r="CXO59" s="515"/>
      <c r="CXP59" s="515"/>
      <c r="CXQ59" s="515"/>
      <c r="CXR59" s="515"/>
      <c r="CXS59" s="515"/>
      <c r="CXT59" s="513"/>
      <c r="CXU59" s="514"/>
      <c r="CXV59" s="515"/>
      <c r="CXW59" s="515"/>
      <c r="CXX59" s="515"/>
      <c r="CXY59" s="515"/>
      <c r="CXZ59" s="515"/>
      <c r="CYA59" s="515"/>
      <c r="CYB59" s="513"/>
      <c r="CYC59" s="514"/>
      <c r="CYD59" s="515"/>
      <c r="CYE59" s="515"/>
      <c r="CYF59" s="515"/>
      <c r="CYG59" s="515"/>
      <c r="CYH59" s="515"/>
      <c r="CYI59" s="515"/>
      <c r="CYJ59" s="513"/>
      <c r="CYK59" s="514"/>
      <c r="CYL59" s="515"/>
      <c r="CYM59" s="515"/>
      <c r="CYN59" s="515"/>
      <c r="CYO59" s="515"/>
      <c r="CYP59" s="515"/>
      <c r="CYQ59" s="515"/>
      <c r="CYR59" s="513"/>
      <c r="CYS59" s="514"/>
      <c r="CYT59" s="515"/>
      <c r="CYU59" s="515"/>
      <c r="CYV59" s="515"/>
      <c r="CYW59" s="515"/>
      <c r="CYX59" s="515"/>
      <c r="CYY59" s="515"/>
      <c r="CYZ59" s="513"/>
      <c r="CZA59" s="514"/>
      <c r="CZB59" s="515"/>
      <c r="CZC59" s="515"/>
      <c r="CZD59" s="515"/>
      <c r="CZE59" s="515"/>
      <c r="CZF59" s="515"/>
      <c r="CZG59" s="515"/>
      <c r="CZH59" s="513"/>
      <c r="CZI59" s="514"/>
      <c r="CZJ59" s="515"/>
      <c r="CZK59" s="515"/>
      <c r="CZL59" s="515"/>
      <c r="CZM59" s="515"/>
      <c r="CZN59" s="515"/>
      <c r="CZO59" s="515"/>
      <c r="CZP59" s="513"/>
      <c r="CZQ59" s="514"/>
      <c r="CZR59" s="515"/>
      <c r="CZS59" s="515"/>
      <c r="CZT59" s="515"/>
      <c r="CZU59" s="515"/>
      <c r="CZV59" s="515"/>
      <c r="CZW59" s="515"/>
      <c r="CZX59" s="513"/>
      <c r="CZY59" s="514"/>
      <c r="CZZ59" s="515"/>
      <c r="DAA59" s="515"/>
      <c r="DAB59" s="515"/>
      <c r="DAC59" s="515"/>
      <c r="DAD59" s="515"/>
      <c r="DAE59" s="515"/>
      <c r="DAF59" s="513"/>
      <c r="DAG59" s="514"/>
      <c r="DAH59" s="515"/>
      <c r="DAI59" s="515"/>
      <c r="DAJ59" s="515"/>
      <c r="DAK59" s="515"/>
      <c r="DAL59" s="515"/>
      <c r="DAM59" s="515"/>
      <c r="DAN59" s="513"/>
      <c r="DAO59" s="514"/>
      <c r="DAP59" s="515"/>
      <c r="DAQ59" s="515"/>
      <c r="DAR59" s="515"/>
      <c r="DAS59" s="515"/>
      <c r="DAT59" s="515"/>
      <c r="DAU59" s="515"/>
      <c r="DAV59" s="513"/>
      <c r="DAW59" s="514"/>
      <c r="DAX59" s="515"/>
      <c r="DAY59" s="515"/>
      <c r="DAZ59" s="515"/>
      <c r="DBA59" s="515"/>
      <c r="DBB59" s="515"/>
      <c r="DBC59" s="515"/>
      <c r="DBD59" s="513"/>
      <c r="DBE59" s="514"/>
      <c r="DBF59" s="515"/>
      <c r="DBG59" s="515"/>
      <c r="DBH59" s="515"/>
      <c r="DBI59" s="515"/>
      <c r="DBJ59" s="515"/>
      <c r="DBK59" s="515"/>
      <c r="DBL59" s="513"/>
      <c r="DBM59" s="514"/>
      <c r="DBN59" s="515"/>
      <c r="DBO59" s="515"/>
      <c r="DBP59" s="515"/>
      <c r="DBQ59" s="515"/>
      <c r="DBR59" s="515"/>
      <c r="DBS59" s="515"/>
      <c r="DBT59" s="513"/>
      <c r="DBU59" s="514"/>
      <c r="DBV59" s="515"/>
      <c r="DBW59" s="515"/>
      <c r="DBX59" s="515"/>
      <c r="DBY59" s="515"/>
      <c r="DBZ59" s="515"/>
      <c r="DCA59" s="515"/>
      <c r="DCB59" s="513"/>
      <c r="DCC59" s="514"/>
      <c r="DCD59" s="515"/>
      <c r="DCE59" s="515"/>
      <c r="DCF59" s="515"/>
      <c r="DCG59" s="515"/>
      <c r="DCH59" s="515"/>
      <c r="DCI59" s="515"/>
      <c r="DCJ59" s="513"/>
      <c r="DCK59" s="514"/>
      <c r="DCL59" s="515"/>
      <c r="DCM59" s="515"/>
      <c r="DCN59" s="515"/>
      <c r="DCO59" s="515"/>
      <c r="DCP59" s="515"/>
      <c r="DCQ59" s="515"/>
      <c r="DCR59" s="513"/>
      <c r="DCS59" s="514"/>
      <c r="DCT59" s="515"/>
      <c r="DCU59" s="515"/>
      <c r="DCV59" s="515"/>
      <c r="DCW59" s="515"/>
      <c r="DCX59" s="515"/>
      <c r="DCY59" s="515"/>
      <c r="DCZ59" s="513"/>
      <c r="DDA59" s="514"/>
      <c r="DDB59" s="515"/>
      <c r="DDC59" s="515"/>
      <c r="DDD59" s="515"/>
      <c r="DDE59" s="515"/>
      <c r="DDF59" s="515"/>
      <c r="DDG59" s="515"/>
      <c r="DDH59" s="513"/>
      <c r="DDI59" s="514"/>
      <c r="DDJ59" s="515"/>
      <c r="DDK59" s="515"/>
      <c r="DDL59" s="515"/>
      <c r="DDM59" s="515"/>
      <c r="DDN59" s="515"/>
      <c r="DDO59" s="515"/>
      <c r="DDP59" s="513"/>
      <c r="DDQ59" s="514"/>
      <c r="DDR59" s="515"/>
      <c r="DDS59" s="515"/>
      <c r="DDT59" s="515"/>
      <c r="DDU59" s="515"/>
      <c r="DDV59" s="515"/>
      <c r="DDW59" s="515"/>
      <c r="DDX59" s="513"/>
      <c r="DDY59" s="514"/>
      <c r="DDZ59" s="515"/>
      <c r="DEA59" s="515"/>
      <c r="DEB59" s="515"/>
      <c r="DEC59" s="515"/>
      <c r="DED59" s="515"/>
      <c r="DEE59" s="515"/>
      <c r="DEF59" s="513"/>
      <c r="DEG59" s="514"/>
      <c r="DEH59" s="515"/>
      <c r="DEI59" s="515"/>
      <c r="DEJ59" s="515"/>
      <c r="DEK59" s="515"/>
      <c r="DEL59" s="515"/>
      <c r="DEM59" s="515"/>
      <c r="DEN59" s="513"/>
      <c r="DEO59" s="514"/>
      <c r="DEP59" s="515"/>
      <c r="DEQ59" s="515"/>
      <c r="DER59" s="515"/>
      <c r="DES59" s="515"/>
      <c r="DET59" s="515"/>
      <c r="DEU59" s="515"/>
      <c r="DEV59" s="513"/>
      <c r="DEW59" s="514"/>
      <c r="DEX59" s="515"/>
      <c r="DEY59" s="515"/>
      <c r="DEZ59" s="515"/>
      <c r="DFA59" s="515"/>
      <c r="DFB59" s="515"/>
      <c r="DFC59" s="515"/>
      <c r="DFD59" s="513"/>
      <c r="DFE59" s="514"/>
      <c r="DFF59" s="515"/>
      <c r="DFG59" s="515"/>
      <c r="DFH59" s="515"/>
      <c r="DFI59" s="515"/>
      <c r="DFJ59" s="515"/>
      <c r="DFK59" s="515"/>
      <c r="DFL59" s="513"/>
      <c r="DFM59" s="514"/>
      <c r="DFN59" s="515"/>
      <c r="DFO59" s="515"/>
      <c r="DFP59" s="515"/>
      <c r="DFQ59" s="515"/>
      <c r="DFR59" s="515"/>
      <c r="DFS59" s="515"/>
      <c r="DFT59" s="513"/>
      <c r="DFU59" s="514"/>
      <c r="DFV59" s="515"/>
      <c r="DFW59" s="515"/>
      <c r="DFX59" s="515"/>
      <c r="DFY59" s="515"/>
      <c r="DFZ59" s="515"/>
      <c r="DGA59" s="515"/>
      <c r="DGB59" s="513"/>
      <c r="DGC59" s="514"/>
      <c r="DGD59" s="515"/>
      <c r="DGE59" s="515"/>
      <c r="DGF59" s="515"/>
      <c r="DGG59" s="515"/>
      <c r="DGH59" s="515"/>
      <c r="DGI59" s="515"/>
      <c r="DGJ59" s="513"/>
      <c r="DGK59" s="514"/>
      <c r="DGL59" s="515"/>
      <c r="DGM59" s="515"/>
      <c r="DGN59" s="515"/>
      <c r="DGO59" s="515"/>
      <c r="DGP59" s="515"/>
      <c r="DGQ59" s="515"/>
      <c r="DGR59" s="513"/>
      <c r="DGS59" s="514"/>
      <c r="DGT59" s="515"/>
      <c r="DGU59" s="515"/>
      <c r="DGV59" s="515"/>
      <c r="DGW59" s="515"/>
      <c r="DGX59" s="515"/>
      <c r="DGY59" s="515"/>
      <c r="DGZ59" s="513"/>
      <c r="DHA59" s="514"/>
      <c r="DHB59" s="515"/>
      <c r="DHC59" s="515"/>
      <c r="DHD59" s="515"/>
      <c r="DHE59" s="515"/>
      <c r="DHF59" s="515"/>
      <c r="DHG59" s="515"/>
      <c r="DHH59" s="513"/>
      <c r="DHI59" s="514"/>
      <c r="DHJ59" s="515"/>
      <c r="DHK59" s="515"/>
      <c r="DHL59" s="515"/>
      <c r="DHM59" s="515"/>
      <c r="DHN59" s="515"/>
      <c r="DHO59" s="515"/>
      <c r="DHP59" s="513"/>
      <c r="DHQ59" s="514"/>
      <c r="DHR59" s="515"/>
      <c r="DHS59" s="515"/>
      <c r="DHT59" s="515"/>
      <c r="DHU59" s="515"/>
      <c r="DHV59" s="515"/>
      <c r="DHW59" s="515"/>
      <c r="DHX59" s="513"/>
      <c r="DHY59" s="514"/>
      <c r="DHZ59" s="515"/>
      <c r="DIA59" s="515"/>
      <c r="DIB59" s="515"/>
      <c r="DIC59" s="515"/>
      <c r="DID59" s="515"/>
      <c r="DIE59" s="515"/>
      <c r="DIF59" s="513"/>
      <c r="DIG59" s="514"/>
      <c r="DIH59" s="515"/>
      <c r="DII59" s="515"/>
      <c r="DIJ59" s="515"/>
      <c r="DIK59" s="515"/>
      <c r="DIL59" s="515"/>
      <c r="DIM59" s="515"/>
      <c r="DIN59" s="513"/>
      <c r="DIO59" s="514"/>
      <c r="DIP59" s="515"/>
      <c r="DIQ59" s="515"/>
      <c r="DIR59" s="515"/>
      <c r="DIS59" s="515"/>
      <c r="DIT59" s="515"/>
      <c r="DIU59" s="515"/>
      <c r="DIV59" s="513"/>
      <c r="DIW59" s="514"/>
      <c r="DIX59" s="515"/>
      <c r="DIY59" s="515"/>
      <c r="DIZ59" s="515"/>
      <c r="DJA59" s="515"/>
      <c r="DJB59" s="515"/>
      <c r="DJC59" s="515"/>
      <c r="DJD59" s="513"/>
      <c r="DJE59" s="514"/>
      <c r="DJF59" s="515"/>
      <c r="DJG59" s="515"/>
      <c r="DJH59" s="515"/>
      <c r="DJI59" s="515"/>
      <c r="DJJ59" s="515"/>
      <c r="DJK59" s="515"/>
      <c r="DJL59" s="513"/>
      <c r="DJM59" s="514"/>
      <c r="DJN59" s="515"/>
      <c r="DJO59" s="515"/>
      <c r="DJP59" s="515"/>
      <c r="DJQ59" s="515"/>
      <c r="DJR59" s="515"/>
      <c r="DJS59" s="515"/>
      <c r="DJT59" s="513"/>
      <c r="DJU59" s="514"/>
      <c r="DJV59" s="515"/>
      <c r="DJW59" s="515"/>
      <c r="DJX59" s="515"/>
      <c r="DJY59" s="515"/>
      <c r="DJZ59" s="515"/>
      <c r="DKA59" s="515"/>
      <c r="DKB59" s="513"/>
      <c r="DKC59" s="514"/>
      <c r="DKD59" s="515"/>
      <c r="DKE59" s="515"/>
      <c r="DKF59" s="515"/>
      <c r="DKG59" s="515"/>
      <c r="DKH59" s="515"/>
      <c r="DKI59" s="515"/>
      <c r="DKJ59" s="513"/>
      <c r="DKK59" s="514"/>
      <c r="DKL59" s="515"/>
      <c r="DKM59" s="515"/>
      <c r="DKN59" s="515"/>
      <c r="DKO59" s="515"/>
      <c r="DKP59" s="515"/>
      <c r="DKQ59" s="515"/>
      <c r="DKR59" s="513"/>
      <c r="DKS59" s="514"/>
      <c r="DKT59" s="515"/>
      <c r="DKU59" s="515"/>
      <c r="DKV59" s="515"/>
      <c r="DKW59" s="515"/>
      <c r="DKX59" s="515"/>
      <c r="DKY59" s="515"/>
      <c r="DKZ59" s="513"/>
      <c r="DLA59" s="514"/>
      <c r="DLB59" s="515"/>
      <c r="DLC59" s="515"/>
      <c r="DLD59" s="515"/>
      <c r="DLE59" s="515"/>
      <c r="DLF59" s="515"/>
      <c r="DLG59" s="515"/>
      <c r="DLH59" s="513"/>
      <c r="DLI59" s="514"/>
      <c r="DLJ59" s="515"/>
      <c r="DLK59" s="515"/>
      <c r="DLL59" s="515"/>
      <c r="DLM59" s="515"/>
      <c r="DLN59" s="515"/>
      <c r="DLO59" s="515"/>
      <c r="DLP59" s="513"/>
      <c r="DLQ59" s="514"/>
      <c r="DLR59" s="515"/>
      <c r="DLS59" s="515"/>
      <c r="DLT59" s="515"/>
      <c r="DLU59" s="515"/>
      <c r="DLV59" s="515"/>
      <c r="DLW59" s="515"/>
      <c r="DLX59" s="513"/>
      <c r="DLY59" s="514"/>
      <c r="DLZ59" s="515"/>
      <c r="DMA59" s="515"/>
      <c r="DMB59" s="515"/>
      <c r="DMC59" s="515"/>
      <c r="DMD59" s="515"/>
      <c r="DME59" s="515"/>
      <c r="DMF59" s="513"/>
      <c r="DMG59" s="514"/>
      <c r="DMH59" s="515"/>
      <c r="DMI59" s="515"/>
      <c r="DMJ59" s="515"/>
      <c r="DMK59" s="515"/>
      <c r="DML59" s="515"/>
      <c r="DMM59" s="515"/>
      <c r="DMN59" s="513"/>
      <c r="DMO59" s="514"/>
      <c r="DMP59" s="515"/>
      <c r="DMQ59" s="515"/>
      <c r="DMR59" s="515"/>
      <c r="DMS59" s="515"/>
      <c r="DMT59" s="515"/>
      <c r="DMU59" s="515"/>
      <c r="DMV59" s="513"/>
      <c r="DMW59" s="514"/>
      <c r="DMX59" s="515"/>
      <c r="DMY59" s="515"/>
      <c r="DMZ59" s="515"/>
      <c r="DNA59" s="515"/>
      <c r="DNB59" s="515"/>
      <c r="DNC59" s="515"/>
      <c r="DND59" s="513"/>
      <c r="DNE59" s="514"/>
      <c r="DNF59" s="515"/>
      <c r="DNG59" s="515"/>
      <c r="DNH59" s="515"/>
      <c r="DNI59" s="515"/>
      <c r="DNJ59" s="515"/>
      <c r="DNK59" s="515"/>
      <c r="DNL59" s="513"/>
      <c r="DNM59" s="514"/>
      <c r="DNN59" s="515"/>
      <c r="DNO59" s="515"/>
      <c r="DNP59" s="515"/>
      <c r="DNQ59" s="515"/>
      <c r="DNR59" s="515"/>
      <c r="DNS59" s="515"/>
      <c r="DNT59" s="513"/>
      <c r="DNU59" s="514"/>
      <c r="DNV59" s="515"/>
      <c r="DNW59" s="515"/>
      <c r="DNX59" s="515"/>
      <c r="DNY59" s="515"/>
      <c r="DNZ59" s="515"/>
      <c r="DOA59" s="515"/>
      <c r="DOB59" s="513"/>
      <c r="DOC59" s="514"/>
      <c r="DOD59" s="515"/>
      <c r="DOE59" s="515"/>
      <c r="DOF59" s="515"/>
      <c r="DOG59" s="515"/>
      <c r="DOH59" s="515"/>
      <c r="DOI59" s="515"/>
      <c r="DOJ59" s="513"/>
      <c r="DOK59" s="514"/>
      <c r="DOL59" s="515"/>
      <c r="DOM59" s="515"/>
      <c r="DON59" s="515"/>
      <c r="DOO59" s="515"/>
      <c r="DOP59" s="515"/>
      <c r="DOQ59" s="515"/>
      <c r="DOR59" s="513"/>
      <c r="DOS59" s="514"/>
      <c r="DOT59" s="515"/>
      <c r="DOU59" s="515"/>
      <c r="DOV59" s="515"/>
      <c r="DOW59" s="515"/>
      <c r="DOX59" s="515"/>
      <c r="DOY59" s="515"/>
      <c r="DOZ59" s="513"/>
      <c r="DPA59" s="514"/>
      <c r="DPB59" s="515"/>
      <c r="DPC59" s="515"/>
      <c r="DPD59" s="515"/>
      <c r="DPE59" s="515"/>
      <c r="DPF59" s="515"/>
      <c r="DPG59" s="515"/>
      <c r="DPH59" s="513"/>
      <c r="DPI59" s="514"/>
      <c r="DPJ59" s="515"/>
      <c r="DPK59" s="515"/>
      <c r="DPL59" s="515"/>
      <c r="DPM59" s="515"/>
      <c r="DPN59" s="515"/>
      <c r="DPO59" s="515"/>
      <c r="DPP59" s="513"/>
      <c r="DPQ59" s="514"/>
      <c r="DPR59" s="515"/>
      <c r="DPS59" s="515"/>
      <c r="DPT59" s="515"/>
      <c r="DPU59" s="515"/>
      <c r="DPV59" s="515"/>
      <c r="DPW59" s="515"/>
      <c r="DPX59" s="513"/>
      <c r="DPY59" s="514"/>
      <c r="DPZ59" s="515"/>
      <c r="DQA59" s="515"/>
      <c r="DQB59" s="515"/>
      <c r="DQC59" s="515"/>
      <c r="DQD59" s="515"/>
      <c r="DQE59" s="515"/>
      <c r="DQF59" s="513"/>
      <c r="DQG59" s="514"/>
      <c r="DQH59" s="515"/>
      <c r="DQI59" s="515"/>
      <c r="DQJ59" s="515"/>
      <c r="DQK59" s="515"/>
      <c r="DQL59" s="515"/>
      <c r="DQM59" s="515"/>
      <c r="DQN59" s="513"/>
      <c r="DQO59" s="514"/>
      <c r="DQP59" s="515"/>
      <c r="DQQ59" s="515"/>
      <c r="DQR59" s="515"/>
      <c r="DQS59" s="515"/>
      <c r="DQT59" s="515"/>
      <c r="DQU59" s="515"/>
      <c r="DQV59" s="513"/>
      <c r="DQW59" s="514"/>
      <c r="DQX59" s="515"/>
      <c r="DQY59" s="515"/>
      <c r="DQZ59" s="515"/>
      <c r="DRA59" s="515"/>
      <c r="DRB59" s="515"/>
      <c r="DRC59" s="515"/>
      <c r="DRD59" s="513"/>
      <c r="DRE59" s="514"/>
      <c r="DRF59" s="515"/>
      <c r="DRG59" s="515"/>
      <c r="DRH59" s="515"/>
      <c r="DRI59" s="515"/>
      <c r="DRJ59" s="515"/>
      <c r="DRK59" s="515"/>
      <c r="DRL59" s="513"/>
      <c r="DRM59" s="514"/>
      <c r="DRN59" s="515"/>
      <c r="DRO59" s="515"/>
      <c r="DRP59" s="515"/>
      <c r="DRQ59" s="515"/>
      <c r="DRR59" s="515"/>
      <c r="DRS59" s="515"/>
      <c r="DRT59" s="513"/>
      <c r="DRU59" s="514"/>
      <c r="DRV59" s="515"/>
      <c r="DRW59" s="515"/>
      <c r="DRX59" s="515"/>
      <c r="DRY59" s="515"/>
      <c r="DRZ59" s="515"/>
      <c r="DSA59" s="515"/>
      <c r="DSB59" s="513"/>
      <c r="DSC59" s="514"/>
      <c r="DSD59" s="515"/>
      <c r="DSE59" s="515"/>
      <c r="DSF59" s="515"/>
      <c r="DSG59" s="515"/>
      <c r="DSH59" s="515"/>
      <c r="DSI59" s="515"/>
      <c r="DSJ59" s="513"/>
      <c r="DSK59" s="514"/>
      <c r="DSL59" s="515"/>
      <c r="DSM59" s="515"/>
      <c r="DSN59" s="515"/>
      <c r="DSO59" s="515"/>
      <c r="DSP59" s="515"/>
      <c r="DSQ59" s="515"/>
      <c r="DSR59" s="513"/>
      <c r="DSS59" s="514"/>
      <c r="DST59" s="515"/>
      <c r="DSU59" s="515"/>
      <c r="DSV59" s="515"/>
      <c r="DSW59" s="515"/>
      <c r="DSX59" s="515"/>
      <c r="DSY59" s="515"/>
      <c r="DSZ59" s="513"/>
      <c r="DTA59" s="514"/>
      <c r="DTB59" s="515"/>
      <c r="DTC59" s="515"/>
      <c r="DTD59" s="515"/>
      <c r="DTE59" s="515"/>
      <c r="DTF59" s="515"/>
      <c r="DTG59" s="515"/>
      <c r="DTH59" s="513"/>
      <c r="DTI59" s="514"/>
      <c r="DTJ59" s="515"/>
      <c r="DTK59" s="515"/>
      <c r="DTL59" s="515"/>
      <c r="DTM59" s="515"/>
      <c r="DTN59" s="515"/>
      <c r="DTO59" s="515"/>
      <c r="DTP59" s="513"/>
      <c r="DTQ59" s="514"/>
      <c r="DTR59" s="515"/>
      <c r="DTS59" s="515"/>
      <c r="DTT59" s="515"/>
      <c r="DTU59" s="515"/>
      <c r="DTV59" s="515"/>
      <c r="DTW59" s="515"/>
      <c r="DTX59" s="513"/>
      <c r="DTY59" s="514"/>
      <c r="DTZ59" s="515"/>
      <c r="DUA59" s="515"/>
      <c r="DUB59" s="515"/>
      <c r="DUC59" s="515"/>
      <c r="DUD59" s="515"/>
      <c r="DUE59" s="515"/>
      <c r="DUF59" s="513"/>
      <c r="DUG59" s="514"/>
      <c r="DUH59" s="515"/>
      <c r="DUI59" s="515"/>
      <c r="DUJ59" s="515"/>
      <c r="DUK59" s="515"/>
      <c r="DUL59" s="515"/>
      <c r="DUM59" s="515"/>
      <c r="DUN59" s="513"/>
      <c r="DUO59" s="514"/>
      <c r="DUP59" s="515"/>
      <c r="DUQ59" s="515"/>
      <c r="DUR59" s="515"/>
      <c r="DUS59" s="515"/>
      <c r="DUT59" s="515"/>
      <c r="DUU59" s="515"/>
      <c r="DUV59" s="513"/>
      <c r="DUW59" s="514"/>
      <c r="DUX59" s="515"/>
      <c r="DUY59" s="515"/>
      <c r="DUZ59" s="515"/>
      <c r="DVA59" s="515"/>
      <c r="DVB59" s="515"/>
      <c r="DVC59" s="515"/>
      <c r="DVD59" s="513"/>
      <c r="DVE59" s="514"/>
      <c r="DVF59" s="515"/>
      <c r="DVG59" s="515"/>
      <c r="DVH59" s="515"/>
      <c r="DVI59" s="515"/>
      <c r="DVJ59" s="515"/>
      <c r="DVK59" s="515"/>
      <c r="DVL59" s="513"/>
      <c r="DVM59" s="514"/>
      <c r="DVN59" s="515"/>
      <c r="DVO59" s="515"/>
      <c r="DVP59" s="515"/>
      <c r="DVQ59" s="515"/>
      <c r="DVR59" s="515"/>
      <c r="DVS59" s="515"/>
      <c r="DVT59" s="513"/>
      <c r="DVU59" s="514"/>
      <c r="DVV59" s="515"/>
      <c r="DVW59" s="515"/>
      <c r="DVX59" s="515"/>
      <c r="DVY59" s="515"/>
      <c r="DVZ59" s="515"/>
      <c r="DWA59" s="515"/>
      <c r="DWB59" s="513"/>
      <c r="DWC59" s="514"/>
      <c r="DWD59" s="515"/>
      <c r="DWE59" s="515"/>
      <c r="DWF59" s="515"/>
      <c r="DWG59" s="515"/>
      <c r="DWH59" s="515"/>
      <c r="DWI59" s="515"/>
      <c r="DWJ59" s="513"/>
      <c r="DWK59" s="514"/>
      <c r="DWL59" s="515"/>
      <c r="DWM59" s="515"/>
      <c r="DWN59" s="515"/>
      <c r="DWO59" s="515"/>
      <c r="DWP59" s="515"/>
      <c r="DWQ59" s="515"/>
      <c r="DWR59" s="513"/>
      <c r="DWS59" s="514"/>
      <c r="DWT59" s="515"/>
      <c r="DWU59" s="515"/>
      <c r="DWV59" s="515"/>
      <c r="DWW59" s="515"/>
      <c r="DWX59" s="515"/>
      <c r="DWY59" s="515"/>
      <c r="DWZ59" s="513"/>
      <c r="DXA59" s="514"/>
      <c r="DXB59" s="515"/>
      <c r="DXC59" s="515"/>
      <c r="DXD59" s="515"/>
      <c r="DXE59" s="515"/>
      <c r="DXF59" s="515"/>
      <c r="DXG59" s="515"/>
      <c r="DXH59" s="513"/>
      <c r="DXI59" s="514"/>
      <c r="DXJ59" s="515"/>
      <c r="DXK59" s="515"/>
      <c r="DXL59" s="515"/>
      <c r="DXM59" s="515"/>
      <c r="DXN59" s="515"/>
      <c r="DXO59" s="515"/>
      <c r="DXP59" s="513"/>
      <c r="DXQ59" s="514"/>
      <c r="DXR59" s="515"/>
      <c r="DXS59" s="515"/>
      <c r="DXT59" s="515"/>
      <c r="DXU59" s="515"/>
      <c r="DXV59" s="515"/>
      <c r="DXW59" s="515"/>
      <c r="DXX59" s="513"/>
      <c r="DXY59" s="514"/>
      <c r="DXZ59" s="515"/>
      <c r="DYA59" s="515"/>
      <c r="DYB59" s="515"/>
      <c r="DYC59" s="515"/>
      <c r="DYD59" s="515"/>
      <c r="DYE59" s="515"/>
      <c r="DYF59" s="513"/>
      <c r="DYG59" s="514"/>
      <c r="DYH59" s="515"/>
      <c r="DYI59" s="515"/>
      <c r="DYJ59" s="515"/>
      <c r="DYK59" s="515"/>
      <c r="DYL59" s="515"/>
      <c r="DYM59" s="515"/>
      <c r="DYN59" s="513"/>
      <c r="DYO59" s="514"/>
      <c r="DYP59" s="515"/>
      <c r="DYQ59" s="515"/>
      <c r="DYR59" s="515"/>
      <c r="DYS59" s="515"/>
      <c r="DYT59" s="515"/>
      <c r="DYU59" s="515"/>
      <c r="DYV59" s="513"/>
      <c r="DYW59" s="514"/>
      <c r="DYX59" s="515"/>
      <c r="DYY59" s="515"/>
      <c r="DYZ59" s="515"/>
      <c r="DZA59" s="515"/>
      <c r="DZB59" s="515"/>
      <c r="DZC59" s="515"/>
      <c r="DZD59" s="513"/>
      <c r="DZE59" s="514"/>
      <c r="DZF59" s="515"/>
      <c r="DZG59" s="515"/>
      <c r="DZH59" s="515"/>
      <c r="DZI59" s="515"/>
      <c r="DZJ59" s="515"/>
      <c r="DZK59" s="515"/>
      <c r="DZL59" s="513"/>
      <c r="DZM59" s="514"/>
      <c r="DZN59" s="515"/>
      <c r="DZO59" s="515"/>
      <c r="DZP59" s="515"/>
      <c r="DZQ59" s="515"/>
      <c r="DZR59" s="515"/>
      <c r="DZS59" s="515"/>
      <c r="DZT59" s="513"/>
      <c r="DZU59" s="514"/>
      <c r="DZV59" s="515"/>
      <c r="DZW59" s="515"/>
      <c r="DZX59" s="515"/>
      <c r="DZY59" s="515"/>
      <c r="DZZ59" s="515"/>
      <c r="EAA59" s="515"/>
      <c r="EAB59" s="513"/>
      <c r="EAC59" s="514"/>
      <c r="EAD59" s="515"/>
      <c r="EAE59" s="515"/>
      <c r="EAF59" s="515"/>
      <c r="EAG59" s="515"/>
      <c r="EAH59" s="515"/>
      <c r="EAI59" s="515"/>
      <c r="EAJ59" s="513"/>
      <c r="EAK59" s="514"/>
      <c r="EAL59" s="515"/>
      <c r="EAM59" s="515"/>
      <c r="EAN59" s="515"/>
      <c r="EAO59" s="515"/>
      <c r="EAP59" s="515"/>
      <c r="EAQ59" s="515"/>
      <c r="EAR59" s="513"/>
      <c r="EAS59" s="514"/>
      <c r="EAT59" s="515"/>
      <c r="EAU59" s="515"/>
      <c r="EAV59" s="515"/>
      <c r="EAW59" s="515"/>
      <c r="EAX59" s="515"/>
      <c r="EAY59" s="515"/>
      <c r="EAZ59" s="513"/>
      <c r="EBA59" s="514"/>
      <c r="EBB59" s="515"/>
      <c r="EBC59" s="515"/>
      <c r="EBD59" s="515"/>
      <c r="EBE59" s="515"/>
      <c r="EBF59" s="515"/>
      <c r="EBG59" s="515"/>
      <c r="EBH59" s="513"/>
      <c r="EBI59" s="514"/>
      <c r="EBJ59" s="515"/>
      <c r="EBK59" s="515"/>
      <c r="EBL59" s="515"/>
      <c r="EBM59" s="515"/>
      <c r="EBN59" s="515"/>
      <c r="EBO59" s="515"/>
      <c r="EBP59" s="513"/>
      <c r="EBQ59" s="514"/>
      <c r="EBR59" s="515"/>
      <c r="EBS59" s="515"/>
      <c r="EBT59" s="515"/>
      <c r="EBU59" s="515"/>
      <c r="EBV59" s="515"/>
      <c r="EBW59" s="515"/>
      <c r="EBX59" s="513"/>
      <c r="EBY59" s="514"/>
      <c r="EBZ59" s="515"/>
      <c r="ECA59" s="515"/>
      <c r="ECB59" s="515"/>
      <c r="ECC59" s="515"/>
      <c r="ECD59" s="515"/>
      <c r="ECE59" s="515"/>
      <c r="ECF59" s="513"/>
      <c r="ECG59" s="514"/>
      <c r="ECH59" s="515"/>
      <c r="ECI59" s="515"/>
      <c r="ECJ59" s="515"/>
      <c r="ECK59" s="515"/>
      <c r="ECL59" s="515"/>
      <c r="ECM59" s="515"/>
      <c r="ECN59" s="513"/>
      <c r="ECO59" s="514"/>
      <c r="ECP59" s="515"/>
      <c r="ECQ59" s="515"/>
      <c r="ECR59" s="515"/>
      <c r="ECS59" s="515"/>
      <c r="ECT59" s="515"/>
      <c r="ECU59" s="515"/>
      <c r="ECV59" s="513"/>
      <c r="ECW59" s="514"/>
      <c r="ECX59" s="515"/>
      <c r="ECY59" s="515"/>
      <c r="ECZ59" s="515"/>
      <c r="EDA59" s="515"/>
      <c r="EDB59" s="515"/>
      <c r="EDC59" s="515"/>
      <c r="EDD59" s="513"/>
      <c r="EDE59" s="514"/>
      <c r="EDF59" s="515"/>
      <c r="EDG59" s="515"/>
      <c r="EDH59" s="515"/>
      <c r="EDI59" s="515"/>
      <c r="EDJ59" s="515"/>
      <c r="EDK59" s="515"/>
      <c r="EDL59" s="513"/>
      <c r="EDM59" s="514"/>
      <c r="EDN59" s="515"/>
      <c r="EDO59" s="515"/>
      <c r="EDP59" s="515"/>
      <c r="EDQ59" s="515"/>
      <c r="EDR59" s="515"/>
      <c r="EDS59" s="515"/>
      <c r="EDT59" s="513"/>
      <c r="EDU59" s="514"/>
      <c r="EDV59" s="515"/>
      <c r="EDW59" s="515"/>
      <c r="EDX59" s="515"/>
      <c r="EDY59" s="515"/>
      <c r="EDZ59" s="515"/>
      <c r="EEA59" s="515"/>
      <c r="EEB59" s="513"/>
      <c r="EEC59" s="514"/>
      <c r="EED59" s="515"/>
      <c r="EEE59" s="515"/>
      <c r="EEF59" s="515"/>
      <c r="EEG59" s="515"/>
      <c r="EEH59" s="515"/>
      <c r="EEI59" s="515"/>
      <c r="EEJ59" s="513"/>
      <c r="EEK59" s="514"/>
      <c r="EEL59" s="515"/>
      <c r="EEM59" s="515"/>
      <c r="EEN59" s="515"/>
      <c r="EEO59" s="515"/>
      <c r="EEP59" s="515"/>
      <c r="EEQ59" s="515"/>
      <c r="EER59" s="513"/>
      <c r="EES59" s="514"/>
      <c r="EET59" s="515"/>
      <c r="EEU59" s="515"/>
      <c r="EEV59" s="515"/>
      <c r="EEW59" s="515"/>
      <c r="EEX59" s="515"/>
      <c r="EEY59" s="515"/>
      <c r="EEZ59" s="513"/>
      <c r="EFA59" s="514"/>
      <c r="EFB59" s="515"/>
      <c r="EFC59" s="515"/>
      <c r="EFD59" s="515"/>
      <c r="EFE59" s="515"/>
      <c r="EFF59" s="515"/>
      <c r="EFG59" s="515"/>
      <c r="EFH59" s="513"/>
      <c r="EFI59" s="514"/>
      <c r="EFJ59" s="515"/>
      <c r="EFK59" s="515"/>
      <c r="EFL59" s="515"/>
      <c r="EFM59" s="515"/>
      <c r="EFN59" s="515"/>
      <c r="EFO59" s="515"/>
      <c r="EFP59" s="513"/>
      <c r="EFQ59" s="514"/>
      <c r="EFR59" s="515"/>
      <c r="EFS59" s="515"/>
      <c r="EFT59" s="515"/>
      <c r="EFU59" s="515"/>
      <c r="EFV59" s="515"/>
      <c r="EFW59" s="515"/>
      <c r="EFX59" s="513"/>
      <c r="EFY59" s="514"/>
      <c r="EFZ59" s="515"/>
      <c r="EGA59" s="515"/>
      <c r="EGB59" s="515"/>
      <c r="EGC59" s="515"/>
      <c r="EGD59" s="515"/>
      <c r="EGE59" s="515"/>
      <c r="EGF59" s="513"/>
      <c r="EGG59" s="514"/>
      <c r="EGH59" s="515"/>
      <c r="EGI59" s="515"/>
      <c r="EGJ59" s="515"/>
      <c r="EGK59" s="515"/>
      <c r="EGL59" s="515"/>
      <c r="EGM59" s="515"/>
      <c r="EGN59" s="513"/>
      <c r="EGO59" s="514"/>
      <c r="EGP59" s="515"/>
      <c r="EGQ59" s="515"/>
      <c r="EGR59" s="515"/>
      <c r="EGS59" s="515"/>
      <c r="EGT59" s="515"/>
      <c r="EGU59" s="515"/>
      <c r="EGV59" s="513"/>
      <c r="EGW59" s="514"/>
      <c r="EGX59" s="515"/>
      <c r="EGY59" s="515"/>
      <c r="EGZ59" s="515"/>
      <c r="EHA59" s="515"/>
      <c r="EHB59" s="515"/>
      <c r="EHC59" s="515"/>
      <c r="EHD59" s="513"/>
      <c r="EHE59" s="514"/>
      <c r="EHF59" s="515"/>
      <c r="EHG59" s="515"/>
      <c r="EHH59" s="515"/>
      <c r="EHI59" s="515"/>
      <c r="EHJ59" s="515"/>
      <c r="EHK59" s="515"/>
      <c r="EHL59" s="513"/>
      <c r="EHM59" s="514"/>
      <c r="EHN59" s="515"/>
      <c r="EHO59" s="515"/>
      <c r="EHP59" s="515"/>
      <c r="EHQ59" s="515"/>
      <c r="EHR59" s="515"/>
      <c r="EHS59" s="515"/>
      <c r="EHT59" s="513"/>
      <c r="EHU59" s="514"/>
      <c r="EHV59" s="515"/>
      <c r="EHW59" s="515"/>
      <c r="EHX59" s="515"/>
      <c r="EHY59" s="515"/>
      <c r="EHZ59" s="515"/>
      <c r="EIA59" s="515"/>
      <c r="EIB59" s="513"/>
      <c r="EIC59" s="514"/>
      <c r="EID59" s="515"/>
      <c r="EIE59" s="515"/>
      <c r="EIF59" s="515"/>
      <c r="EIG59" s="515"/>
      <c r="EIH59" s="515"/>
      <c r="EII59" s="515"/>
      <c r="EIJ59" s="513"/>
      <c r="EIK59" s="514"/>
      <c r="EIL59" s="515"/>
      <c r="EIM59" s="515"/>
      <c r="EIN59" s="515"/>
      <c r="EIO59" s="515"/>
      <c r="EIP59" s="515"/>
      <c r="EIQ59" s="515"/>
      <c r="EIR59" s="513"/>
      <c r="EIS59" s="514"/>
      <c r="EIT59" s="515"/>
      <c r="EIU59" s="515"/>
      <c r="EIV59" s="515"/>
      <c r="EIW59" s="515"/>
      <c r="EIX59" s="515"/>
      <c r="EIY59" s="515"/>
      <c r="EIZ59" s="513"/>
      <c r="EJA59" s="514"/>
      <c r="EJB59" s="515"/>
      <c r="EJC59" s="515"/>
      <c r="EJD59" s="515"/>
      <c r="EJE59" s="515"/>
      <c r="EJF59" s="515"/>
      <c r="EJG59" s="515"/>
      <c r="EJH59" s="513"/>
      <c r="EJI59" s="514"/>
      <c r="EJJ59" s="515"/>
      <c r="EJK59" s="515"/>
      <c r="EJL59" s="515"/>
      <c r="EJM59" s="515"/>
      <c r="EJN59" s="515"/>
      <c r="EJO59" s="515"/>
      <c r="EJP59" s="513"/>
      <c r="EJQ59" s="514"/>
      <c r="EJR59" s="515"/>
      <c r="EJS59" s="515"/>
      <c r="EJT59" s="515"/>
      <c r="EJU59" s="515"/>
      <c r="EJV59" s="515"/>
      <c r="EJW59" s="515"/>
      <c r="EJX59" s="513"/>
      <c r="EJY59" s="514"/>
      <c r="EJZ59" s="515"/>
      <c r="EKA59" s="515"/>
      <c r="EKB59" s="515"/>
      <c r="EKC59" s="515"/>
      <c r="EKD59" s="515"/>
      <c r="EKE59" s="515"/>
      <c r="EKF59" s="513"/>
      <c r="EKG59" s="514"/>
      <c r="EKH59" s="515"/>
      <c r="EKI59" s="515"/>
      <c r="EKJ59" s="515"/>
      <c r="EKK59" s="515"/>
      <c r="EKL59" s="515"/>
      <c r="EKM59" s="515"/>
      <c r="EKN59" s="513"/>
      <c r="EKO59" s="514"/>
      <c r="EKP59" s="515"/>
      <c r="EKQ59" s="515"/>
      <c r="EKR59" s="515"/>
      <c r="EKS59" s="515"/>
      <c r="EKT59" s="515"/>
      <c r="EKU59" s="515"/>
      <c r="EKV59" s="513"/>
      <c r="EKW59" s="514"/>
      <c r="EKX59" s="515"/>
      <c r="EKY59" s="515"/>
      <c r="EKZ59" s="515"/>
      <c r="ELA59" s="515"/>
      <c r="ELB59" s="515"/>
      <c r="ELC59" s="515"/>
      <c r="ELD59" s="513"/>
      <c r="ELE59" s="514"/>
      <c r="ELF59" s="515"/>
      <c r="ELG59" s="515"/>
      <c r="ELH59" s="515"/>
      <c r="ELI59" s="515"/>
      <c r="ELJ59" s="515"/>
      <c r="ELK59" s="515"/>
      <c r="ELL59" s="513"/>
      <c r="ELM59" s="514"/>
      <c r="ELN59" s="515"/>
      <c r="ELO59" s="515"/>
      <c r="ELP59" s="515"/>
      <c r="ELQ59" s="515"/>
      <c r="ELR59" s="515"/>
      <c r="ELS59" s="515"/>
      <c r="ELT59" s="513"/>
      <c r="ELU59" s="514"/>
      <c r="ELV59" s="515"/>
      <c r="ELW59" s="515"/>
      <c r="ELX59" s="515"/>
      <c r="ELY59" s="515"/>
      <c r="ELZ59" s="515"/>
      <c r="EMA59" s="515"/>
      <c r="EMB59" s="513"/>
      <c r="EMC59" s="514"/>
      <c r="EMD59" s="515"/>
      <c r="EME59" s="515"/>
      <c r="EMF59" s="515"/>
      <c r="EMG59" s="515"/>
      <c r="EMH59" s="515"/>
      <c r="EMI59" s="515"/>
      <c r="EMJ59" s="513"/>
      <c r="EMK59" s="514"/>
      <c r="EML59" s="515"/>
      <c r="EMM59" s="515"/>
      <c r="EMN59" s="515"/>
      <c r="EMO59" s="515"/>
      <c r="EMP59" s="515"/>
      <c r="EMQ59" s="515"/>
      <c r="EMR59" s="513"/>
      <c r="EMS59" s="514"/>
      <c r="EMT59" s="515"/>
      <c r="EMU59" s="515"/>
      <c r="EMV59" s="515"/>
      <c r="EMW59" s="515"/>
      <c r="EMX59" s="515"/>
      <c r="EMY59" s="515"/>
      <c r="EMZ59" s="513"/>
      <c r="ENA59" s="514"/>
      <c r="ENB59" s="515"/>
      <c r="ENC59" s="515"/>
      <c r="END59" s="515"/>
      <c r="ENE59" s="515"/>
      <c r="ENF59" s="515"/>
      <c r="ENG59" s="515"/>
      <c r="ENH59" s="513"/>
      <c r="ENI59" s="514"/>
      <c r="ENJ59" s="515"/>
      <c r="ENK59" s="515"/>
      <c r="ENL59" s="515"/>
      <c r="ENM59" s="515"/>
      <c r="ENN59" s="515"/>
      <c r="ENO59" s="515"/>
      <c r="ENP59" s="513"/>
      <c r="ENQ59" s="514"/>
      <c r="ENR59" s="515"/>
      <c r="ENS59" s="515"/>
      <c r="ENT59" s="515"/>
      <c r="ENU59" s="515"/>
      <c r="ENV59" s="515"/>
      <c r="ENW59" s="515"/>
      <c r="ENX59" s="513"/>
      <c r="ENY59" s="514"/>
      <c r="ENZ59" s="515"/>
      <c r="EOA59" s="515"/>
      <c r="EOB59" s="515"/>
      <c r="EOC59" s="515"/>
      <c r="EOD59" s="515"/>
      <c r="EOE59" s="515"/>
      <c r="EOF59" s="513"/>
      <c r="EOG59" s="514"/>
      <c r="EOH59" s="515"/>
      <c r="EOI59" s="515"/>
      <c r="EOJ59" s="515"/>
      <c r="EOK59" s="515"/>
      <c r="EOL59" s="515"/>
      <c r="EOM59" s="515"/>
      <c r="EON59" s="513"/>
      <c r="EOO59" s="514"/>
      <c r="EOP59" s="515"/>
      <c r="EOQ59" s="515"/>
      <c r="EOR59" s="515"/>
      <c r="EOS59" s="515"/>
      <c r="EOT59" s="515"/>
      <c r="EOU59" s="515"/>
      <c r="EOV59" s="513"/>
      <c r="EOW59" s="514"/>
      <c r="EOX59" s="515"/>
      <c r="EOY59" s="515"/>
      <c r="EOZ59" s="515"/>
      <c r="EPA59" s="515"/>
      <c r="EPB59" s="515"/>
      <c r="EPC59" s="515"/>
      <c r="EPD59" s="513"/>
      <c r="EPE59" s="514"/>
      <c r="EPF59" s="515"/>
      <c r="EPG59" s="515"/>
      <c r="EPH59" s="515"/>
      <c r="EPI59" s="515"/>
      <c r="EPJ59" s="515"/>
      <c r="EPK59" s="515"/>
      <c r="EPL59" s="513"/>
      <c r="EPM59" s="514"/>
      <c r="EPN59" s="515"/>
      <c r="EPO59" s="515"/>
      <c r="EPP59" s="515"/>
      <c r="EPQ59" s="515"/>
      <c r="EPR59" s="515"/>
      <c r="EPS59" s="515"/>
      <c r="EPT59" s="513"/>
      <c r="EPU59" s="514"/>
      <c r="EPV59" s="515"/>
      <c r="EPW59" s="515"/>
      <c r="EPX59" s="515"/>
      <c r="EPY59" s="515"/>
      <c r="EPZ59" s="515"/>
      <c r="EQA59" s="515"/>
      <c r="EQB59" s="513"/>
      <c r="EQC59" s="514"/>
      <c r="EQD59" s="515"/>
      <c r="EQE59" s="515"/>
      <c r="EQF59" s="515"/>
      <c r="EQG59" s="515"/>
      <c r="EQH59" s="515"/>
      <c r="EQI59" s="515"/>
      <c r="EQJ59" s="513"/>
      <c r="EQK59" s="514"/>
      <c r="EQL59" s="515"/>
      <c r="EQM59" s="515"/>
      <c r="EQN59" s="515"/>
      <c r="EQO59" s="515"/>
      <c r="EQP59" s="515"/>
      <c r="EQQ59" s="515"/>
      <c r="EQR59" s="513"/>
      <c r="EQS59" s="514"/>
      <c r="EQT59" s="515"/>
      <c r="EQU59" s="515"/>
      <c r="EQV59" s="515"/>
      <c r="EQW59" s="515"/>
      <c r="EQX59" s="515"/>
      <c r="EQY59" s="515"/>
      <c r="EQZ59" s="513"/>
      <c r="ERA59" s="514"/>
      <c r="ERB59" s="515"/>
      <c r="ERC59" s="515"/>
      <c r="ERD59" s="515"/>
      <c r="ERE59" s="515"/>
      <c r="ERF59" s="515"/>
      <c r="ERG59" s="515"/>
      <c r="ERH59" s="513"/>
      <c r="ERI59" s="514"/>
      <c r="ERJ59" s="515"/>
      <c r="ERK59" s="515"/>
      <c r="ERL59" s="515"/>
      <c r="ERM59" s="515"/>
      <c r="ERN59" s="515"/>
      <c r="ERO59" s="515"/>
      <c r="ERP59" s="513"/>
      <c r="ERQ59" s="514"/>
      <c r="ERR59" s="515"/>
      <c r="ERS59" s="515"/>
      <c r="ERT59" s="515"/>
      <c r="ERU59" s="515"/>
      <c r="ERV59" s="515"/>
      <c r="ERW59" s="515"/>
      <c r="ERX59" s="513"/>
      <c r="ERY59" s="514"/>
      <c r="ERZ59" s="515"/>
      <c r="ESA59" s="515"/>
      <c r="ESB59" s="515"/>
      <c r="ESC59" s="515"/>
      <c r="ESD59" s="515"/>
      <c r="ESE59" s="515"/>
      <c r="ESF59" s="513"/>
      <c r="ESG59" s="514"/>
      <c r="ESH59" s="515"/>
      <c r="ESI59" s="515"/>
      <c r="ESJ59" s="515"/>
      <c r="ESK59" s="515"/>
      <c r="ESL59" s="515"/>
      <c r="ESM59" s="515"/>
      <c r="ESN59" s="513"/>
      <c r="ESO59" s="514"/>
      <c r="ESP59" s="515"/>
      <c r="ESQ59" s="515"/>
      <c r="ESR59" s="515"/>
      <c r="ESS59" s="515"/>
      <c r="EST59" s="515"/>
      <c r="ESU59" s="515"/>
      <c r="ESV59" s="513"/>
      <c r="ESW59" s="514"/>
      <c r="ESX59" s="515"/>
      <c r="ESY59" s="515"/>
      <c r="ESZ59" s="515"/>
      <c r="ETA59" s="515"/>
      <c r="ETB59" s="515"/>
      <c r="ETC59" s="515"/>
      <c r="ETD59" s="513"/>
      <c r="ETE59" s="514"/>
      <c r="ETF59" s="515"/>
      <c r="ETG59" s="515"/>
      <c r="ETH59" s="515"/>
      <c r="ETI59" s="515"/>
      <c r="ETJ59" s="515"/>
      <c r="ETK59" s="515"/>
      <c r="ETL59" s="513"/>
      <c r="ETM59" s="514"/>
      <c r="ETN59" s="515"/>
      <c r="ETO59" s="515"/>
      <c r="ETP59" s="515"/>
      <c r="ETQ59" s="515"/>
      <c r="ETR59" s="515"/>
      <c r="ETS59" s="515"/>
      <c r="ETT59" s="513"/>
      <c r="ETU59" s="514"/>
      <c r="ETV59" s="515"/>
      <c r="ETW59" s="515"/>
      <c r="ETX59" s="515"/>
      <c r="ETY59" s="515"/>
      <c r="ETZ59" s="515"/>
      <c r="EUA59" s="515"/>
      <c r="EUB59" s="513"/>
      <c r="EUC59" s="514"/>
      <c r="EUD59" s="515"/>
      <c r="EUE59" s="515"/>
      <c r="EUF59" s="515"/>
      <c r="EUG59" s="515"/>
      <c r="EUH59" s="515"/>
      <c r="EUI59" s="515"/>
      <c r="EUJ59" s="513"/>
      <c r="EUK59" s="514"/>
      <c r="EUL59" s="515"/>
      <c r="EUM59" s="515"/>
      <c r="EUN59" s="515"/>
      <c r="EUO59" s="515"/>
      <c r="EUP59" s="515"/>
      <c r="EUQ59" s="515"/>
      <c r="EUR59" s="513"/>
      <c r="EUS59" s="514"/>
      <c r="EUT59" s="515"/>
      <c r="EUU59" s="515"/>
      <c r="EUV59" s="515"/>
      <c r="EUW59" s="515"/>
      <c r="EUX59" s="515"/>
      <c r="EUY59" s="515"/>
      <c r="EUZ59" s="513"/>
      <c r="EVA59" s="514"/>
      <c r="EVB59" s="515"/>
      <c r="EVC59" s="515"/>
      <c r="EVD59" s="515"/>
      <c r="EVE59" s="515"/>
      <c r="EVF59" s="515"/>
      <c r="EVG59" s="515"/>
      <c r="EVH59" s="513"/>
      <c r="EVI59" s="514"/>
      <c r="EVJ59" s="515"/>
      <c r="EVK59" s="515"/>
      <c r="EVL59" s="515"/>
      <c r="EVM59" s="515"/>
      <c r="EVN59" s="515"/>
      <c r="EVO59" s="515"/>
      <c r="EVP59" s="513"/>
      <c r="EVQ59" s="514"/>
      <c r="EVR59" s="515"/>
      <c r="EVS59" s="515"/>
      <c r="EVT59" s="515"/>
      <c r="EVU59" s="515"/>
      <c r="EVV59" s="515"/>
      <c r="EVW59" s="515"/>
      <c r="EVX59" s="513"/>
      <c r="EVY59" s="514"/>
      <c r="EVZ59" s="515"/>
      <c r="EWA59" s="515"/>
      <c r="EWB59" s="515"/>
      <c r="EWC59" s="515"/>
      <c r="EWD59" s="515"/>
      <c r="EWE59" s="515"/>
      <c r="EWF59" s="513"/>
      <c r="EWG59" s="514"/>
      <c r="EWH59" s="515"/>
      <c r="EWI59" s="515"/>
      <c r="EWJ59" s="515"/>
      <c r="EWK59" s="515"/>
      <c r="EWL59" s="515"/>
      <c r="EWM59" s="515"/>
      <c r="EWN59" s="513"/>
      <c r="EWO59" s="514"/>
      <c r="EWP59" s="515"/>
      <c r="EWQ59" s="515"/>
      <c r="EWR59" s="515"/>
      <c r="EWS59" s="515"/>
      <c r="EWT59" s="515"/>
      <c r="EWU59" s="515"/>
      <c r="EWV59" s="513"/>
      <c r="EWW59" s="514"/>
      <c r="EWX59" s="515"/>
      <c r="EWY59" s="515"/>
      <c r="EWZ59" s="515"/>
      <c r="EXA59" s="515"/>
      <c r="EXB59" s="515"/>
      <c r="EXC59" s="515"/>
      <c r="EXD59" s="513"/>
      <c r="EXE59" s="514"/>
      <c r="EXF59" s="515"/>
      <c r="EXG59" s="515"/>
      <c r="EXH59" s="515"/>
      <c r="EXI59" s="515"/>
      <c r="EXJ59" s="515"/>
      <c r="EXK59" s="515"/>
      <c r="EXL59" s="513"/>
      <c r="EXM59" s="514"/>
      <c r="EXN59" s="515"/>
      <c r="EXO59" s="515"/>
      <c r="EXP59" s="515"/>
      <c r="EXQ59" s="515"/>
      <c r="EXR59" s="515"/>
      <c r="EXS59" s="515"/>
      <c r="EXT59" s="513"/>
      <c r="EXU59" s="514"/>
      <c r="EXV59" s="515"/>
      <c r="EXW59" s="515"/>
      <c r="EXX59" s="515"/>
      <c r="EXY59" s="515"/>
      <c r="EXZ59" s="515"/>
      <c r="EYA59" s="515"/>
      <c r="EYB59" s="513"/>
      <c r="EYC59" s="514"/>
      <c r="EYD59" s="515"/>
      <c r="EYE59" s="515"/>
      <c r="EYF59" s="515"/>
      <c r="EYG59" s="515"/>
      <c r="EYH59" s="515"/>
      <c r="EYI59" s="515"/>
      <c r="EYJ59" s="513"/>
      <c r="EYK59" s="514"/>
      <c r="EYL59" s="515"/>
      <c r="EYM59" s="515"/>
      <c r="EYN59" s="515"/>
      <c r="EYO59" s="515"/>
      <c r="EYP59" s="515"/>
      <c r="EYQ59" s="515"/>
      <c r="EYR59" s="513"/>
      <c r="EYS59" s="514"/>
      <c r="EYT59" s="515"/>
      <c r="EYU59" s="515"/>
      <c r="EYV59" s="515"/>
      <c r="EYW59" s="515"/>
      <c r="EYX59" s="515"/>
      <c r="EYY59" s="515"/>
      <c r="EYZ59" s="513"/>
      <c r="EZA59" s="514"/>
      <c r="EZB59" s="515"/>
      <c r="EZC59" s="515"/>
      <c r="EZD59" s="515"/>
      <c r="EZE59" s="515"/>
      <c r="EZF59" s="515"/>
      <c r="EZG59" s="515"/>
      <c r="EZH59" s="513"/>
      <c r="EZI59" s="514"/>
      <c r="EZJ59" s="515"/>
      <c r="EZK59" s="515"/>
      <c r="EZL59" s="515"/>
      <c r="EZM59" s="515"/>
      <c r="EZN59" s="515"/>
      <c r="EZO59" s="515"/>
      <c r="EZP59" s="513"/>
      <c r="EZQ59" s="514"/>
      <c r="EZR59" s="515"/>
      <c r="EZS59" s="515"/>
      <c r="EZT59" s="515"/>
      <c r="EZU59" s="515"/>
      <c r="EZV59" s="515"/>
      <c r="EZW59" s="515"/>
      <c r="EZX59" s="513"/>
      <c r="EZY59" s="514"/>
      <c r="EZZ59" s="515"/>
      <c r="FAA59" s="515"/>
      <c r="FAB59" s="515"/>
      <c r="FAC59" s="515"/>
      <c r="FAD59" s="515"/>
      <c r="FAE59" s="515"/>
      <c r="FAF59" s="513"/>
      <c r="FAG59" s="514"/>
      <c r="FAH59" s="515"/>
      <c r="FAI59" s="515"/>
      <c r="FAJ59" s="515"/>
      <c r="FAK59" s="515"/>
      <c r="FAL59" s="515"/>
      <c r="FAM59" s="515"/>
      <c r="FAN59" s="513"/>
      <c r="FAO59" s="514"/>
      <c r="FAP59" s="515"/>
      <c r="FAQ59" s="515"/>
      <c r="FAR59" s="515"/>
      <c r="FAS59" s="515"/>
      <c r="FAT59" s="515"/>
      <c r="FAU59" s="515"/>
      <c r="FAV59" s="513"/>
      <c r="FAW59" s="514"/>
      <c r="FAX59" s="515"/>
      <c r="FAY59" s="515"/>
      <c r="FAZ59" s="515"/>
      <c r="FBA59" s="515"/>
      <c r="FBB59" s="515"/>
      <c r="FBC59" s="515"/>
      <c r="FBD59" s="513"/>
      <c r="FBE59" s="514"/>
      <c r="FBF59" s="515"/>
      <c r="FBG59" s="515"/>
      <c r="FBH59" s="515"/>
      <c r="FBI59" s="515"/>
      <c r="FBJ59" s="515"/>
      <c r="FBK59" s="515"/>
      <c r="FBL59" s="513"/>
      <c r="FBM59" s="514"/>
      <c r="FBN59" s="515"/>
      <c r="FBO59" s="515"/>
      <c r="FBP59" s="515"/>
      <c r="FBQ59" s="515"/>
      <c r="FBR59" s="515"/>
      <c r="FBS59" s="515"/>
      <c r="FBT59" s="513"/>
      <c r="FBU59" s="514"/>
      <c r="FBV59" s="515"/>
      <c r="FBW59" s="515"/>
      <c r="FBX59" s="515"/>
      <c r="FBY59" s="515"/>
      <c r="FBZ59" s="515"/>
      <c r="FCA59" s="515"/>
      <c r="FCB59" s="513"/>
      <c r="FCC59" s="514"/>
      <c r="FCD59" s="515"/>
      <c r="FCE59" s="515"/>
      <c r="FCF59" s="515"/>
      <c r="FCG59" s="515"/>
      <c r="FCH59" s="515"/>
      <c r="FCI59" s="515"/>
      <c r="FCJ59" s="513"/>
      <c r="FCK59" s="514"/>
      <c r="FCL59" s="515"/>
      <c r="FCM59" s="515"/>
      <c r="FCN59" s="515"/>
      <c r="FCO59" s="515"/>
      <c r="FCP59" s="515"/>
      <c r="FCQ59" s="515"/>
      <c r="FCR59" s="513"/>
      <c r="FCS59" s="514"/>
      <c r="FCT59" s="515"/>
      <c r="FCU59" s="515"/>
      <c r="FCV59" s="515"/>
      <c r="FCW59" s="515"/>
      <c r="FCX59" s="515"/>
      <c r="FCY59" s="515"/>
      <c r="FCZ59" s="513"/>
      <c r="FDA59" s="514"/>
      <c r="FDB59" s="515"/>
      <c r="FDC59" s="515"/>
      <c r="FDD59" s="515"/>
      <c r="FDE59" s="515"/>
      <c r="FDF59" s="515"/>
      <c r="FDG59" s="515"/>
      <c r="FDH59" s="513"/>
      <c r="FDI59" s="514"/>
      <c r="FDJ59" s="515"/>
      <c r="FDK59" s="515"/>
      <c r="FDL59" s="515"/>
      <c r="FDM59" s="515"/>
      <c r="FDN59" s="515"/>
      <c r="FDO59" s="515"/>
      <c r="FDP59" s="513"/>
      <c r="FDQ59" s="514"/>
      <c r="FDR59" s="515"/>
      <c r="FDS59" s="515"/>
      <c r="FDT59" s="515"/>
      <c r="FDU59" s="515"/>
      <c r="FDV59" s="515"/>
      <c r="FDW59" s="515"/>
      <c r="FDX59" s="513"/>
      <c r="FDY59" s="514"/>
      <c r="FDZ59" s="515"/>
      <c r="FEA59" s="515"/>
      <c r="FEB59" s="515"/>
      <c r="FEC59" s="515"/>
      <c r="FED59" s="515"/>
      <c r="FEE59" s="515"/>
      <c r="FEF59" s="513"/>
      <c r="FEG59" s="514"/>
      <c r="FEH59" s="515"/>
      <c r="FEI59" s="515"/>
      <c r="FEJ59" s="515"/>
      <c r="FEK59" s="515"/>
      <c r="FEL59" s="515"/>
      <c r="FEM59" s="515"/>
      <c r="FEN59" s="513"/>
      <c r="FEO59" s="514"/>
      <c r="FEP59" s="515"/>
      <c r="FEQ59" s="515"/>
      <c r="FER59" s="515"/>
      <c r="FES59" s="515"/>
      <c r="FET59" s="515"/>
      <c r="FEU59" s="515"/>
      <c r="FEV59" s="513"/>
      <c r="FEW59" s="514"/>
      <c r="FEX59" s="515"/>
      <c r="FEY59" s="515"/>
      <c r="FEZ59" s="515"/>
      <c r="FFA59" s="515"/>
      <c r="FFB59" s="515"/>
      <c r="FFC59" s="515"/>
      <c r="FFD59" s="513"/>
      <c r="FFE59" s="514"/>
      <c r="FFF59" s="515"/>
      <c r="FFG59" s="515"/>
      <c r="FFH59" s="515"/>
      <c r="FFI59" s="515"/>
      <c r="FFJ59" s="515"/>
      <c r="FFK59" s="515"/>
      <c r="FFL59" s="513"/>
      <c r="FFM59" s="514"/>
      <c r="FFN59" s="515"/>
      <c r="FFO59" s="515"/>
      <c r="FFP59" s="515"/>
      <c r="FFQ59" s="515"/>
      <c r="FFR59" s="515"/>
      <c r="FFS59" s="515"/>
      <c r="FFT59" s="513"/>
      <c r="FFU59" s="514"/>
      <c r="FFV59" s="515"/>
      <c r="FFW59" s="515"/>
      <c r="FFX59" s="515"/>
      <c r="FFY59" s="515"/>
      <c r="FFZ59" s="515"/>
      <c r="FGA59" s="515"/>
      <c r="FGB59" s="513"/>
      <c r="FGC59" s="514"/>
      <c r="FGD59" s="515"/>
      <c r="FGE59" s="515"/>
      <c r="FGF59" s="515"/>
      <c r="FGG59" s="515"/>
      <c r="FGH59" s="515"/>
      <c r="FGI59" s="515"/>
      <c r="FGJ59" s="513"/>
      <c r="FGK59" s="514"/>
      <c r="FGL59" s="515"/>
      <c r="FGM59" s="515"/>
      <c r="FGN59" s="515"/>
      <c r="FGO59" s="515"/>
      <c r="FGP59" s="515"/>
      <c r="FGQ59" s="515"/>
      <c r="FGR59" s="513"/>
      <c r="FGS59" s="514"/>
      <c r="FGT59" s="515"/>
      <c r="FGU59" s="515"/>
      <c r="FGV59" s="515"/>
      <c r="FGW59" s="515"/>
      <c r="FGX59" s="515"/>
      <c r="FGY59" s="515"/>
      <c r="FGZ59" s="513"/>
      <c r="FHA59" s="514"/>
      <c r="FHB59" s="515"/>
      <c r="FHC59" s="515"/>
      <c r="FHD59" s="515"/>
      <c r="FHE59" s="515"/>
      <c r="FHF59" s="515"/>
      <c r="FHG59" s="515"/>
      <c r="FHH59" s="513"/>
      <c r="FHI59" s="514"/>
      <c r="FHJ59" s="515"/>
      <c r="FHK59" s="515"/>
      <c r="FHL59" s="515"/>
      <c r="FHM59" s="515"/>
      <c r="FHN59" s="515"/>
      <c r="FHO59" s="515"/>
      <c r="FHP59" s="513"/>
      <c r="FHQ59" s="514"/>
      <c r="FHR59" s="515"/>
      <c r="FHS59" s="515"/>
      <c r="FHT59" s="515"/>
      <c r="FHU59" s="515"/>
      <c r="FHV59" s="515"/>
      <c r="FHW59" s="515"/>
      <c r="FHX59" s="513"/>
      <c r="FHY59" s="514"/>
      <c r="FHZ59" s="515"/>
      <c r="FIA59" s="515"/>
      <c r="FIB59" s="515"/>
      <c r="FIC59" s="515"/>
      <c r="FID59" s="515"/>
      <c r="FIE59" s="515"/>
      <c r="FIF59" s="513"/>
      <c r="FIG59" s="514"/>
      <c r="FIH59" s="515"/>
      <c r="FII59" s="515"/>
      <c r="FIJ59" s="515"/>
      <c r="FIK59" s="515"/>
      <c r="FIL59" s="515"/>
      <c r="FIM59" s="515"/>
      <c r="FIN59" s="513"/>
      <c r="FIO59" s="514"/>
      <c r="FIP59" s="515"/>
      <c r="FIQ59" s="515"/>
      <c r="FIR59" s="515"/>
      <c r="FIS59" s="515"/>
      <c r="FIT59" s="515"/>
      <c r="FIU59" s="515"/>
      <c r="FIV59" s="513"/>
      <c r="FIW59" s="514"/>
      <c r="FIX59" s="515"/>
      <c r="FIY59" s="515"/>
      <c r="FIZ59" s="515"/>
      <c r="FJA59" s="515"/>
      <c r="FJB59" s="515"/>
      <c r="FJC59" s="515"/>
      <c r="FJD59" s="513"/>
      <c r="FJE59" s="514"/>
      <c r="FJF59" s="515"/>
      <c r="FJG59" s="515"/>
      <c r="FJH59" s="515"/>
      <c r="FJI59" s="515"/>
      <c r="FJJ59" s="515"/>
      <c r="FJK59" s="515"/>
      <c r="FJL59" s="513"/>
      <c r="FJM59" s="514"/>
      <c r="FJN59" s="515"/>
      <c r="FJO59" s="515"/>
      <c r="FJP59" s="515"/>
      <c r="FJQ59" s="515"/>
      <c r="FJR59" s="515"/>
      <c r="FJS59" s="515"/>
      <c r="FJT59" s="513"/>
      <c r="FJU59" s="514"/>
      <c r="FJV59" s="515"/>
      <c r="FJW59" s="515"/>
      <c r="FJX59" s="515"/>
      <c r="FJY59" s="515"/>
      <c r="FJZ59" s="515"/>
      <c r="FKA59" s="515"/>
      <c r="FKB59" s="513"/>
      <c r="FKC59" s="514"/>
      <c r="FKD59" s="515"/>
      <c r="FKE59" s="515"/>
      <c r="FKF59" s="515"/>
      <c r="FKG59" s="515"/>
      <c r="FKH59" s="515"/>
      <c r="FKI59" s="515"/>
      <c r="FKJ59" s="513"/>
      <c r="FKK59" s="514"/>
      <c r="FKL59" s="515"/>
      <c r="FKM59" s="515"/>
      <c r="FKN59" s="515"/>
      <c r="FKO59" s="515"/>
      <c r="FKP59" s="515"/>
      <c r="FKQ59" s="515"/>
      <c r="FKR59" s="513"/>
      <c r="FKS59" s="514"/>
      <c r="FKT59" s="515"/>
      <c r="FKU59" s="515"/>
      <c r="FKV59" s="515"/>
      <c r="FKW59" s="515"/>
      <c r="FKX59" s="515"/>
      <c r="FKY59" s="515"/>
      <c r="FKZ59" s="513"/>
      <c r="FLA59" s="514"/>
      <c r="FLB59" s="515"/>
      <c r="FLC59" s="515"/>
      <c r="FLD59" s="515"/>
      <c r="FLE59" s="515"/>
      <c r="FLF59" s="515"/>
      <c r="FLG59" s="515"/>
      <c r="FLH59" s="513"/>
      <c r="FLI59" s="514"/>
      <c r="FLJ59" s="515"/>
      <c r="FLK59" s="515"/>
      <c r="FLL59" s="515"/>
      <c r="FLM59" s="515"/>
      <c r="FLN59" s="515"/>
      <c r="FLO59" s="515"/>
      <c r="FLP59" s="513"/>
      <c r="FLQ59" s="514"/>
      <c r="FLR59" s="515"/>
      <c r="FLS59" s="515"/>
      <c r="FLT59" s="515"/>
      <c r="FLU59" s="515"/>
      <c r="FLV59" s="515"/>
      <c r="FLW59" s="515"/>
      <c r="FLX59" s="513"/>
      <c r="FLY59" s="514"/>
      <c r="FLZ59" s="515"/>
      <c r="FMA59" s="515"/>
      <c r="FMB59" s="515"/>
      <c r="FMC59" s="515"/>
      <c r="FMD59" s="515"/>
      <c r="FME59" s="515"/>
      <c r="FMF59" s="513"/>
      <c r="FMG59" s="514"/>
      <c r="FMH59" s="515"/>
      <c r="FMI59" s="515"/>
      <c r="FMJ59" s="515"/>
      <c r="FMK59" s="515"/>
      <c r="FML59" s="515"/>
      <c r="FMM59" s="515"/>
      <c r="FMN59" s="513"/>
      <c r="FMO59" s="514"/>
      <c r="FMP59" s="515"/>
      <c r="FMQ59" s="515"/>
      <c r="FMR59" s="515"/>
      <c r="FMS59" s="515"/>
      <c r="FMT59" s="515"/>
      <c r="FMU59" s="515"/>
      <c r="FMV59" s="513"/>
      <c r="FMW59" s="514"/>
      <c r="FMX59" s="515"/>
      <c r="FMY59" s="515"/>
      <c r="FMZ59" s="515"/>
      <c r="FNA59" s="515"/>
      <c r="FNB59" s="515"/>
      <c r="FNC59" s="515"/>
      <c r="FND59" s="513"/>
      <c r="FNE59" s="514"/>
      <c r="FNF59" s="515"/>
      <c r="FNG59" s="515"/>
      <c r="FNH59" s="515"/>
      <c r="FNI59" s="515"/>
      <c r="FNJ59" s="515"/>
      <c r="FNK59" s="515"/>
      <c r="FNL59" s="513"/>
      <c r="FNM59" s="514"/>
      <c r="FNN59" s="515"/>
      <c r="FNO59" s="515"/>
      <c r="FNP59" s="515"/>
      <c r="FNQ59" s="515"/>
      <c r="FNR59" s="515"/>
      <c r="FNS59" s="515"/>
      <c r="FNT59" s="513"/>
      <c r="FNU59" s="514"/>
      <c r="FNV59" s="515"/>
      <c r="FNW59" s="515"/>
      <c r="FNX59" s="515"/>
      <c r="FNY59" s="515"/>
      <c r="FNZ59" s="515"/>
      <c r="FOA59" s="515"/>
      <c r="FOB59" s="513"/>
      <c r="FOC59" s="514"/>
      <c r="FOD59" s="515"/>
      <c r="FOE59" s="515"/>
      <c r="FOF59" s="515"/>
      <c r="FOG59" s="515"/>
      <c r="FOH59" s="515"/>
      <c r="FOI59" s="515"/>
      <c r="FOJ59" s="513"/>
      <c r="FOK59" s="514"/>
      <c r="FOL59" s="515"/>
      <c r="FOM59" s="515"/>
      <c r="FON59" s="515"/>
      <c r="FOO59" s="515"/>
      <c r="FOP59" s="515"/>
      <c r="FOQ59" s="515"/>
      <c r="FOR59" s="513"/>
      <c r="FOS59" s="514"/>
      <c r="FOT59" s="515"/>
      <c r="FOU59" s="515"/>
      <c r="FOV59" s="515"/>
      <c r="FOW59" s="515"/>
      <c r="FOX59" s="515"/>
      <c r="FOY59" s="515"/>
      <c r="FOZ59" s="513"/>
      <c r="FPA59" s="514"/>
      <c r="FPB59" s="515"/>
      <c r="FPC59" s="515"/>
      <c r="FPD59" s="515"/>
      <c r="FPE59" s="515"/>
      <c r="FPF59" s="515"/>
      <c r="FPG59" s="515"/>
      <c r="FPH59" s="513"/>
      <c r="FPI59" s="514"/>
      <c r="FPJ59" s="515"/>
      <c r="FPK59" s="515"/>
      <c r="FPL59" s="515"/>
      <c r="FPM59" s="515"/>
      <c r="FPN59" s="515"/>
      <c r="FPO59" s="515"/>
      <c r="FPP59" s="513"/>
      <c r="FPQ59" s="514"/>
      <c r="FPR59" s="515"/>
      <c r="FPS59" s="515"/>
      <c r="FPT59" s="515"/>
      <c r="FPU59" s="515"/>
      <c r="FPV59" s="515"/>
      <c r="FPW59" s="515"/>
      <c r="FPX59" s="513"/>
      <c r="FPY59" s="514"/>
      <c r="FPZ59" s="515"/>
      <c r="FQA59" s="515"/>
      <c r="FQB59" s="515"/>
      <c r="FQC59" s="515"/>
      <c r="FQD59" s="515"/>
      <c r="FQE59" s="515"/>
      <c r="FQF59" s="513"/>
      <c r="FQG59" s="514"/>
      <c r="FQH59" s="515"/>
      <c r="FQI59" s="515"/>
      <c r="FQJ59" s="515"/>
      <c r="FQK59" s="515"/>
      <c r="FQL59" s="515"/>
      <c r="FQM59" s="515"/>
      <c r="FQN59" s="513"/>
      <c r="FQO59" s="514"/>
      <c r="FQP59" s="515"/>
      <c r="FQQ59" s="515"/>
      <c r="FQR59" s="515"/>
      <c r="FQS59" s="515"/>
      <c r="FQT59" s="515"/>
      <c r="FQU59" s="515"/>
      <c r="FQV59" s="513"/>
      <c r="FQW59" s="514"/>
      <c r="FQX59" s="515"/>
      <c r="FQY59" s="515"/>
      <c r="FQZ59" s="515"/>
      <c r="FRA59" s="515"/>
      <c r="FRB59" s="515"/>
      <c r="FRC59" s="515"/>
      <c r="FRD59" s="513"/>
      <c r="FRE59" s="514"/>
      <c r="FRF59" s="515"/>
      <c r="FRG59" s="515"/>
      <c r="FRH59" s="515"/>
      <c r="FRI59" s="515"/>
      <c r="FRJ59" s="515"/>
      <c r="FRK59" s="515"/>
      <c r="FRL59" s="513"/>
      <c r="FRM59" s="514"/>
      <c r="FRN59" s="515"/>
      <c r="FRO59" s="515"/>
      <c r="FRP59" s="515"/>
      <c r="FRQ59" s="515"/>
      <c r="FRR59" s="515"/>
      <c r="FRS59" s="515"/>
      <c r="FRT59" s="513"/>
      <c r="FRU59" s="514"/>
      <c r="FRV59" s="515"/>
      <c r="FRW59" s="515"/>
      <c r="FRX59" s="515"/>
      <c r="FRY59" s="515"/>
      <c r="FRZ59" s="515"/>
      <c r="FSA59" s="515"/>
      <c r="FSB59" s="513"/>
      <c r="FSC59" s="514"/>
      <c r="FSD59" s="515"/>
      <c r="FSE59" s="515"/>
      <c r="FSF59" s="515"/>
      <c r="FSG59" s="515"/>
      <c r="FSH59" s="515"/>
      <c r="FSI59" s="515"/>
      <c r="FSJ59" s="513"/>
      <c r="FSK59" s="514"/>
      <c r="FSL59" s="515"/>
      <c r="FSM59" s="515"/>
      <c r="FSN59" s="515"/>
      <c r="FSO59" s="515"/>
      <c r="FSP59" s="515"/>
      <c r="FSQ59" s="515"/>
      <c r="FSR59" s="513"/>
      <c r="FSS59" s="514"/>
      <c r="FST59" s="515"/>
      <c r="FSU59" s="515"/>
      <c r="FSV59" s="515"/>
      <c r="FSW59" s="515"/>
      <c r="FSX59" s="515"/>
      <c r="FSY59" s="515"/>
      <c r="FSZ59" s="513"/>
      <c r="FTA59" s="514"/>
      <c r="FTB59" s="515"/>
      <c r="FTC59" s="515"/>
      <c r="FTD59" s="515"/>
      <c r="FTE59" s="515"/>
      <c r="FTF59" s="515"/>
      <c r="FTG59" s="515"/>
      <c r="FTH59" s="513"/>
      <c r="FTI59" s="514"/>
      <c r="FTJ59" s="515"/>
      <c r="FTK59" s="515"/>
      <c r="FTL59" s="515"/>
      <c r="FTM59" s="515"/>
      <c r="FTN59" s="515"/>
      <c r="FTO59" s="515"/>
      <c r="FTP59" s="513"/>
      <c r="FTQ59" s="514"/>
      <c r="FTR59" s="515"/>
      <c r="FTS59" s="515"/>
      <c r="FTT59" s="515"/>
      <c r="FTU59" s="515"/>
      <c r="FTV59" s="515"/>
      <c r="FTW59" s="515"/>
      <c r="FTX59" s="513"/>
      <c r="FTY59" s="514"/>
      <c r="FTZ59" s="515"/>
      <c r="FUA59" s="515"/>
      <c r="FUB59" s="515"/>
      <c r="FUC59" s="515"/>
      <c r="FUD59" s="515"/>
      <c r="FUE59" s="515"/>
      <c r="FUF59" s="513"/>
      <c r="FUG59" s="514"/>
      <c r="FUH59" s="515"/>
      <c r="FUI59" s="515"/>
      <c r="FUJ59" s="515"/>
      <c r="FUK59" s="515"/>
      <c r="FUL59" s="515"/>
      <c r="FUM59" s="515"/>
      <c r="FUN59" s="513"/>
      <c r="FUO59" s="514"/>
      <c r="FUP59" s="515"/>
      <c r="FUQ59" s="515"/>
      <c r="FUR59" s="515"/>
      <c r="FUS59" s="515"/>
      <c r="FUT59" s="515"/>
      <c r="FUU59" s="515"/>
      <c r="FUV59" s="513"/>
      <c r="FUW59" s="514"/>
      <c r="FUX59" s="515"/>
      <c r="FUY59" s="515"/>
      <c r="FUZ59" s="515"/>
      <c r="FVA59" s="515"/>
      <c r="FVB59" s="515"/>
      <c r="FVC59" s="515"/>
      <c r="FVD59" s="513"/>
      <c r="FVE59" s="514"/>
      <c r="FVF59" s="515"/>
      <c r="FVG59" s="515"/>
      <c r="FVH59" s="515"/>
      <c r="FVI59" s="515"/>
      <c r="FVJ59" s="515"/>
      <c r="FVK59" s="515"/>
      <c r="FVL59" s="513"/>
      <c r="FVM59" s="514"/>
      <c r="FVN59" s="515"/>
      <c r="FVO59" s="515"/>
      <c r="FVP59" s="515"/>
      <c r="FVQ59" s="515"/>
      <c r="FVR59" s="515"/>
      <c r="FVS59" s="515"/>
      <c r="FVT59" s="513"/>
      <c r="FVU59" s="514"/>
      <c r="FVV59" s="515"/>
      <c r="FVW59" s="515"/>
      <c r="FVX59" s="515"/>
      <c r="FVY59" s="515"/>
      <c r="FVZ59" s="515"/>
      <c r="FWA59" s="515"/>
      <c r="FWB59" s="513"/>
      <c r="FWC59" s="514"/>
      <c r="FWD59" s="515"/>
      <c r="FWE59" s="515"/>
      <c r="FWF59" s="515"/>
      <c r="FWG59" s="515"/>
      <c r="FWH59" s="515"/>
      <c r="FWI59" s="515"/>
      <c r="FWJ59" s="513"/>
      <c r="FWK59" s="514"/>
      <c r="FWL59" s="515"/>
      <c r="FWM59" s="515"/>
      <c r="FWN59" s="515"/>
      <c r="FWO59" s="515"/>
      <c r="FWP59" s="515"/>
      <c r="FWQ59" s="515"/>
      <c r="FWR59" s="513"/>
      <c r="FWS59" s="514"/>
      <c r="FWT59" s="515"/>
      <c r="FWU59" s="515"/>
      <c r="FWV59" s="515"/>
      <c r="FWW59" s="515"/>
      <c r="FWX59" s="515"/>
      <c r="FWY59" s="515"/>
      <c r="FWZ59" s="513"/>
      <c r="FXA59" s="514"/>
      <c r="FXB59" s="515"/>
      <c r="FXC59" s="515"/>
      <c r="FXD59" s="515"/>
      <c r="FXE59" s="515"/>
      <c r="FXF59" s="515"/>
      <c r="FXG59" s="515"/>
      <c r="FXH59" s="513"/>
      <c r="FXI59" s="514"/>
      <c r="FXJ59" s="515"/>
      <c r="FXK59" s="515"/>
      <c r="FXL59" s="515"/>
      <c r="FXM59" s="515"/>
      <c r="FXN59" s="515"/>
      <c r="FXO59" s="515"/>
      <c r="FXP59" s="513"/>
      <c r="FXQ59" s="514"/>
      <c r="FXR59" s="515"/>
      <c r="FXS59" s="515"/>
      <c r="FXT59" s="515"/>
      <c r="FXU59" s="515"/>
      <c r="FXV59" s="515"/>
      <c r="FXW59" s="515"/>
      <c r="FXX59" s="513"/>
      <c r="FXY59" s="514"/>
      <c r="FXZ59" s="515"/>
      <c r="FYA59" s="515"/>
      <c r="FYB59" s="515"/>
      <c r="FYC59" s="515"/>
      <c r="FYD59" s="515"/>
      <c r="FYE59" s="515"/>
      <c r="FYF59" s="513"/>
      <c r="FYG59" s="514"/>
      <c r="FYH59" s="515"/>
      <c r="FYI59" s="515"/>
      <c r="FYJ59" s="515"/>
      <c r="FYK59" s="515"/>
      <c r="FYL59" s="515"/>
      <c r="FYM59" s="515"/>
      <c r="FYN59" s="513"/>
      <c r="FYO59" s="514"/>
      <c r="FYP59" s="515"/>
      <c r="FYQ59" s="515"/>
      <c r="FYR59" s="515"/>
      <c r="FYS59" s="515"/>
      <c r="FYT59" s="515"/>
      <c r="FYU59" s="515"/>
      <c r="FYV59" s="513"/>
      <c r="FYW59" s="514"/>
      <c r="FYX59" s="515"/>
      <c r="FYY59" s="515"/>
      <c r="FYZ59" s="515"/>
      <c r="FZA59" s="515"/>
      <c r="FZB59" s="515"/>
      <c r="FZC59" s="515"/>
      <c r="FZD59" s="513"/>
      <c r="FZE59" s="514"/>
      <c r="FZF59" s="515"/>
      <c r="FZG59" s="515"/>
      <c r="FZH59" s="515"/>
      <c r="FZI59" s="515"/>
      <c r="FZJ59" s="515"/>
      <c r="FZK59" s="515"/>
      <c r="FZL59" s="513"/>
      <c r="FZM59" s="514"/>
      <c r="FZN59" s="515"/>
      <c r="FZO59" s="515"/>
      <c r="FZP59" s="515"/>
      <c r="FZQ59" s="515"/>
      <c r="FZR59" s="515"/>
      <c r="FZS59" s="515"/>
      <c r="FZT59" s="513"/>
      <c r="FZU59" s="514"/>
      <c r="FZV59" s="515"/>
      <c r="FZW59" s="515"/>
      <c r="FZX59" s="515"/>
      <c r="FZY59" s="515"/>
      <c r="FZZ59" s="515"/>
      <c r="GAA59" s="515"/>
      <c r="GAB59" s="513"/>
      <c r="GAC59" s="514"/>
      <c r="GAD59" s="515"/>
      <c r="GAE59" s="515"/>
      <c r="GAF59" s="515"/>
      <c r="GAG59" s="515"/>
      <c r="GAH59" s="515"/>
      <c r="GAI59" s="515"/>
      <c r="GAJ59" s="513"/>
      <c r="GAK59" s="514"/>
      <c r="GAL59" s="515"/>
      <c r="GAM59" s="515"/>
      <c r="GAN59" s="515"/>
      <c r="GAO59" s="515"/>
      <c r="GAP59" s="515"/>
      <c r="GAQ59" s="515"/>
      <c r="GAR59" s="513"/>
      <c r="GAS59" s="514"/>
      <c r="GAT59" s="515"/>
      <c r="GAU59" s="515"/>
      <c r="GAV59" s="515"/>
      <c r="GAW59" s="515"/>
      <c r="GAX59" s="515"/>
      <c r="GAY59" s="515"/>
      <c r="GAZ59" s="513"/>
      <c r="GBA59" s="514"/>
      <c r="GBB59" s="515"/>
      <c r="GBC59" s="515"/>
      <c r="GBD59" s="515"/>
      <c r="GBE59" s="515"/>
      <c r="GBF59" s="515"/>
      <c r="GBG59" s="515"/>
      <c r="GBH59" s="513"/>
      <c r="GBI59" s="514"/>
      <c r="GBJ59" s="515"/>
      <c r="GBK59" s="515"/>
      <c r="GBL59" s="515"/>
      <c r="GBM59" s="515"/>
      <c r="GBN59" s="515"/>
      <c r="GBO59" s="515"/>
      <c r="GBP59" s="513"/>
      <c r="GBQ59" s="514"/>
      <c r="GBR59" s="515"/>
      <c r="GBS59" s="515"/>
      <c r="GBT59" s="515"/>
      <c r="GBU59" s="515"/>
      <c r="GBV59" s="515"/>
      <c r="GBW59" s="515"/>
      <c r="GBX59" s="513"/>
      <c r="GBY59" s="514"/>
      <c r="GBZ59" s="515"/>
      <c r="GCA59" s="515"/>
      <c r="GCB59" s="515"/>
      <c r="GCC59" s="515"/>
      <c r="GCD59" s="515"/>
      <c r="GCE59" s="515"/>
      <c r="GCF59" s="513"/>
      <c r="GCG59" s="514"/>
      <c r="GCH59" s="515"/>
      <c r="GCI59" s="515"/>
      <c r="GCJ59" s="515"/>
      <c r="GCK59" s="515"/>
      <c r="GCL59" s="515"/>
      <c r="GCM59" s="515"/>
      <c r="GCN59" s="513"/>
      <c r="GCO59" s="514"/>
      <c r="GCP59" s="515"/>
      <c r="GCQ59" s="515"/>
      <c r="GCR59" s="515"/>
      <c r="GCS59" s="515"/>
      <c r="GCT59" s="515"/>
      <c r="GCU59" s="515"/>
      <c r="GCV59" s="513"/>
      <c r="GCW59" s="514"/>
      <c r="GCX59" s="515"/>
      <c r="GCY59" s="515"/>
      <c r="GCZ59" s="515"/>
      <c r="GDA59" s="515"/>
      <c r="GDB59" s="515"/>
      <c r="GDC59" s="515"/>
      <c r="GDD59" s="513"/>
      <c r="GDE59" s="514"/>
      <c r="GDF59" s="515"/>
      <c r="GDG59" s="515"/>
      <c r="GDH59" s="515"/>
      <c r="GDI59" s="515"/>
      <c r="GDJ59" s="515"/>
      <c r="GDK59" s="515"/>
      <c r="GDL59" s="513"/>
      <c r="GDM59" s="514"/>
      <c r="GDN59" s="515"/>
      <c r="GDO59" s="515"/>
      <c r="GDP59" s="515"/>
      <c r="GDQ59" s="515"/>
      <c r="GDR59" s="515"/>
      <c r="GDS59" s="515"/>
      <c r="GDT59" s="513"/>
      <c r="GDU59" s="514"/>
      <c r="GDV59" s="515"/>
      <c r="GDW59" s="515"/>
      <c r="GDX59" s="515"/>
      <c r="GDY59" s="515"/>
      <c r="GDZ59" s="515"/>
      <c r="GEA59" s="515"/>
      <c r="GEB59" s="513"/>
      <c r="GEC59" s="514"/>
      <c r="GED59" s="515"/>
      <c r="GEE59" s="515"/>
      <c r="GEF59" s="515"/>
      <c r="GEG59" s="515"/>
      <c r="GEH59" s="515"/>
      <c r="GEI59" s="515"/>
      <c r="GEJ59" s="513"/>
      <c r="GEK59" s="514"/>
      <c r="GEL59" s="515"/>
      <c r="GEM59" s="515"/>
      <c r="GEN59" s="515"/>
      <c r="GEO59" s="515"/>
      <c r="GEP59" s="515"/>
      <c r="GEQ59" s="515"/>
      <c r="GER59" s="513"/>
      <c r="GES59" s="514"/>
      <c r="GET59" s="515"/>
      <c r="GEU59" s="515"/>
      <c r="GEV59" s="515"/>
      <c r="GEW59" s="515"/>
      <c r="GEX59" s="515"/>
      <c r="GEY59" s="515"/>
      <c r="GEZ59" s="513"/>
      <c r="GFA59" s="514"/>
      <c r="GFB59" s="515"/>
      <c r="GFC59" s="515"/>
      <c r="GFD59" s="515"/>
      <c r="GFE59" s="515"/>
      <c r="GFF59" s="515"/>
      <c r="GFG59" s="515"/>
      <c r="GFH59" s="513"/>
      <c r="GFI59" s="514"/>
      <c r="GFJ59" s="515"/>
      <c r="GFK59" s="515"/>
      <c r="GFL59" s="515"/>
      <c r="GFM59" s="515"/>
      <c r="GFN59" s="515"/>
      <c r="GFO59" s="515"/>
      <c r="GFP59" s="513"/>
      <c r="GFQ59" s="514"/>
      <c r="GFR59" s="515"/>
      <c r="GFS59" s="515"/>
      <c r="GFT59" s="515"/>
      <c r="GFU59" s="515"/>
      <c r="GFV59" s="515"/>
      <c r="GFW59" s="515"/>
      <c r="GFX59" s="513"/>
      <c r="GFY59" s="514"/>
      <c r="GFZ59" s="515"/>
      <c r="GGA59" s="515"/>
      <c r="GGB59" s="515"/>
      <c r="GGC59" s="515"/>
      <c r="GGD59" s="515"/>
      <c r="GGE59" s="515"/>
      <c r="GGF59" s="513"/>
      <c r="GGG59" s="514"/>
      <c r="GGH59" s="515"/>
      <c r="GGI59" s="515"/>
      <c r="GGJ59" s="515"/>
      <c r="GGK59" s="515"/>
      <c r="GGL59" s="515"/>
      <c r="GGM59" s="515"/>
      <c r="GGN59" s="513"/>
      <c r="GGO59" s="514"/>
      <c r="GGP59" s="515"/>
      <c r="GGQ59" s="515"/>
      <c r="GGR59" s="515"/>
      <c r="GGS59" s="515"/>
      <c r="GGT59" s="515"/>
      <c r="GGU59" s="515"/>
      <c r="GGV59" s="513"/>
      <c r="GGW59" s="514"/>
      <c r="GGX59" s="515"/>
      <c r="GGY59" s="515"/>
      <c r="GGZ59" s="515"/>
      <c r="GHA59" s="515"/>
      <c r="GHB59" s="515"/>
      <c r="GHC59" s="515"/>
      <c r="GHD59" s="513"/>
      <c r="GHE59" s="514"/>
      <c r="GHF59" s="515"/>
      <c r="GHG59" s="515"/>
      <c r="GHH59" s="515"/>
      <c r="GHI59" s="515"/>
      <c r="GHJ59" s="515"/>
      <c r="GHK59" s="515"/>
      <c r="GHL59" s="513"/>
      <c r="GHM59" s="514"/>
      <c r="GHN59" s="515"/>
      <c r="GHO59" s="515"/>
      <c r="GHP59" s="515"/>
      <c r="GHQ59" s="515"/>
      <c r="GHR59" s="515"/>
      <c r="GHS59" s="515"/>
      <c r="GHT59" s="513"/>
      <c r="GHU59" s="514"/>
      <c r="GHV59" s="515"/>
      <c r="GHW59" s="515"/>
      <c r="GHX59" s="515"/>
      <c r="GHY59" s="515"/>
      <c r="GHZ59" s="515"/>
      <c r="GIA59" s="515"/>
      <c r="GIB59" s="513"/>
      <c r="GIC59" s="514"/>
      <c r="GID59" s="515"/>
      <c r="GIE59" s="515"/>
      <c r="GIF59" s="515"/>
      <c r="GIG59" s="515"/>
      <c r="GIH59" s="515"/>
      <c r="GII59" s="515"/>
      <c r="GIJ59" s="513"/>
      <c r="GIK59" s="514"/>
      <c r="GIL59" s="515"/>
      <c r="GIM59" s="515"/>
      <c r="GIN59" s="515"/>
      <c r="GIO59" s="515"/>
      <c r="GIP59" s="515"/>
      <c r="GIQ59" s="515"/>
      <c r="GIR59" s="513"/>
      <c r="GIS59" s="514"/>
      <c r="GIT59" s="515"/>
      <c r="GIU59" s="515"/>
      <c r="GIV59" s="515"/>
      <c r="GIW59" s="515"/>
      <c r="GIX59" s="515"/>
      <c r="GIY59" s="515"/>
      <c r="GIZ59" s="513"/>
      <c r="GJA59" s="514"/>
      <c r="GJB59" s="515"/>
      <c r="GJC59" s="515"/>
      <c r="GJD59" s="515"/>
      <c r="GJE59" s="515"/>
      <c r="GJF59" s="515"/>
      <c r="GJG59" s="515"/>
      <c r="GJH59" s="513"/>
      <c r="GJI59" s="514"/>
      <c r="GJJ59" s="515"/>
      <c r="GJK59" s="515"/>
      <c r="GJL59" s="515"/>
      <c r="GJM59" s="515"/>
      <c r="GJN59" s="515"/>
      <c r="GJO59" s="515"/>
      <c r="GJP59" s="513"/>
      <c r="GJQ59" s="514"/>
      <c r="GJR59" s="515"/>
      <c r="GJS59" s="515"/>
      <c r="GJT59" s="515"/>
      <c r="GJU59" s="515"/>
      <c r="GJV59" s="515"/>
      <c r="GJW59" s="515"/>
      <c r="GJX59" s="513"/>
      <c r="GJY59" s="514"/>
      <c r="GJZ59" s="515"/>
      <c r="GKA59" s="515"/>
      <c r="GKB59" s="515"/>
      <c r="GKC59" s="515"/>
      <c r="GKD59" s="515"/>
      <c r="GKE59" s="515"/>
      <c r="GKF59" s="513"/>
      <c r="GKG59" s="514"/>
      <c r="GKH59" s="515"/>
      <c r="GKI59" s="515"/>
      <c r="GKJ59" s="515"/>
      <c r="GKK59" s="515"/>
      <c r="GKL59" s="515"/>
      <c r="GKM59" s="515"/>
      <c r="GKN59" s="513"/>
      <c r="GKO59" s="514"/>
      <c r="GKP59" s="515"/>
      <c r="GKQ59" s="515"/>
      <c r="GKR59" s="515"/>
      <c r="GKS59" s="515"/>
      <c r="GKT59" s="515"/>
      <c r="GKU59" s="515"/>
      <c r="GKV59" s="513"/>
      <c r="GKW59" s="514"/>
      <c r="GKX59" s="515"/>
      <c r="GKY59" s="515"/>
      <c r="GKZ59" s="515"/>
      <c r="GLA59" s="515"/>
      <c r="GLB59" s="515"/>
      <c r="GLC59" s="515"/>
      <c r="GLD59" s="513"/>
      <c r="GLE59" s="514"/>
      <c r="GLF59" s="515"/>
      <c r="GLG59" s="515"/>
      <c r="GLH59" s="515"/>
      <c r="GLI59" s="515"/>
      <c r="GLJ59" s="515"/>
      <c r="GLK59" s="515"/>
      <c r="GLL59" s="513"/>
      <c r="GLM59" s="514"/>
      <c r="GLN59" s="515"/>
      <c r="GLO59" s="515"/>
      <c r="GLP59" s="515"/>
      <c r="GLQ59" s="515"/>
      <c r="GLR59" s="515"/>
      <c r="GLS59" s="515"/>
      <c r="GLT59" s="513"/>
      <c r="GLU59" s="514"/>
      <c r="GLV59" s="515"/>
      <c r="GLW59" s="515"/>
      <c r="GLX59" s="515"/>
      <c r="GLY59" s="515"/>
      <c r="GLZ59" s="515"/>
      <c r="GMA59" s="515"/>
      <c r="GMB59" s="513"/>
      <c r="GMC59" s="514"/>
      <c r="GMD59" s="515"/>
      <c r="GME59" s="515"/>
      <c r="GMF59" s="515"/>
      <c r="GMG59" s="515"/>
      <c r="GMH59" s="515"/>
      <c r="GMI59" s="515"/>
      <c r="GMJ59" s="513"/>
      <c r="GMK59" s="514"/>
      <c r="GML59" s="515"/>
      <c r="GMM59" s="515"/>
      <c r="GMN59" s="515"/>
      <c r="GMO59" s="515"/>
      <c r="GMP59" s="515"/>
      <c r="GMQ59" s="515"/>
      <c r="GMR59" s="513"/>
      <c r="GMS59" s="514"/>
      <c r="GMT59" s="515"/>
      <c r="GMU59" s="515"/>
      <c r="GMV59" s="515"/>
      <c r="GMW59" s="515"/>
      <c r="GMX59" s="515"/>
      <c r="GMY59" s="515"/>
      <c r="GMZ59" s="513"/>
      <c r="GNA59" s="514"/>
      <c r="GNB59" s="515"/>
      <c r="GNC59" s="515"/>
      <c r="GND59" s="515"/>
      <c r="GNE59" s="515"/>
      <c r="GNF59" s="515"/>
      <c r="GNG59" s="515"/>
      <c r="GNH59" s="513"/>
      <c r="GNI59" s="514"/>
      <c r="GNJ59" s="515"/>
      <c r="GNK59" s="515"/>
      <c r="GNL59" s="515"/>
      <c r="GNM59" s="515"/>
      <c r="GNN59" s="515"/>
      <c r="GNO59" s="515"/>
      <c r="GNP59" s="513"/>
      <c r="GNQ59" s="514"/>
      <c r="GNR59" s="515"/>
      <c r="GNS59" s="515"/>
      <c r="GNT59" s="515"/>
      <c r="GNU59" s="515"/>
      <c r="GNV59" s="515"/>
      <c r="GNW59" s="515"/>
      <c r="GNX59" s="513"/>
      <c r="GNY59" s="514"/>
      <c r="GNZ59" s="515"/>
      <c r="GOA59" s="515"/>
      <c r="GOB59" s="515"/>
      <c r="GOC59" s="515"/>
      <c r="GOD59" s="515"/>
      <c r="GOE59" s="515"/>
      <c r="GOF59" s="513"/>
      <c r="GOG59" s="514"/>
      <c r="GOH59" s="515"/>
      <c r="GOI59" s="515"/>
      <c r="GOJ59" s="515"/>
      <c r="GOK59" s="515"/>
      <c r="GOL59" s="515"/>
      <c r="GOM59" s="515"/>
      <c r="GON59" s="513"/>
      <c r="GOO59" s="514"/>
      <c r="GOP59" s="515"/>
      <c r="GOQ59" s="515"/>
      <c r="GOR59" s="515"/>
      <c r="GOS59" s="515"/>
      <c r="GOT59" s="515"/>
      <c r="GOU59" s="515"/>
      <c r="GOV59" s="513"/>
      <c r="GOW59" s="514"/>
      <c r="GOX59" s="515"/>
      <c r="GOY59" s="515"/>
      <c r="GOZ59" s="515"/>
      <c r="GPA59" s="515"/>
      <c r="GPB59" s="515"/>
      <c r="GPC59" s="515"/>
      <c r="GPD59" s="513"/>
      <c r="GPE59" s="514"/>
      <c r="GPF59" s="515"/>
      <c r="GPG59" s="515"/>
      <c r="GPH59" s="515"/>
      <c r="GPI59" s="515"/>
      <c r="GPJ59" s="515"/>
      <c r="GPK59" s="515"/>
      <c r="GPL59" s="513"/>
      <c r="GPM59" s="514"/>
      <c r="GPN59" s="515"/>
      <c r="GPO59" s="515"/>
      <c r="GPP59" s="515"/>
      <c r="GPQ59" s="515"/>
      <c r="GPR59" s="515"/>
      <c r="GPS59" s="515"/>
      <c r="GPT59" s="513"/>
      <c r="GPU59" s="514"/>
      <c r="GPV59" s="515"/>
      <c r="GPW59" s="515"/>
      <c r="GPX59" s="515"/>
      <c r="GPY59" s="515"/>
      <c r="GPZ59" s="515"/>
      <c r="GQA59" s="515"/>
      <c r="GQB59" s="513"/>
      <c r="GQC59" s="514"/>
      <c r="GQD59" s="515"/>
      <c r="GQE59" s="515"/>
      <c r="GQF59" s="515"/>
      <c r="GQG59" s="515"/>
      <c r="GQH59" s="515"/>
      <c r="GQI59" s="515"/>
      <c r="GQJ59" s="513"/>
      <c r="GQK59" s="514"/>
      <c r="GQL59" s="515"/>
      <c r="GQM59" s="515"/>
      <c r="GQN59" s="515"/>
      <c r="GQO59" s="515"/>
      <c r="GQP59" s="515"/>
      <c r="GQQ59" s="515"/>
      <c r="GQR59" s="513"/>
      <c r="GQS59" s="514"/>
      <c r="GQT59" s="515"/>
      <c r="GQU59" s="515"/>
      <c r="GQV59" s="515"/>
      <c r="GQW59" s="515"/>
      <c r="GQX59" s="515"/>
      <c r="GQY59" s="515"/>
      <c r="GQZ59" s="513"/>
      <c r="GRA59" s="514"/>
      <c r="GRB59" s="515"/>
      <c r="GRC59" s="515"/>
      <c r="GRD59" s="515"/>
      <c r="GRE59" s="515"/>
      <c r="GRF59" s="515"/>
      <c r="GRG59" s="515"/>
      <c r="GRH59" s="513"/>
      <c r="GRI59" s="514"/>
      <c r="GRJ59" s="515"/>
      <c r="GRK59" s="515"/>
      <c r="GRL59" s="515"/>
      <c r="GRM59" s="515"/>
      <c r="GRN59" s="515"/>
      <c r="GRO59" s="515"/>
      <c r="GRP59" s="513"/>
      <c r="GRQ59" s="514"/>
      <c r="GRR59" s="515"/>
      <c r="GRS59" s="515"/>
      <c r="GRT59" s="515"/>
      <c r="GRU59" s="515"/>
      <c r="GRV59" s="515"/>
      <c r="GRW59" s="515"/>
      <c r="GRX59" s="513"/>
      <c r="GRY59" s="514"/>
      <c r="GRZ59" s="515"/>
      <c r="GSA59" s="515"/>
      <c r="GSB59" s="515"/>
      <c r="GSC59" s="515"/>
      <c r="GSD59" s="515"/>
      <c r="GSE59" s="515"/>
      <c r="GSF59" s="513"/>
      <c r="GSG59" s="514"/>
      <c r="GSH59" s="515"/>
      <c r="GSI59" s="515"/>
      <c r="GSJ59" s="515"/>
      <c r="GSK59" s="515"/>
      <c r="GSL59" s="515"/>
      <c r="GSM59" s="515"/>
      <c r="GSN59" s="513"/>
      <c r="GSO59" s="514"/>
      <c r="GSP59" s="515"/>
      <c r="GSQ59" s="515"/>
      <c r="GSR59" s="515"/>
      <c r="GSS59" s="515"/>
      <c r="GST59" s="515"/>
      <c r="GSU59" s="515"/>
      <c r="GSV59" s="513"/>
      <c r="GSW59" s="514"/>
      <c r="GSX59" s="515"/>
      <c r="GSY59" s="515"/>
      <c r="GSZ59" s="515"/>
      <c r="GTA59" s="515"/>
      <c r="GTB59" s="515"/>
      <c r="GTC59" s="515"/>
      <c r="GTD59" s="513"/>
      <c r="GTE59" s="514"/>
      <c r="GTF59" s="515"/>
      <c r="GTG59" s="515"/>
      <c r="GTH59" s="515"/>
      <c r="GTI59" s="515"/>
      <c r="GTJ59" s="515"/>
      <c r="GTK59" s="515"/>
      <c r="GTL59" s="513"/>
      <c r="GTM59" s="514"/>
      <c r="GTN59" s="515"/>
      <c r="GTO59" s="515"/>
      <c r="GTP59" s="515"/>
      <c r="GTQ59" s="515"/>
      <c r="GTR59" s="515"/>
      <c r="GTS59" s="515"/>
      <c r="GTT59" s="513"/>
      <c r="GTU59" s="514"/>
      <c r="GTV59" s="515"/>
      <c r="GTW59" s="515"/>
      <c r="GTX59" s="515"/>
      <c r="GTY59" s="515"/>
      <c r="GTZ59" s="515"/>
      <c r="GUA59" s="515"/>
      <c r="GUB59" s="513"/>
      <c r="GUC59" s="514"/>
      <c r="GUD59" s="515"/>
      <c r="GUE59" s="515"/>
      <c r="GUF59" s="515"/>
      <c r="GUG59" s="515"/>
      <c r="GUH59" s="515"/>
      <c r="GUI59" s="515"/>
      <c r="GUJ59" s="513"/>
      <c r="GUK59" s="514"/>
      <c r="GUL59" s="515"/>
      <c r="GUM59" s="515"/>
      <c r="GUN59" s="515"/>
      <c r="GUO59" s="515"/>
      <c r="GUP59" s="515"/>
      <c r="GUQ59" s="515"/>
      <c r="GUR59" s="513"/>
      <c r="GUS59" s="514"/>
      <c r="GUT59" s="515"/>
      <c r="GUU59" s="515"/>
      <c r="GUV59" s="515"/>
      <c r="GUW59" s="515"/>
      <c r="GUX59" s="515"/>
      <c r="GUY59" s="515"/>
      <c r="GUZ59" s="513"/>
      <c r="GVA59" s="514"/>
      <c r="GVB59" s="515"/>
      <c r="GVC59" s="515"/>
      <c r="GVD59" s="515"/>
      <c r="GVE59" s="515"/>
      <c r="GVF59" s="515"/>
      <c r="GVG59" s="515"/>
      <c r="GVH59" s="513"/>
      <c r="GVI59" s="514"/>
      <c r="GVJ59" s="515"/>
      <c r="GVK59" s="515"/>
      <c r="GVL59" s="515"/>
      <c r="GVM59" s="515"/>
      <c r="GVN59" s="515"/>
      <c r="GVO59" s="515"/>
      <c r="GVP59" s="513"/>
      <c r="GVQ59" s="514"/>
      <c r="GVR59" s="515"/>
      <c r="GVS59" s="515"/>
      <c r="GVT59" s="515"/>
      <c r="GVU59" s="515"/>
      <c r="GVV59" s="515"/>
      <c r="GVW59" s="515"/>
      <c r="GVX59" s="513"/>
      <c r="GVY59" s="514"/>
      <c r="GVZ59" s="515"/>
      <c r="GWA59" s="515"/>
      <c r="GWB59" s="515"/>
      <c r="GWC59" s="515"/>
      <c r="GWD59" s="515"/>
      <c r="GWE59" s="515"/>
      <c r="GWF59" s="513"/>
      <c r="GWG59" s="514"/>
      <c r="GWH59" s="515"/>
      <c r="GWI59" s="515"/>
      <c r="GWJ59" s="515"/>
      <c r="GWK59" s="515"/>
      <c r="GWL59" s="515"/>
      <c r="GWM59" s="515"/>
      <c r="GWN59" s="513"/>
      <c r="GWO59" s="514"/>
      <c r="GWP59" s="515"/>
      <c r="GWQ59" s="515"/>
      <c r="GWR59" s="515"/>
      <c r="GWS59" s="515"/>
      <c r="GWT59" s="515"/>
      <c r="GWU59" s="515"/>
      <c r="GWV59" s="513"/>
      <c r="GWW59" s="514"/>
      <c r="GWX59" s="515"/>
      <c r="GWY59" s="515"/>
      <c r="GWZ59" s="515"/>
      <c r="GXA59" s="515"/>
      <c r="GXB59" s="515"/>
      <c r="GXC59" s="515"/>
      <c r="GXD59" s="513"/>
      <c r="GXE59" s="514"/>
      <c r="GXF59" s="515"/>
      <c r="GXG59" s="515"/>
      <c r="GXH59" s="515"/>
      <c r="GXI59" s="515"/>
      <c r="GXJ59" s="515"/>
      <c r="GXK59" s="515"/>
      <c r="GXL59" s="513"/>
      <c r="GXM59" s="514"/>
      <c r="GXN59" s="515"/>
      <c r="GXO59" s="515"/>
      <c r="GXP59" s="515"/>
      <c r="GXQ59" s="515"/>
      <c r="GXR59" s="515"/>
      <c r="GXS59" s="515"/>
      <c r="GXT59" s="513"/>
      <c r="GXU59" s="514"/>
      <c r="GXV59" s="515"/>
      <c r="GXW59" s="515"/>
      <c r="GXX59" s="515"/>
      <c r="GXY59" s="515"/>
      <c r="GXZ59" s="515"/>
      <c r="GYA59" s="515"/>
      <c r="GYB59" s="513"/>
      <c r="GYC59" s="514"/>
      <c r="GYD59" s="515"/>
      <c r="GYE59" s="515"/>
      <c r="GYF59" s="515"/>
      <c r="GYG59" s="515"/>
      <c r="GYH59" s="515"/>
      <c r="GYI59" s="515"/>
      <c r="GYJ59" s="513"/>
      <c r="GYK59" s="514"/>
      <c r="GYL59" s="515"/>
      <c r="GYM59" s="515"/>
      <c r="GYN59" s="515"/>
      <c r="GYO59" s="515"/>
      <c r="GYP59" s="515"/>
      <c r="GYQ59" s="515"/>
      <c r="GYR59" s="513"/>
      <c r="GYS59" s="514"/>
      <c r="GYT59" s="515"/>
      <c r="GYU59" s="515"/>
      <c r="GYV59" s="515"/>
      <c r="GYW59" s="515"/>
      <c r="GYX59" s="515"/>
      <c r="GYY59" s="515"/>
      <c r="GYZ59" s="513"/>
      <c r="GZA59" s="514"/>
      <c r="GZB59" s="515"/>
      <c r="GZC59" s="515"/>
      <c r="GZD59" s="515"/>
      <c r="GZE59" s="515"/>
      <c r="GZF59" s="515"/>
      <c r="GZG59" s="515"/>
      <c r="GZH59" s="513"/>
      <c r="GZI59" s="514"/>
      <c r="GZJ59" s="515"/>
      <c r="GZK59" s="515"/>
      <c r="GZL59" s="515"/>
      <c r="GZM59" s="515"/>
      <c r="GZN59" s="515"/>
      <c r="GZO59" s="515"/>
      <c r="GZP59" s="513"/>
      <c r="GZQ59" s="514"/>
      <c r="GZR59" s="515"/>
      <c r="GZS59" s="515"/>
      <c r="GZT59" s="515"/>
      <c r="GZU59" s="515"/>
      <c r="GZV59" s="515"/>
      <c r="GZW59" s="515"/>
      <c r="GZX59" s="513"/>
      <c r="GZY59" s="514"/>
      <c r="GZZ59" s="515"/>
      <c r="HAA59" s="515"/>
      <c r="HAB59" s="515"/>
      <c r="HAC59" s="515"/>
      <c r="HAD59" s="515"/>
      <c r="HAE59" s="515"/>
      <c r="HAF59" s="513"/>
      <c r="HAG59" s="514"/>
      <c r="HAH59" s="515"/>
      <c r="HAI59" s="515"/>
      <c r="HAJ59" s="515"/>
      <c r="HAK59" s="515"/>
      <c r="HAL59" s="515"/>
      <c r="HAM59" s="515"/>
      <c r="HAN59" s="513"/>
      <c r="HAO59" s="514"/>
      <c r="HAP59" s="515"/>
      <c r="HAQ59" s="515"/>
      <c r="HAR59" s="515"/>
      <c r="HAS59" s="515"/>
      <c r="HAT59" s="515"/>
      <c r="HAU59" s="515"/>
      <c r="HAV59" s="513"/>
      <c r="HAW59" s="514"/>
      <c r="HAX59" s="515"/>
      <c r="HAY59" s="515"/>
      <c r="HAZ59" s="515"/>
      <c r="HBA59" s="515"/>
      <c r="HBB59" s="515"/>
      <c r="HBC59" s="515"/>
      <c r="HBD59" s="513"/>
      <c r="HBE59" s="514"/>
      <c r="HBF59" s="515"/>
      <c r="HBG59" s="515"/>
      <c r="HBH59" s="515"/>
      <c r="HBI59" s="515"/>
      <c r="HBJ59" s="515"/>
      <c r="HBK59" s="515"/>
      <c r="HBL59" s="513"/>
      <c r="HBM59" s="514"/>
      <c r="HBN59" s="515"/>
      <c r="HBO59" s="515"/>
      <c r="HBP59" s="515"/>
      <c r="HBQ59" s="515"/>
      <c r="HBR59" s="515"/>
      <c r="HBS59" s="515"/>
      <c r="HBT59" s="513"/>
      <c r="HBU59" s="514"/>
      <c r="HBV59" s="515"/>
      <c r="HBW59" s="515"/>
      <c r="HBX59" s="515"/>
      <c r="HBY59" s="515"/>
      <c r="HBZ59" s="515"/>
      <c r="HCA59" s="515"/>
      <c r="HCB59" s="513"/>
      <c r="HCC59" s="514"/>
      <c r="HCD59" s="515"/>
      <c r="HCE59" s="515"/>
      <c r="HCF59" s="515"/>
      <c r="HCG59" s="515"/>
      <c r="HCH59" s="515"/>
      <c r="HCI59" s="515"/>
      <c r="HCJ59" s="513"/>
      <c r="HCK59" s="514"/>
      <c r="HCL59" s="515"/>
      <c r="HCM59" s="515"/>
      <c r="HCN59" s="515"/>
      <c r="HCO59" s="515"/>
      <c r="HCP59" s="515"/>
      <c r="HCQ59" s="515"/>
      <c r="HCR59" s="513"/>
      <c r="HCS59" s="514"/>
      <c r="HCT59" s="515"/>
      <c r="HCU59" s="515"/>
      <c r="HCV59" s="515"/>
      <c r="HCW59" s="515"/>
      <c r="HCX59" s="515"/>
      <c r="HCY59" s="515"/>
      <c r="HCZ59" s="513"/>
      <c r="HDA59" s="514"/>
      <c r="HDB59" s="515"/>
      <c r="HDC59" s="515"/>
      <c r="HDD59" s="515"/>
      <c r="HDE59" s="515"/>
      <c r="HDF59" s="515"/>
      <c r="HDG59" s="515"/>
      <c r="HDH59" s="513"/>
      <c r="HDI59" s="514"/>
      <c r="HDJ59" s="515"/>
      <c r="HDK59" s="515"/>
      <c r="HDL59" s="515"/>
      <c r="HDM59" s="515"/>
      <c r="HDN59" s="515"/>
      <c r="HDO59" s="515"/>
      <c r="HDP59" s="513"/>
      <c r="HDQ59" s="514"/>
      <c r="HDR59" s="515"/>
      <c r="HDS59" s="515"/>
      <c r="HDT59" s="515"/>
      <c r="HDU59" s="515"/>
      <c r="HDV59" s="515"/>
      <c r="HDW59" s="515"/>
      <c r="HDX59" s="513"/>
      <c r="HDY59" s="514"/>
      <c r="HDZ59" s="515"/>
      <c r="HEA59" s="515"/>
      <c r="HEB59" s="515"/>
      <c r="HEC59" s="515"/>
      <c r="HED59" s="515"/>
      <c r="HEE59" s="515"/>
      <c r="HEF59" s="513"/>
      <c r="HEG59" s="514"/>
      <c r="HEH59" s="515"/>
      <c r="HEI59" s="515"/>
      <c r="HEJ59" s="515"/>
      <c r="HEK59" s="515"/>
      <c r="HEL59" s="515"/>
      <c r="HEM59" s="515"/>
      <c r="HEN59" s="513"/>
      <c r="HEO59" s="514"/>
      <c r="HEP59" s="515"/>
      <c r="HEQ59" s="515"/>
      <c r="HER59" s="515"/>
      <c r="HES59" s="515"/>
      <c r="HET59" s="515"/>
      <c r="HEU59" s="515"/>
      <c r="HEV59" s="513"/>
      <c r="HEW59" s="514"/>
      <c r="HEX59" s="515"/>
      <c r="HEY59" s="515"/>
      <c r="HEZ59" s="515"/>
      <c r="HFA59" s="515"/>
      <c r="HFB59" s="515"/>
      <c r="HFC59" s="515"/>
      <c r="HFD59" s="513"/>
      <c r="HFE59" s="514"/>
      <c r="HFF59" s="515"/>
      <c r="HFG59" s="515"/>
      <c r="HFH59" s="515"/>
      <c r="HFI59" s="515"/>
      <c r="HFJ59" s="515"/>
      <c r="HFK59" s="515"/>
      <c r="HFL59" s="513"/>
      <c r="HFM59" s="514"/>
      <c r="HFN59" s="515"/>
      <c r="HFO59" s="515"/>
      <c r="HFP59" s="515"/>
      <c r="HFQ59" s="515"/>
      <c r="HFR59" s="515"/>
      <c r="HFS59" s="515"/>
      <c r="HFT59" s="513"/>
      <c r="HFU59" s="514"/>
      <c r="HFV59" s="515"/>
      <c r="HFW59" s="515"/>
      <c r="HFX59" s="515"/>
      <c r="HFY59" s="515"/>
      <c r="HFZ59" s="515"/>
      <c r="HGA59" s="515"/>
      <c r="HGB59" s="513"/>
      <c r="HGC59" s="514"/>
      <c r="HGD59" s="515"/>
      <c r="HGE59" s="515"/>
      <c r="HGF59" s="515"/>
      <c r="HGG59" s="515"/>
      <c r="HGH59" s="515"/>
      <c r="HGI59" s="515"/>
      <c r="HGJ59" s="513"/>
      <c r="HGK59" s="514"/>
      <c r="HGL59" s="515"/>
      <c r="HGM59" s="515"/>
      <c r="HGN59" s="515"/>
      <c r="HGO59" s="515"/>
      <c r="HGP59" s="515"/>
      <c r="HGQ59" s="515"/>
      <c r="HGR59" s="513"/>
      <c r="HGS59" s="514"/>
      <c r="HGT59" s="515"/>
      <c r="HGU59" s="515"/>
      <c r="HGV59" s="515"/>
      <c r="HGW59" s="515"/>
      <c r="HGX59" s="515"/>
      <c r="HGY59" s="515"/>
      <c r="HGZ59" s="513"/>
      <c r="HHA59" s="514"/>
      <c r="HHB59" s="515"/>
      <c r="HHC59" s="515"/>
      <c r="HHD59" s="515"/>
      <c r="HHE59" s="515"/>
      <c r="HHF59" s="515"/>
      <c r="HHG59" s="515"/>
      <c r="HHH59" s="513"/>
      <c r="HHI59" s="514"/>
      <c r="HHJ59" s="515"/>
      <c r="HHK59" s="515"/>
      <c r="HHL59" s="515"/>
      <c r="HHM59" s="515"/>
      <c r="HHN59" s="515"/>
      <c r="HHO59" s="515"/>
      <c r="HHP59" s="513"/>
      <c r="HHQ59" s="514"/>
      <c r="HHR59" s="515"/>
      <c r="HHS59" s="515"/>
      <c r="HHT59" s="515"/>
      <c r="HHU59" s="515"/>
      <c r="HHV59" s="515"/>
      <c r="HHW59" s="515"/>
      <c r="HHX59" s="513"/>
      <c r="HHY59" s="514"/>
      <c r="HHZ59" s="515"/>
      <c r="HIA59" s="515"/>
      <c r="HIB59" s="515"/>
      <c r="HIC59" s="515"/>
      <c r="HID59" s="515"/>
      <c r="HIE59" s="515"/>
      <c r="HIF59" s="513"/>
      <c r="HIG59" s="514"/>
      <c r="HIH59" s="515"/>
      <c r="HII59" s="515"/>
      <c r="HIJ59" s="515"/>
      <c r="HIK59" s="515"/>
      <c r="HIL59" s="515"/>
      <c r="HIM59" s="515"/>
      <c r="HIN59" s="513"/>
      <c r="HIO59" s="514"/>
      <c r="HIP59" s="515"/>
      <c r="HIQ59" s="515"/>
      <c r="HIR59" s="515"/>
      <c r="HIS59" s="515"/>
      <c r="HIT59" s="515"/>
      <c r="HIU59" s="515"/>
      <c r="HIV59" s="513"/>
      <c r="HIW59" s="514"/>
      <c r="HIX59" s="515"/>
      <c r="HIY59" s="515"/>
      <c r="HIZ59" s="515"/>
      <c r="HJA59" s="515"/>
      <c r="HJB59" s="515"/>
      <c r="HJC59" s="515"/>
      <c r="HJD59" s="513"/>
      <c r="HJE59" s="514"/>
      <c r="HJF59" s="515"/>
      <c r="HJG59" s="515"/>
      <c r="HJH59" s="515"/>
      <c r="HJI59" s="515"/>
      <c r="HJJ59" s="515"/>
      <c r="HJK59" s="515"/>
      <c r="HJL59" s="513"/>
      <c r="HJM59" s="514"/>
      <c r="HJN59" s="515"/>
      <c r="HJO59" s="515"/>
      <c r="HJP59" s="515"/>
      <c r="HJQ59" s="515"/>
      <c r="HJR59" s="515"/>
      <c r="HJS59" s="515"/>
      <c r="HJT59" s="513"/>
      <c r="HJU59" s="514"/>
      <c r="HJV59" s="515"/>
      <c r="HJW59" s="515"/>
      <c r="HJX59" s="515"/>
      <c r="HJY59" s="515"/>
      <c r="HJZ59" s="515"/>
      <c r="HKA59" s="515"/>
      <c r="HKB59" s="513"/>
      <c r="HKC59" s="514"/>
      <c r="HKD59" s="515"/>
      <c r="HKE59" s="515"/>
      <c r="HKF59" s="515"/>
      <c r="HKG59" s="515"/>
      <c r="HKH59" s="515"/>
      <c r="HKI59" s="515"/>
      <c r="HKJ59" s="513"/>
      <c r="HKK59" s="514"/>
      <c r="HKL59" s="515"/>
      <c r="HKM59" s="515"/>
      <c r="HKN59" s="515"/>
      <c r="HKO59" s="515"/>
      <c r="HKP59" s="515"/>
      <c r="HKQ59" s="515"/>
      <c r="HKR59" s="513"/>
      <c r="HKS59" s="514"/>
      <c r="HKT59" s="515"/>
      <c r="HKU59" s="515"/>
      <c r="HKV59" s="515"/>
      <c r="HKW59" s="515"/>
      <c r="HKX59" s="515"/>
      <c r="HKY59" s="515"/>
      <c r="HKZ59" s="513"/>
      <c r="HLA59" s="514"/>
      <c r="HLB59" s="515"/>
      <c r="HLC59" s="515"/>
      <c r="HLD59" s="515"/>
      <c r="HLE59" s="515"/>
      <c r="HLF59" s="515"/>
      <c r="HLG59" s="515"/>
      <c r="HLH59" s="513"/>
      <c r="HLI59" s="514"/>
      <c r="HLJ59" s="515"/>
      <c r="HLK59" s="515"/>
      <c r="HLL59" s="515"/>
      <c r="HLM59" s="515"/>
      <c r="HLN59" s="515"/>
      <c r="HLO59" s="515"/>
      <c r="HLP59" s="513"/>
      <c r="HLQ59" s="514"/>
      <c r="HLR59" s="515"/>
      <c r="HLS59" s="515"/>
      <c r="HLT59" s="515"/>
      <c r="HLU59" s="515"/>
      <c r="HLV59" s="515"/>
      <c r="HLW59" s="515"/>
      <c r="HLX59" s="513"/>
      <c r="HLY59" s="514"/>
      <c r="HLZ59" s="515"/>
      <c r="HMA59" s="515"/>
      <c r="HMB59" s="515"/>
      <c r="HMC59" s="515"/>
      <c r="HMD59" s="515"/>
      <c r="HME59" s="515"/>
      <c r="HMF59" s="513"/>
      <c r="HMG59" s="514"/>
      <c r="HMH59" s="515"/>
      <c r="HMI59" s="515"/>
      <c r="HMJ59" s="515"/>
      <c r="HMK59" s="515"/>
      <c r="HML59" s="515"/>
      <c r="HMM59" s="515"/>
      <c r="HMN59" s="513"/>
      <c r="HMO59" s="514"/>
      <c r="HMP59" s="515"/>
      <c r="HMQ59" s="515"/>
      <c r="HMR59" s="515"/>
      <c r="HMS59" s="515"/>
      <c r="HMT59" s="515"/>
      <c r="HMU59" s="515"/>
      <c r="HMV59" s="513"/>
      <c r="HMW59" s="514"/>
      <c r="HMX59" s="515"/>
      <c r="HMY59" s="515"/>
      <c r="HMZ59" s="515"/>
      <c r="HNA59" s="515"/>
      <c r="HNB59" s="515"/>
      <c r="HNC59" s="515"/>
      <c r="HND59" s="513"/>
      <c r="HNE59" s="514"/>
      <c r="HNF59" s="515"/>
      <c r="HNG59" s="515"/>
      <c r="HNH59" s="515"/>
      <c r="HNI59" s="515"/>
      <c r="HNJ59" s="515"/>
      <c r="HNK59" s="515"/>
      <c r="HNL59" s="513"/>
      <c r="HNM59" s="514"/>
      <c r="HNN59" s="515"/>
      <c r="HNO59" s="515"/>
      <c r="HNP59" s="515"/>
      <c r="HNQ59" s="515"/>
      <c r="HNR59" s="515"/>
      <c r="HNS59" s="515"/>
      <c r="HNT59" s="513"/>
      <c r="HNU59" s="514"/>
      <c r="HNV59" s="515"/>
      <c r="HNW59" s="515"/>
      <c r="HNX59" s="515"/>
      <c r="HNY59" s="515"/>
      <c r="HNZ59" s="515"/>
      <c r="HOA59" s="515"/>
      <c r="HOB59" s="513"/>
      <c r="HOC59" s="514"/>
      <c r="HOD59" s="515"/>
      <c r="HOE59" s="515"/>
      <c r="HOF59" s="515"/>
      <c r="HOG59" s="515"/>
      <c r="HOH59" s="515"/>
      <c r="HOI59" s="515"/>
      <c r="HOJ59" s="513"/>
      <c r="HOK59" s="514"/>
      <c r="HOL59" s="515"/>
      <c r="HOM59" s="515"/>
      <c r="HON59" s="515"/>
      <c r="HOO59" s="515"/>
      <c r="HOP59" s="515"/>
      <c r="HOQ59" s="515"/>
      <c r="HOR59" s="513"/>
      <c r="HOS59" s="514"/>
      <c r="HOT59" s="515"/>
      <c r="HOU59" s="515"/>
      <c r="HOV59" s="515"/>
      <c r="HOW59" s="515"/>
      <c r="HOX59" s="515"/>
      <c r="HOY59" s="515"/>
      <c r="HOZ59" s="513"/>
      <c r="HPA59" s="514"/>
      <c r="HPB59" s="515"/>
      <c r="HPC59" s="515"/>
      <c r="HPD59" s="515"/>
      <c r="HPE59" s="515"/>
      <c r="HPF59" s="515"/>
      <c r="HPG59" s="515"/>
      <c r="HPH59" s="513"/>
      <c r="HPI59" s="514"/>
      <c r="HPJ59" s="515"/>
      <c r="HPK59" s="515"/>
      <c r="HPL59" s="515"/>
      <c r="HPM59" s="515"/>
      <c r="HPN59" s="515"/>
      <c r="HPO59" s="515"/>
      <c r="HPP59" s="513"/>
      <c r="HPQ59" s="514"/>
      <c r="HPR59" s="515"/>
      <c r="HPS59" s="515"/>
      <c r="HPT59" s="515"/>
      <c r="HPU59" s="515"/>
      <c r="HPV59" s="515"/>
      <c r="HPW59" s="515"/>
      <c r="HPX59" s="513"/>
      <c r="HPY59" s="514"/>
      <c r="HPZ59" s="515"/>
      <c r="HQA59" s="515"/>
      <c r="HQB59" s="515"/>
      <c r="HQC59" s="515"/>
      <c r="HQD59" s="515"/>
      <c r="HQE59" s="515"/>
      <c r="HQF59" s="513"/>
      <c r="HQG59" s="514"/>
      <c r="HQH59" s="515"/>
      <c r="HQI59" s="515"/>
      <c r="HQJ59" s="515"/>
      <c r="HQK59" s="515"/>
      <c r="HQL59" s="515"/>
      <c r="HQM59" s="515"/>
      <c r="HQN59" s="513"/>
      <c r="HQO59" s="514"/>
      <c r="HQP59" s="515"/>
      <c r="HQQ59" s="515"/>
      <c r="HQR59" s="515"/>
      <c r="HQS59" s="515"/>
      <c r="HQT59" s="515"/>
      <c r="HQU59" s="515"/>
      <c r="HQV59" s="513"/>
      <c r="HQW59" s="514"/>
      <c r="HQX59" s="515"/>
      <c r="HQY59" s="515"/>
      <c r="HQZ59" s="515"/>
      <c r="HRA59" s="515"/>
      <c r="HRB59" s="515"/>
      <c r="HRC59" s="515"/>
      <c r="HRD59" s="513"/>
      <c r="HRE59" s="514"/>
      <c r="HRF59" s="515"/>
      <c r="HRG59" s="515"/>
      <c r="HRH59" s="515"/>
      <c r="HRI59" s="515"/>
      <c r="HRJ59" s="515"/>
      <c r="HRK59" s="515"/>
      <c r="HRL59" s="513"/>
      <c r="HRM59" s="514"/>
      <c r="HRN59" s="515"/>
      <c r="HRO59" s="515"/>
      <c r="HRP59" s="515"/>
      <c r="HRQ59" s="515"/>
      <c r="HRR59" s="515"/>
      <c r="HRS59" s="515"/>
      <c r="HRT59" s="513"/>
      <c r="HRU59" s="514"/>
      <c r="HRV59" s="515"/>
      <c r="HRW59" s="515"/>
      <c r="HRX59" s="515"/>
      <c r="HRY59" s="515"/>
      <c r="HRZ59" s="515"/>
      <c r="HSA59" s="515"/>
      <c r="HSB59" s="513"/>
      <c r="HSC59" s="514"/>
      <c r="HSD59" s="515"/>
      <c r="HSE59" s="515"/>
      <c r="HSF59" s="515"/>
      <c r="HSG59" s="515"/>
      <c r="HSH59" s="515"/>
      <c r="HSI59" s="515"/>
      <c r="HSJ59" s="513"/>
      <c r="HSK59" s="514"/>
      <c r="HSL59" s="515"/>
      <c r="HSM59" s="515"/>
      <c r="HSN59" s="515"/>
      <c r="HSO59" s="515"/>
      <c r="HSP59" s="515"/>
      <c r="HSQ59" s="515"/>
      <c r="HSR59" s="513"/>
      <c r="HSS59" s="514"/>
      <c r="HST59" s="515"/>
      <c r="HSU59" s="515"/>
      <c r="HSV59" s="515"/>
      <c r="HSW59" s="515"/>
      <c r="HSX59" s="515"/>
      <c r="HSY59" s="515"/>
      <c r="HSZ59" s="513"/>
      <c r="HTA59" s="514"/>
      <c r="HTB59" s="515"/>
      <c r="HTC59" s="515"/>
      <c r="HTD59" s="515"/>
      <c r="HTE59" s="515"/>
      <c r="HTF59" s="515"/>
      <c r="HTG59" s="515"/>
      <c r="HTH59" s="513"/>
      <c r="HTI59" s="514"/>
      <c r="HTJ59" s="515"/>
      <c r="HTK59" s="515"/>
      <c r="HTL59" s="515"/>
      <c r="HTM59" s="515"/>
      <c r="HTN59" s="515"/>
      <c r="HTO59" s="515"/>
      <c r="HTP59" s="513"/>
      <c r="HTQ59" s="514"/>
      <c r="HTR59" s="515"/>
      <c r="HTS59" s="515"/>
      <c r="HTT59" s="515"/>
      <c r="HTU59" s="515"/>
      <c r="HTV59" s="515"/>
      <c r="HTW59" s="515"/>
      <c r="HTX59" s="513"/>
      <c r="HTY59" s="514"/>
      <c r="HTZ59" s="515"/>
      <c r="HUA59" s="515"/>
      <c r="HUB59" s="515"/>
      <c r="HUC59" s="515"/>
      <c r="HUD59" s="515"/>
      <c r="HUE59" s="515"/>
      <c r="HUF59" s="513"/>
      <c r="HUG59" s="514"/>
      <c r="HUH59" s="515"/>
      <c r="HUI59" s="515"/>
      <c r="HUJ59" s="515"/>
      <c r="HUK59" s="515"/>
      <c r="HUL59" s="515"/>
      <c r="HUM59" s="515"/>
      <c r="HUN59" s="513"/>
      <c r="HUO59" s="514"/>
      <c r="HUP59" s="515"/>
      <c r="HUQ59" s="515"/>
      <c r="HUR59" s="515"/>
      <c r="HUS59" s="515"/>
      <c r="HUT59" s="515"/>
      <c r="HUU59" s="515"/>
      <c r="HUV59" s="513"/>
      <c r="HUW59" s="514"/>
      <c r="HUX59" s="515"/>
      <c r="HUY59" s="515"/>
      <c r="HUZ59" s="515"/>
      <c r="HVA59" s="515"/>
      <c r="HVB59" s="515"/>
      <c r="HVC59" s="515"/>
      <c r="HVD59" s="513"/>
      <c r="HVE59" s="514"/>
      <c r="HVF59" s="515"/>
      <c r="HVG59" s="515"/>
      <c r="HVH59" s="515"/>
      <c r="HVI59" s="515"/>
      <c r="HVJ59" s="515"/>
      <c r="HVK59" s="515"/>
      <c r="HVL59" s="513"/>
      <c r="HVM59" s="514"/>
      <c r="HVN59" s="515"/>
      <c r="HVO59" s="515"/>
      <c r="HVP59" s="515"/>
      <c r="HVQ59" s="515"/>
      <c r="HVR59" s="515"/>
      <c r="HVS59" s="515"/>
      <c r="HVT59" s="513"/>
      <c r="HVU59" s="514"/>
      <c r="HVV59" s="515"/>
      <c r="HVW59" s="515"/>
      <c r="HVX59" s="515"/>
      <c r="HVY59" s="515"/>
      <c r="HVZ59" s="515"/>
      <c r="HWA59" s="515"/>
      <c r="HWB59" s="513"/>
      <c r="HWC59" s="514"/>
      <c r="HWD59" s="515"/>
      <c r="HWE59" s="515"/>
      <c r="HWF59" s="515"/>
      <c r="HWG59" s="515"/>
      <c r="HWH59" s="515"/>
      <c r="HWI59" s="515"/>
      <c r="HWJ59" s="513"/>
      <c r="HWK59" s="514"/>
      <c r="HWL59" s="515"/>
      <c r="HWM59" s="515"/>
      <c r="HWN59" s="515"/>
      <c r="HWO59" s="515"/>
      <c r="HWP59" s="515"/>
      <c r="HWQ59" s="515"/>
      <c r="HWR59" s="513"/>
      <c r="HWS59" s="514"/>
      <c r="HWT59" s="515"/>
      <c r="HWU59" s="515"/>
      <c r="HWV59" s="515"/>
      <c r="HWW59" s="515"/>
      <c r="HWX59" s="515"/>
      <c r="HWY59" s="515"/>
      <c r="HWZ59" s="513"/>
      <c r="HXA59" s="514"/>
      <c r="HXB59" s="515"/>
      <c r="HXC59" s="515"/>
      <c r="HXD59" s="515"/>
      <c r="HXE59" s="515"/>
      <c r="HXF59" s="515"/>
      <c r="HXG59" s="515"/>
      <c r="HXH59" s="513"/>
      <c r="HXI59" s="514"/>
      <c r="HXJ59" s="515"/>
      <c r="HXK59" s="515"/>
      <c r="HXL59" s="515"/>
      <c r="HXM59" s="515"/>
      <c r="HXN59" s="515"/>
      <c r="HXO59" s="515"/>
      <c r="HXP59" s="513"/>
      <c r="HXQ59" s="514"/>
      <c r="HXR59" s="515"/>
      <c r="HXS59" s="515"/>
      <c r="HXT59" s="515"/>
      <c r="HXU59" s="515"/>
      <c r="HXV59" s="515"/>
      <c r="HXW59" s="515"/>
      <c r="HXX59" s="513"/>
      <c r="HXY59" s="514"/>
      <c r="HXZ59" s="515"/>
      <c r="HYA59" s="515"/>
      <c r="HYB59" s="515"/>
      <c r="HYC59" s="515"/>
      <c r="HYD59" s="515"/>
      <c r="HYE59" s="515"/>
      <c r="HYF59" s="513"/>
      <c r="HYG59" s="514"/>
      <c r="HYH59" s="515"/>
      <c r="HYI59" s="515"/>
      <c r="HYJ59" s="515"/>
      <c r="HYK59" s="515"/>
      <c r="HYL59" s="515"/>
      <c r="HYM59" s="515"/>
      <c r="HYN59" s="513"/>
      <c r="HYO59" s="514"/>
      <c r="HYP59" s="515"/>
      <c r="HYQ59" s="515"/>
      <c r="HYR59" s="515"/>
      <c r="HYS59" s="515"/>
      <c r="HYT59" s="515"/>
      <c r="HYU59" s="515"/>
      <c r="HYV59" s="513"/>
      <c r="HYW59" s="514"/>
      <c r="HYX59" s="515"/>
      <c r="HYY59" s="515"/>
      <c r="HYZ59" s="515"/>
      <c r="HZA59" s="515"/>
      <c r="HZB59" s="515"/>
      <c r="HZC59" s="515"/>
      <c r="HZD59" s="513"/>
      <c r="HZE59" s="514"/>
      <c r="HZF59" s="515"/>
      <c r="HZG59" s="515"/>
      <c r="HZH59" s="515"/>
      <c r="HZI59" s="515"/>
      <c r="HZJ59" s="515"/>
      <c r="HZK59" s="515"/>
      <c r="HZL59" s="513"/>
      <c r="HZM59" s="514"/>
      <c r="HZN59" s="515"/>
      <c r="HZO59" s="515"/>
      <c r="HZP59" s="515"/>
      <c r="HZQ59" s="515"/>
      <c r="HZR59" s="515"/>
      <c r="HZS59" s="515"/>
      <c r="HZT59" s="513"/>
      <c r="HZU59" s="514"/>
      <c r="HZV59" s="515"/>
      <c r="HZW59" s="515"/>
      <c r="HZX59" s="515"/>
      <c r="HZY59" s="515"/>
      <c r="HZZ59" s="515"/>
      <c r="IAA59" s="515"/>
      <c r="IAB59" s="513"/>
      <c r="IAC59" s="514"/>
      <c r="IAD59" s="515"/>
      <c r="IAE59" s="515"/>
      <c r="IAF59" s="515"/>
      <c r="IAG59" s="515"/>
      <c r="IAH59" s="515"/>
      <c r="IAI59" s="515"/>
      <c r="IAJ59" s="513"/>
      <c r="IAK59" s="514"/>
      <c r="IAL59" s="515"/>
      <c r="IAM59" s="515"/>
      <c r="IAN59" s="515"/>
      <c r="IAO59" s="515"/>
      <c r="IAP59" s="515"/>
      <c r="IAQ59" s="515"/>
      <c r="IAR59" s="513"/>
      <c r="IAS59" s="514"/>
      <c r="IAT59" s="515"/>
      <c r="IAU59" s="515"/>
      <c r="IAV59" s="515"/>
      <c r="IAW59" s="515"/>
      <c r="IAX59" s="515"/>
      <c r="IAY59" s="515"/>
      <c r="IAZ59" s="513"/>
      <c r="IBA59" s="514"/>
      <c r="IBB59" s="515"/>
      <c r="IBC59" s="515"/>
      <c r="IBD59" s="515"/>
      <c r="IBE59" s="515"/>
      <c r="IBF59" s="515"/>
      <c r="IBG59" s="515"/>
      <c r="IBH59" s="513"/>
      <c r="IBI59" s="514"/>
      <c r="IBJ59" s="515"/>
      <c r="IBK59" s="515"/>
      <c r="IBL59" s="515"/>
      <c r="IBM59" s="515"/>
      <c r="IBN59" s="515"/>
      <c r="IBO59" s="515"/>
      <c r="IBP59" s="513"/>
      <c r="IBQ59" s="514"/>
      <c r="IBR59" s="515"/>
      <c r="IBS59" s="515"/>
      <c r="IBT59" s="515"/>
      <c r="IBU59" s="515"/>
      <c r="IBV59" s="515"/>
      <c r="IBW59" s="515"/>
      <c r="IBX59" s="513"/>
      <c r="IBY59" s="514"/>
      <c r="IBZ59" s="515"/>
      <c r="ICA59" s="515"/>
      <c r="ICB59" s="515"/>
      <c r="ICC59" s="515"/>
      <c r="ICD59" s="515"/>
      <c r="ICE59" s="515"/>
      <c r="ICF59" s="513"/>
      <c r="ICG59" s="514"/>
      <c r="ICH59" s="515"/>
      <c r="ICI59" s="515"/>
      <c r="ICJ59" s="515"/>
      <c r="ICK59" s="515"/>
      <c r="ICL59" s="515"/>
      <c r="ICM59" s="515"/>
      <c r="ICN59" s="513"/>
      <c r="ICO59" s="514"/>
      <c r="ICP59" s="515"/>
      <c r="ICQ59" s="515"/>
      <c r="ICR59" s="515"/>
      <c r="ICS59" s="515"/>
      <c r="ICT59" s="515"/>
      <c r="ICU59" s="515"/>
      <c r="ICV59" s="513"/>
      <c r="ICW59" s="514"/>
      <c r="ICX59" s="515"/>
      <c r="ICY59" s="515"/>
      <c r="ICZ59" s="515"/>
      <c r="IDA59" s="515"/>
      <c r="IDB59" s="515"/>
      <c r="IDC59" s="515"/>
      <c r="IDD59" s="513"/>
      <c r="IDE59" s="514"/>
      <c r="IDF59" s="515"/>
      <c r="IDG59" s="515"/>
      <c r="IDH59" s="515"/>
      <c r="IDI59" s="515"/>
      <c r="IDJ59" s="515"/>
      <c r="IDK59" s="515"/>
      <c r="IDL59" s="513"/>
      <c r="IDM59" s="514"/>
      <c r="IDN59" s="515"/>
      <c r="IDO59" s="515"/>
      <c r="IDP59" s="515"/>
      <c r="IDQ59" s="515"/>
      <c r="IDR59" s="515"/>
      <c r="IDS59" s="515"/>
      <c r="IDT59" s="513"/>
      <c r="IDU59" s="514"/>
      <c r="IDV59" s="515"/>
      <c r="IDW59" s="515"/>
      <c r="IDX59" s="515"/>
      <c r="IDY59" s="515"/>
      <c r="IDZ59" s="515"/>
      <c r="IEA59" s="515"/>
      <c r="IEB59" s="513"/>
      <c r="IEC59" s="514"/>
      <c r="IED59" s="515"/>
      <c r="IEE59" s="515"/>
      <c r="IEF59" s="515"/>
      <c r="IEG59" s="515"/>
      <c r="IEH59" s="515"/>
      <c r="IEI59" s="515"/>
      <c r="IEJ59" s="513"/>
      <c r="IEK59" s="514"/>
      <c r="IEL59" s="515"/>
      <c r="IEM59" s="515"/>
      <c r="IEN59" s="515"/>
      <c r="IEO59" s="515"/>
      <c r="IEP59" s="515"/>
      <c r="IEQ59" s="515"/>
      <c r="IER59" s="513"/>
      <c r="IES59" s="514"/>
      <c r="IET59" s="515"/>
      <c r="IEU59" s="515"/>
      <c r="IEV59" s="515"/>
      <c r="IEW59" s="515"/>
      <c r="IEX59" s="515"/>
      <c r="IEY59" s="515"/>
      <c r="IEZ59" s="513"/>
      <c r="IFA59" s="514"/>
      <c r="IFB59" s="515"/>
      <c r="IFC59" s="515"/>
      <c r="IFD59" s="515"/>
      <c r="IFE59" s="515"/>
      <c r="IFF59" s="515"/>
      <c r="IFG59" s="515"/>
      <c r="IFH59" s="513"/>
      <c r="IFI59" s="514"/>
      <c r="IFJ59" s="515"/>
      <c r="IFK59" s="515"/>
      <c r="IFL59" s="515"/>
      <c r="IFM59" s="515"/>
      <c r="IFN59" s="515"/>
      <c r="IFO59" s="515"/>
      <c r="IFP59" s="513"/>
      <c r="IFQ59" s="514"/>
      <c r="IFR59" s="515"/>
      <c r="IFS59" s="515"/>
      <c r="IFT59" s="515"/>
      <c r="IFU59" s="515"/>
      <c r="IFV59" s="515"/>
      <c r="IFW59" s="515"/>
      <c r="IFX59" s="513"/>
      <c r="IFY59" s="514"/>
      <c r="IFZ59" s="515"/>
      <c r="IGA59" s="515"/>
      <c r="IGB59" s="515"/>
      <c r="IGC59" s="515"/>
      <c r="IGD59" s="515"/>
      <c r="IGE59" s="515"/>
      <c r="IGF59" s="513"/>
      <c r="IGG59" s="514"/>
      <c r="IGH59" s="515"/>
      <c r="IGI59" s="515"/>
      <c r="IGJ59" s="515"/>
      <c r="IGK59" s="515"/>
      <c r="IGL59" s="515"/>
      <c r="IGM59" s="515"/>
      <c r="IGN59" s="513"/>
      <c r="IGO59" s="514"/>
      <c r="IGP59" s="515"/>
      <c r="IGQ59" s="515"/>
      <c r="IGR59" s="515"/>
      <c r="IGS59" s="515"/>
      <c r="IGT59" s="515"/>
      <c r="IGU59" s="515"/>
      <c r="IGV59" s="513"/>
      <c r="IGW59" s="514"/>
      <c r="IGX59" s="515"/>
      <c r="IGY59" s="515"/>
      <c r="IGZ59" s="515"/>
      <c r="IHA59" s="515"/>
      <c r="IHB59" s="515"/>
      <c r="IHC59" s="515"/>
      <c r="IHD59" s="513"/>
      <c r="IHE59" s="514"/>
      <c r="IHF59" s="515"/>
      <c r="IHG59" s="515"/>
      <c r="IHH59" s="515"/>
      <c r="IHI59" s="515"/>
      <c r="IHJ59" s="515"/>
      <c r="IHK59" s="515"/>
      <c r="IHL59" s="513"/>
      <c r="IHM59" s="514"/>
      <c r="IHN59" s="515"/>
      <c r="IHO59" s="515"/>
      <c r="IHP59" s="515"/>
      <c r="IHQ59" s="515"/>
      <c r="IHR59" s="515"/>
      <c r="IHS59" s="515"/>
      <c r="IHT59" s="513"/>
      <c r="IHU59" s="514"/>
      <c r="IHV59" s="515"/>
      <c r="IHW59" s="515"/>
      <c r="IHX59" s="515"/>
      <c r="IHY59" s="515"/>
      <c r="IHZ59" s="515"/>
      <c r="IIA59" s="515"/>
      <c r="IIB59" s="513"/>
      <c r="IIC59" s="514"/>
      <c r="IID59" s="515"/>
      <c r="IIE59" s="515"/>
      <c r="IIF59" s="515"/>
      <c r="IIG59" s="515"/>
      <c r="IIH59" s="515"/>
      <c r="III59" s="515"/>
      <c r="IIJ59" s="513"/>
      <c r="IIK59" s="514"/>
      <c r="IIL59" s="515"/>
      <c r="IIM59" s="515"/>
      <c r="IIN59" s="515"/>
      <c r="IIO59" s="515"/>
      <c r="IIP59" s="515"/>
      <c r="IIQ59" s="515"/>
      <c r="IIR59" s="513"/>
      <c r="IIS59" s="514"/>
      <c r="IIT59" s="515"/>
      <c r="IIU59" s="515"/>
      <c r="IIV59" s="515"/>
      <c r="IIW59" s="515"/>
      <c r="IIX59" s="515"/>
      <c r="IIY59" s="515"/>
      <c r="IIZ59" s="513"/>
      <c r="IJA59" s="514"/>
      <c r="IJB59" s="515"/>
      <c r="IJC59" s="515"/>
      <c r="IJD59" s="515"/>
      <c r="IJE59" s="515"/>
      <c r="IJF59" s="515"/>
      <c r="IJG59" s="515"/>
      <c r="IJH59" s="513"/>
      <c r="IJI59" s="514"/>
      <c r="IJJ59" s="515"/>
      <c r="IJK59" s="515"/>
      <c r="IJL59" s="515"/>
      <c r="IJM59" s="515"/>
      <c r="IJN59" s="515"/>
      <c r="IJO59" s="515"/>
      <c r="IJP59" s="513"/>
      <c r="IJQ59" s="514"/>
      <c r="IJR59" s="515"/>
      <c r="IJS59" s="515"/>
      <c r="IJT59" s="515"/>
      <c r="IJU59" s="515"/>
      <c r="IJV59" s="515"/>
      <c r="IJW59" s="515"/>
      <c r="IJX59" s="513"/>
      <c r="IJY59" s="514"/>
      <c r="IJZ59" s="515"/>
      <c r="IKA59" s="515"/>
      <c r="IKB59" s="515"/>
      <c r="IKC59" s="515"/>
      <c r="IKD59" s="515"/>
      <c r="IKE59" s="515"/>
      <c r="IKF59" s="513"/>
      <c r="IKG59" s="514"/>
      <c r="IKH59" s="515"/>
      <c r="IKI59" s="515"/>
      <c r="IKJ59" s="515"/>
      <c r="IKK59" s="515"/>
      <c r="IKL59" s="515"/>
      <c r="IKM59" s="515"/>
      <c r="IKN59" s="513"/>
      <c r="IKO59" s="514"/>
      <c r="IKP59" s="515"/>
      <c r="IKQ59" s="515"/>
      <c r="IKR59" s="515"/>
      <c r="IKS59" s="515"/>
      <c r="IKT59" s="515"/>
      <c r="IKU59" s="515"/>
      <c r="IKV59" s="513"/>
      <c r="IKW59" s="514"/>
      <c r="IKX59" s="515"/>
      <c r="IKY59" s="515"/>
      <c r="IKZ59" s="515"/>
      <c r="ILA59" s="515"/>
      <c r="ILB59" s="515"/>
      <c r="ILC59" s="515"/>
      <c r="ILD59" s="513"/>
      <c r="ILE59" s="514"/>
      <c r="ILF59" s="515"/>
      <c r="ILG59" s="515"/>
      <c r="ILH59" s="515"/>
      <c r="ILI59" s="515"/>
      <c r="ILJ59" s="515"/>
      <c r="ILK59" s="515"/>
      <c r="ILL59" s="513"/>
      <c r="ILM59" s="514"/>
      <c r="ILN59" s="515"/>
      <c r="ILO59" s="515"/>
      <c r="ILP59" s="515"/>
      <c r="ILQ59" s="515"/>
      <c r="ILR59" s="515"/>
      <c r="ILS59" s="515"/>
      <c r="ILT59" s="513"/>
      <c r="ILU59" s="514"/>
      <c r="ILV59" s="515"/>
      <c r="ILW59" s="515"/>
      <c r="ILX59" s="515"/>
      <c r="ILY59" s="515"/>
      <c r="ILZ59" s="515"/>
      <c r="IMA59" s="515"/>
      <c r="IMB59" s="513"/>
      <c r="IMC59" s="514"/>
      <c r="IMD59" s="515"/>
      <c r="IME59" s="515"/>
      <c r="IMF59" s="515"/>
      <c r="IMG59" s="515"/>
      <c r="IMH59" s="515"/>
      <c r="IMI59" s="515"/>
      <c r="IMJ59" s="513"/>
      <c r="IMK59" s="514"/>
      <c r="IML59" s="515"/>
      <c r="IMM59" s="515"/>
      <c r="IMN59" s="515"/>
      <c r="IMO59" s="515"/>
      <c r="IMP59" s="515"/>
      <c r="IMQ59" s="515"/>
      <c r="IMR59" s="513"/>
      <c r="IMS59" s="514"/>
      <c r="IMT59" s="515"/>
      <c r="IMU59" s="515"/>
      <c r="IMV59" s="515"/>
      <c r="IMW59" s="515"/>
      <c r="IMX59" s="515"/>
      <c r="IMY59" s="515"/>
      <c r="IMZ59" s="513"/>
      <c r="INA59" s="514"/>
      <c r="INB59" s="515"/>
      <c r="INC59" s="515"/>
      <c r="IND59" s="515"/>
      <c r="INE59" s="515"/>
      <c r="INF59" s="515"/>
      <c r="ING59" s="515"/>
      <c r="INH59" s="513"/>
      <c r="INI59" s="514"/>
      <c r="INJ59" s="515"/>
      <c r="INK59" s="515"/>
      <c r="INL59" s="515"/>
      <c r="INM59" s="515"/>
      <c r="INN59" s="515"/>
      <c r="INO59" s="515"/>
      <c r="INP59" s="513"/>
      <c r="INQ59" s="514"/>
      <c r="INR59" s="515"/>
      <c r="INS59" s="515"/>
      <c r="INT59" s="515"/>
      <c r="INU59" s="515"/>
      <c r="INV59" s="515"/>
      <c r="INW59" s="515"/>
      <c r="INX59" s="513"/>
      <c r="INY59" s="514"/>
      <c r="INZ59" s="515"/>
      <c r="IOA59" s="515"/>
      <c r="IOB59" s="515"/>
      <c r="IOC59" s="515"/>
      <c r="IOD59" s="515"/>
      <c r="IOE59" s="515"/>
      <c r="IOF59" s="513"/>
      <c r="IOG59" s="514"/>
      <c r="IOH59" s="515"/>
      <c r="IOI59" s="515"/>
      <c r="IOJ59" s="515"/>
      <c r="IOK59" s="515"/>
      <c r="IOL59" s="515"/>
      <c r="IOM59" s="515"/>
      <c r="ION59" s="513"/>
      <c r="IOO59" s="514"/>
      <c r="IOP59" s="515"/>
      <c r="IOQ59" s="515"/>
      <c r="IOR59" s="515"/>
      <c r="IOS59" s="515"/>
      <c r="IOT59" s="515"/>
      <c r="IOU59" s="515"/>
      <c r="IOV59" s="513"/>
      <c r="IOW59" s="514"/>
      <c r="IOX59" s="515"/>
      <c r="IOY59" s="515"/>
      <c r="IOZ59" s="515"/>
      <c r="IPA59" s="515"/>
      <c r="IPB59" s="515"/>
      <c r="IPC59" s="515"/>
      <c r="IPD59" s="513"/>
      <c r="IPE59" s="514"/>
      <c r="IPF59" s="515"/>
      <c r="IPG59" s="515"/>
      <c r="IPH59" s="515"/>
      <c r="IPI59" s="515"/>
      <c r="IPJ59" s="515"/>
      <c r="IPK59" s="515"/>
      <c r="IPL59" s="513"/>
      <c r="IPM59" s="514"/>
      <c r="IPN59" s="515"/>
      <c r="IPO59" s="515"/>
      <c r="IPP59" s="515"/>
      <c r="IPQ59" s="515"/>
      <c r="IPR59" s="515"/>
      <c r="IPS59" s="515"/>
      <c r="IPT59" s="513"/>
      <c r="IPU59" s="514"/>
      <c r="IPV59" s="515"/>
      <c r="IPW59" s="515"/>
      <c r="IPX59" s="515"/>
      <c r="IPY59" s="515"/>
      <c r="IPZ59" s="515"/>
      <c r="IQA59" s="515"/>
      <c r="IQB59" s="513"/>
      <c r="IQC59" s="514"/>
      <c r="IQD59" s="515"/>
      <c r="IQE59" s="515"/>
      <c r="IQF59" s="515"/>
      <c r="IQG59" s="515"/>
      <c r="IQH59" s="515"/>
      <c r="IQI59" s="515"/>
      <c r="IQJ59" s="513"/>
      <c r="IQK59" s="514"/>
      <c r="IQL59" s="515"/>
      <c r="IQM59" s="515"/>
      <c r="IQN59" s="515"/>
      <c r="IQO59" s="515"/>
      <c r="IQP59" s="515"/>
      <c r="IQQ59" s="515"/>
      <c r="IQR59" s="513"/>
      <c r="IQS59" s="514"/>
      <c r="IQT59" s="515"/>
      <c r="IQU59" s="515"/>
      <c r="IQV59" s="515"/>
      <c r="IQW59" s="515"/>
      <c r="IQX59" s="515"/>
      <c r="IQY59" s="515"/>
      <c r="IQZ59" s="513"/>
      <c r="IRA59" s="514"/>
      <c r="IRB59" s="515"/>
      <c r="IRC59" s="515"/>
      <c r="IRD59" s="515"/>
      <c r="IRE59" s="515"/>
      <c r="IRF59" s="515"/>
      <c r="IRG59" s="515"/>
      <c r="IRH59" s="513"/>
      <c r="IRI59" s="514"/>
      <c r="IRJ59" s="515"/>
      <c r="IRK59" s="515"/>
      <c r="IRL59" s="515"/>
      <c r="IRM59" s="515"/>
      <c r="IRN59" s="515"/>
      <c r="IRO59" s="515"/>
      <c r="IRP59" s="513"/>
      <c r="IRQ59" s="514"/>
      <c r="IRR59" s="515"/>
      <c r="IRS59" s="515"/>
      <c r="IRT59" s="515"/>
      <c r="IRU59" s="515"/>
      <c r="IRV59" s="515"/>
      <c r="IRW59" s="515"/>
      <c r="IRX59" s="513"/>
      <c r="IRY59" s="514"/>
      <c r="IRZ59" s="515"/>
      <c r="ISA59" s="515"/>
      <c r="ISB59" s="515"/>
      <c r="ISC59" s="515"/>
      <c r="ISD59" s="515"/>
      <c r="ISE59" s="515"/>
      <c r="ISF59" s="513"/>
      <c r="ISG59" s="514"/>
      <c r="ISH59" s="515"/>
      <c r="ISI59" s="515"/>
      <c r="ISJ59" s="515"/>
      <c r="ISK59" s="515"/>
      <c r="ISL59" s="515"/>
      <c r="ISM59" s="515"/>
      <c r="ISN59" s="513"/>
      <c r="ISO59" s="514"/>
      <c r="ISP59" s="515"/>
      <c r="ISQ59" s="515"/>
      <c r="ISR59" s="515"/>
      <c r="ISS59" s="515"/>
      <c r="IST59" s="515"/>
      <c r="ISU59" s="515"/>
      <c r="ISV59" s="513"/>
      <c r="ISW59" s="514"/>
      <c r="ISX59" s="515"/>
      <c r="ISY59" s="515"/>
      <c r="ISZ59" s="515"/>
      <c r="ITA59" s="515"/>
      <c r="ITB59" s="515"/>
      <c r="ITC59" s="515"/>
      <c r="ITD59" s="513"/>
      <c r="ITE59" s="514"/>
      <c r="ITF59" s="515"/>
      <c r="ITG59" s="515"/>
      <c r="ITH59" s="515"/>
      <c r="ITI59" s="515"/>
      <c r="ITJ59" s="515"/>
      <c r="ITK59" s="515"/>
      <c r="ITL59" s="513"/>
      <c r="ITM59" s="514"/>
      <c r="ITN59" s="515"/>
      <c r="ITO59" s="515"/>
      <c r="ITP59" s="515"/>
      <c r="ITQ59" s="515"/>
      <c r="ITR59" s="515"/>
      <c r="ITS59" s="515"/>
      <c r="ITT59" s="513"/>
      <c r="ITU59" s="514"/>
      <c r="ITV59" s="515"/>
      <c r="ITW59" s="515"/>
      <c r="ITX59" s="515"/>
      <c r="ITY59" s="515"/>
      <c r="ITZ59" s="515"/>
      <c r="IUA59" s="515"/>
      <c r="IUB59" s="513"/>
      <c r="IUC59" s="514"/>
      <c r="IUD59" s="515"/>
      <c r="IUE59" s="515"/>
      <c r="IUF59" s="515"/>
      <c r="IUG59" s="515"/>
      <c r="IUH59" s="515"/>
      <c r="IUI59" s="515"/>
      <c r="IUJ59" s="513"/>
      <c r="IUK59" s="514"/>
      <c r="IUL59" s="515"/>
      <c r="IUM59" s="515"/>
      <c r="IUN59" s="515"/>
      <c r="IUO59" s="515"/>
      <c r="IUP59" s="515"/>
      <c r="IUQ59" s="515"/>
      <c r="IUR59" s="513"/>
      <c r="IUS59" s="514"/>
      <c r="IUT59" s="515"/>
      <c r="IUU59" s="515"/>
      <c r="IUV59" s="515"/>
      <c r="IUW59" s="515"/>
      <c r="IUX59" s="515"/>
      <c r="IUY59" s="515"/>
      <c r="IUZ59" s="513"/>
      <c r="IVA59" s="514"/>
      <c r="IVB59" s="515"/>
      <c r="IVC59" s="515"/>
      <c r="IVD59" s="515"/>
      <c r="IVE59" s="515"/>
      <c r="IVF59" s="515"/>
      <c r="IVG59" s="515"/>
      <c r="IVH59" s="513"/>
      <c r="IVI59" s="514"/>
      <c r="IVJ59" s="515"/>
      <c r="IVK59" s="515"/>
      <c r="IVL59" s="515"/>
      <c r="IVM59" s="515"/>
      <c r="IVN59" s="515"/>
      <c r="IVO59" s="515"/>
      <c r="IVP59" s="513"/>
      <c r="IVQ59" s="514"/>
      <c r="IVR59" s="515"/>
      <c r="IVS59" s="515"/>
      <c r="IVT59" s="515"/>
      <c r="IVU59" s="515"/>
      <c r="IVV59" s="515"/>
      <c r="IVW59" s="515"/>
      <c r="IVX59" s="513"/>
      <c r="IVY59" s="514"/>
      <c r="IVZ59" s="515"/>
      <c r="IWA59" s="515"/>
      <c r="IWB59" s="515"/>
      <c r="IWC59" s="515"/>
      <c r="IWD59" s="515"/>
      <c r="IWE59" s="515"/>
      <c r="IWF59" s="513"/>
      <c r="IWG59" s="514"/>
      <c r="IWH59" s="515"/>
      <c r="IWI59" s="515"/>
      <c r="IWJ59" s="515"/>
      <c r="IWK59" s="515"/>
      <c r="IWL59" s="515"/>
      <c r="IWM59" s="515"/>
      <c r="IWN59" s="513"/>
      <c r="IWO59" s="514"/>
      <c r="IWP59" s="515"/>
      <c r="IWQ59" s="515"/>
      <c r="IWR59" s="515"/>
      <c r="IWS59" s="515"/>
      <c r="IWT59" s="515"/>
      <c r="IWU59" s="515"/>
      <c r="IWV59" s="513"/>
      <c r="IWW59" s="514"/>
      <c r="IWX59" s="515"/>
      <c r="IWY59" s="515"/>
      <c r="IWZ59" s="515"/>
      <c r="IXA59" s="515"/>
      <c r="IXB59" s="515"/>
      <c r="IXC59" s="515"/>
      <c r="IXD59" s="513"/>
      <c r="IXE59" s="514"/>
      <c r="IXF59" s="515"/>
      <c r="IXG59" s="515"/>
      <c r="IXH59" s="515"/>
      <c r="IXI59" s="515"/>
      <c r="IXJ59" s="515"/>
      <c r="IXK59" s="515"/>
      <c r="IXL59" s="513"/>
      <c r="IXM59" s="514"/>
      <c r="IXN59" s="515"/>
      <c r="IXO59" s="515"/>
      <c r="IXP59" s="515"/>
      <c r="IXQ59" s="515"/>
      <c r="IXR59" s="515"/>
      <c r="IXS59" s="515"/>
      <c r="IXT59" s="513"/>
      <c r="IXU59" s="514"/>
      <c r="IXV59" s="515"/>
      <c r="IXW59" s="515"/>
      <c r="IXX59" s="515"/>
      <c r="IXY59" s="515"/>
      <c r="IXZ59" s="515"/>
      <c r="IYA59" s="515"/>
      <c r="IYB59" s="513"/>
      <c r="IYC59" s="514"/>
      <c r="IYD59" s="515"/>
      <c r="IYE59" s="515"/>
      <c r="IYF59" s="515"/>
      <c r="IYG59" s="515"/>
      <c r="IYH59" s="515"/>
      <c r="IYI59" s="515"/>
      <c r="IYJ59" s="513"/>
      <c r="IYK59" s="514"/>
      <c r="IYL59" s="515"/>
      <c r="IYM59" s="515"/>
      <c r="IYN59" s="515"/>
      <c r="IYO59" s="515"/>
      <c r="IYP59" s="515"/>
      <c r="IYQ59" s="515"/>
      <c r="IYR59" s="513"/>
      <c r="IYS59" s="514"/>
      <c r="IYT59" s="515"/>
      <c r="IYU59" s="515"/>
      <c r="IYV59" s="515"/>
      <c r="IYW59" s="515"/>
      <c r="IYX59" s="515"/>
      <c r="IYY59" s="515"/>
      <c r="IYZ59" s="513"/>
      <c r="IZA59" s="514"/>
      <c r="IZB59" s="515"/>
      <c r="IZC59" s="515"/>
      <c r="IZD59" s="515"/>
      <c r="IZE59" s="515"/>
      <c r="IZF59" s="515"/>
      <c r="IZG59" s="515"/>
      <c r="IZH59" s="513"/>
      <c r="IZI59" s="514"/>
      <c r="IZJ59" s="515"/>
      <c r="IZK59" s="515"/>
      <c r="IZL59" s="515"/>
      <c r="IZM59" s="515"/>
      <c r="IZN59" s="515"/>
      <c r="IZO59" s="515"/>
      <c r="IZP59" s="513"/>
      <c r="IZQ59" s="514"/>
      <c r="IZR59" s="515"/>
      <c r="IZS59" s="515"/>
      <c r="IZT59" s="515"/>
      <c r="IZU59" s="515"/>
      <c r="IZV59" s="515"/>
      <c r="IZW59" s="515"/>
      <c r="IZX59" s="513"/>
      <c r="IZY59" s="514"/>
      <c r="IZZ59" s="515"/>
      <c r="JAA59" s="515"/>
      <c r="JAB59" s="515"/>
      <c r="JAC59" s="515"/>
      <c r="JAD59" s="515"/>
      <c r="JAE59" s="515"/>
      <c r="JAF59" s="513"/>
      <c r="JAG59" s="514"/>
      <c r="JAH59" s="515"/>
      <c r="JAI59" s="515"/>
      <c r="JAJ59" s="515"/>
      <c r="JAK59" s="515"/>
      <c r="JAL59" s="515"/>
      <c r="JAM59" s="515"/>
      <c r="JAN59" s="513"/>
      <c r="JAO59" s="514"/>
      <c r="JAP59" s="515"/>
      <c r="JAQ59" s="515"/>
      <c r="JAR59" s="515"/>
      <c r="JAS59" s="515"/>
      <c r="JAT59" s="515"/>
      <c r="JAU59" s="515"/>
      <c r="JAV59" s="513"/>
      <c r="JAW59" s="514"/>
      <c r="JAX59" s="515"/>
      <c r="JAY59" s="515"/>
      <c r="JAZ59" s="515"/>
      <c r="JBA59" s="515"/>
      <c r="JBB59" s="515"/>
      <c r="JBC59" s="515"/>
      <c r="JBD59" s="513"/>
      <c r="JBE59" s="514"/>
      <c r="JBF59" s="515"/>
      <c r="JBG59" s="515"/>
      <c r="JBH59" s="515"/>
      <c r="JBI59" s="515"/>
      <c r="JBJ59" s="515"/>
      <c r="JBK59" s="515"/>
      <c r="JBL59" s="513"/>
      <c r="JBM59" s="514"/>
      <c r="JBN59" s="515"/>
      <c r="JBO59" s="515"/>
      <c r="JBP59" s="515"/>
      <c r="JBQ59" s="515"/>
      <c r="JBR59" s="515"/>
      <c r="JBS59" s="515"/>
      <c r="JBT59" s="513"/>
      <c r="JBU59" s="514"/>
      <c r="JBV59" s="515"/>
      <c r="JBW59" s="515"/>
      <c r="JBX59" s="515"/>
      <c r="JBY59" s="515"/>
      <c r="JBZ59" s="515"/>
      <c r="JCA59" s="515"/>
      <c r="JCB59" s="513"/>
      <c r="JCC59" s="514"/>
      <c r="JCD59" s="515"/>
      <c r="JCE59" s="515"/>
      <c r="JCF59" s="515"/>
      <c r="JCG59" s="515"/>
      <c r="JCH59" s="515"/>
      <c r="JCI59" s="515"/>
      <c r="JCJ59" s="513"/>
      <c r="JCK59" s="514"/>
      <c r="JCL59" s="515"/>
      <c r="JCM59" s="515"/>
      <c r="JCN59" s="515"/>
      <c r="JCO59" s="515"/>
      <c r="JCP59" s="515"/>
      <c r="JCQ59" s="515"/>
      <c r="JCR59" s="513"/>
      <c r="JCS59" s="514"/>
      <c r="JCT59" s="515"/>
      <c r="JCU59" s="515"/>
      <c r="JCV59" s="515"/>
      <c r="JCW59" s="515"/>
      <c r="JCX59" s="515"/>
      <c r="JCY59" s="515"/>
      <c r="JCZ59" s="513"/>
      <c r="JDA59" s="514"/>
      <c r="JDB59" s="515"/>
      <c r="JDC59" s="515"/>
      <c r="JDD59" s="515"/>
      <c r="JDE59" s="515"/>
      <c r="JDF59" s="515"/>
      <c r="JDG59" s="515"/>
      <c r="JDH59" s="513"/>
      <c r="JDI59" s="514"/>
      <c r="JDJ59" s="515"/>
      <c r="JDK59" s="515"/>
      <c r="JDL59" s="515"/>
      <c r="JDM59" s="515"/>
      <c r="JDN59" s="515"/>
      <c r="JDO59" s="515"/>
      <c r="JDP59" s="513"/>
      <c r="JDQ59" s="514"/>
      <c r="JDR59" s="515"/>
      <c r="JDS59" s="515"/>
      <c r="JDT59" s="515"/>
      <c r="JDU59" s="515"/>
      <c r="JDV59" s="515"/>
      <c r="JDW59" s="515"/>
      <c r="JDX59" s="513"/>
      <c r="JDY59" s="514"/>
      <c r="JDZ59" s="515"/>
      <c r="JEA59" s="515"/>
      <c r="JEB59" s="515"/>
      <c r="JEC59" s="515"/>
      <c r="JED59" s="515"/>
      <c r="JEE59" s="515"/>
      <c r="JEF59" s="513"/>
      <c r="JEG59" s="514"/>
      <c r="JEH59" s="515"/>
      <c r="JEI59" s="515"/>
      <c r="JEJ59" s="515"/>
      <c r="JEK59" s="515"/>
      <c r="JEL59" s="515"/>
      <c r="JEM59" s="515"/>
      <c r="JEN59" s="513"/>
      <c r="JEO59" s="514"/>
      <c r="JEP59" s="515"/>
      <c r="JEQ59" s="515"/>
      <c r="JER59" s="515"/>
      <c r="JES59" s="515"/>
      <c r="JET59" s="515"/>
      <c r="JEU59" s="515"/>
      <c r="JEV59" s="513"/>
      <c r="JEW59" s="514"/>
      <c r="JEX59" s="515"/>
      <c r="JEY59" s="515"/>
      <c r="JEZ59" s="515"/>
      <c r="JFA59" s="515"/>
      <c r="JFB59" s="515"/>
      <c r="JFC59" s="515"/>
      <c r="JFD59" s="513"/>
      <c r="JFE59" s="514"/>
      <c r="JFF59" s="515"/>
      <c r="JFG59" s="515"/>
      <c r="JFH59" s="515"/>
      <c r="JFI59" s="515"/>
      <c r="JFJ59" s="515"/>
      <c r="JFK59" s="515"/>
      <c r="JFL59" s="513"/>
      <c r="JFM59" s="514"/>
      <c r="JFN59" s="515"/>
      <c r="JFO59" s="515"/>
      <c r="JFP59" s="515"/>
      <c r="JFQ59" s="515"/>
      <c r="JFR59" s="515"/>
      <c r="JFS59" s="515"/>
      <c r="JFT59" s="513"/>
      <c r="JFU59" s="514"/>
      <c r="JFV59" s="515"/>
      <c r="JFW59" s="515"/>
      <c r="JFX59" s="515"/>
      <c r="JFY59" s="515"/>
      <c r="JFZ59" s="515"/>
      <c r="JGA59" s="515"/>
      <c r="JGB59" s="513"/>
      <c r="JGC59" s="514"/>
      <c r="JGD59" s="515"/>
      <c r="JGE59" s="515"/>
      <c r="JGF59" s="515"/>
      <c r="JGG59" s="515"/>
      <c r="JGH59" s="515"/>
      <c r="JGI59" s="515"/>
      <c r="JGJ59" s="513"/>
      <c r="JGK59" s="514"/>
      <c r="JGL59" s="515"/>
      <c r="JGM59" s="515"/>
      <c r="JGN59" s="515"/>
      <c r="JGO59" s="515"/>
      <c r="JGP59" s="515"/>
      <c r="JGQ59" s="515"/>
      <c r="JGR59" s="513"/>
      <c r="JGS59" s="514"/>
      <c r="JGT59" s="515"/>
      <c r="JGU59" s="515"/>
      <c r="JGV59" s="515"/>
      <c r="JGW59" s="515"/>
      <c r="JGX59" s="515"/>
      <c r="JGY59" s="515"/>
      <c r="JGZ59" s="513"/>
      <c r="JHA59" s="514"/>
      <c r="JHB59" s="515"/>
      <c r="JHC59" s="515"/>
      <c r="JHD59" s="515"/>
      <c r="JHE59" s="515"/>
      <c r="JHF59" s="515"/>
      <c r="JHG59" s="515"/>
      <c r="JHH59" s="513"/>
      <c r="JHI59" s="514"/>
      <c r="JHJ59" s="515"/>
      <c r="JHK59" s="515"/>
      <c r="JHL59" s="515"/>
      <c r="JHM59" s="515"/>
      <c r="JHN59" s="515"/>
      <c r="JHO59" s="515"/>
      <c r="JHP59" s="513"/>
      <c r="JHQ59" s="514"/>
      <c r="JHR59" s="515"/>
      <c r="JHS59" s="515"/>
      <c r="JHT59" s="515"/>
      <c r="JHU59" s="515"/>
      <c r="JHV59" s="515"/>
      <c r="JHW59" s="515"/>
      <c r="JHX59" s="513"/>
      <c r="JHY59" s="514"/>
      <c r="JHZ59" s="515"/>
      <c r="JIA59" s="515"/>
      <c r="JIB59" s="515"/>
      <c r="JIC59" s="515"/>
      <c r="JID59" s="515"/>
      <c r="JIE59" s="515"/>
      <c r="JIF59" s="513"/>
      <c r="JIG59" s="514"/>
      <c r="JIH59" s="515"/>
      <c r="JII59" s="515"/>
      <c r="JIJ59" s="515"/>
      <c r="JIK59" s="515"/>
      <c r="JIL59" s="515"/>
      <c r="JIM59" s="515"/>
      <c r="JIN59" s="513"/>
      <c r="JIO59" s="514"/>
      <c r="JIP59" s="515"/>
      <c r="JIQ59" s="515"/>
      <c r="JIR59" s="515"/>
      <c r="JIS59" s="515"/>
      <c r="JIT59" s="515"/>
      <c r="JIU59" s="515"/>
      <c r="JIV59" s="513"/>
      <c r="JIW59" s="514"/>
      <c r="JIX59" s="515"/>
      <c r="JIY59" s="515"/>
      <c r="JIZ59" s="515"/>
      <c r="JJA59" s="515"/>
      <c r="JJB59" s="515"/>
      <c r="JJC59" s="515"/>
      <c r="JJD59" s="513"/>
      <c r="JJE59" s="514"/>
      <c r="JJF59" s="515"/>
      <c r="JJG59" s="515"/>
      <c r="JJH59" s="515"/>
      <c r="JJI59" s="515"/>
      <c r="JJJ59" s="515"/>
      <c r="JJK59" s="515"/>
      <c r="JJL59" s="513"/>
      <c r="JJM59" s="514"/>
      <c r="JJN59" s="515"/>
      <c r="JJO59" s="515"/>
      <c r="JJP59" s="515"/>
      <c r="JJQ59" s="515"/>
      <c r="JJR59" s="515"/>
      <c r="JJS59" s="515"/>
      <c r="JJT59" s="513"/>
      <c r="JJU59" s="514"/>
      <c r="JJV59" s="515"/>
      <c r="JJW59" s="515"/>
      <c r="JJX59" s="515"/>
      <c r="JJY59" s="515"/>
      <c r="JJZ59" s="515"/>
      <c r="JKA59" s="515"/>
      <c r="JKB59" s="513"/>
      <c r="JKC59" s="514"/>
      <c r="JKD59" s="515"/>
      <c r="JKE59" s="515"/>
      <c r="JKF59" s="515"/>
      <c r="JKG59" s="515"/>
      <c r="JKH59" s="515"/>
      <c r="JKI59" s="515"/>
      <c r="JKJ59" s="513"/>
      <c r="JKK59" s="514"/>
      <c r="JKL59" s="515"/>
      <c r="JKM59" s="515"/>
      <c r="JKN59" s="515"/>
      <c r="JKO59" s="515"/>
      <c r="JKP59" s="515"/>
      <c r="JKQ59" s="515"/>
      <c r="JKR59" s="513"/>
      <c r="JKS59" s="514"/>
      <c r="JKT59" s="515"/>
      <c r="JKU59" s="515"/>
      <c r="JKV59" s="515"/>
      <c r="JKW59" s="515"/>
      <c r="JKX59" s="515"/>
      <c r="JKY59" s="515"/>
      <c r="JKZ59" s="513"/>
      <c r="JLA59" s="514"/>
      <c r="JLB59" s="515"/>
      <c r="JLC59" s="515"/>
      <c r="JLD59" s="515"/>
      <c r="JLE59" s="515"/>
      <c r="JLF59" s="515"/>
      <c r="JLG59" s="515"/>
      <c r="JLH59" s="513"/>
      <c r="JLI59" s="514"/>
      <c r="JLJ59" s="515"/>
      <c r="JLK59" s="515"/>
      <c r="JLL59" s="515"/>
      <c r="JLM59" s="515"/>
      <c r="JLN59" s="515"/>
      <c r="JLO59" s="515"/>
      <c r="JLP59" s="513"/>
      <c r="JLQ59" s="514"/>
      <c r="JLR59" s="515"/>
      <c r="JLS59" s="515"/>
      <c r="JLT59" s="515"/>
      <c r="JLU59" s="515"/>
      <c r="JLV59" s="515"/>
      <c r="JLW59" s="515"/>
      <c r="JLX59" s="513"/>
      <c r="JLY59" s="514"/>
      <c r="JLZ59" s="515"/>
      <c r="JMA59" s="515"/>
      <c r="JMB59" s="515"/>
      <c r="JMC59" s="515"/>
      <c r="JMD59" s="515"/>
      <c r="JME59" s="515"/>
      <c r="JMF59" s="513"/>
      <c r="JMG59" s="514"/>
      <c r="JMH59" s="515"/>
      <c r="JMI59" s="515"/>
      <c r="JMJ59" s="515"/>
      <c r="JMK59" s="515"/>
      <c r="JML59" s="515"/>
      <c r="JMM59" s="515"/>
      <c r="JMN59" s="513"/>
      <c r="JMO59" s="514"/>
      <c r="JMP59" s="515"/>
      <c r="JMQ59" s="515"/>
      <c r="JMR59" s="515"/>
      <c r="JMS59" s="515"/>
      <c r="JMT59" s="515"/>
      <c r="JMU59" s="515"/>
      <c r="JMV59" s="513"/>
      <c r="JMW59" s="514"/>
      <c r="JMX59" s="515"/>
      <c r="JMY59" s="515"/>
      <c r="JMZ59" s="515"/>
      <c r="JNA59" s="515"/>
      <c r="JNB59" s="515"/>
      <c r="JNC59" s="515"/>
      <c r="JND59" s="513"/>
      <c r="JNE59" s="514"/>
      <c r="JNF59" s="515"/>
      <c r="JNG59" s="515"/>
      <c r="JNH59" s="515"/>
      <c r="JNI59" s="515"/>
      <c r="JNJ59" s="515"/>
      <c r="JNK59" s="515"/>
      <c r="JNL59" s="513"/>
      <c r="JNM59" s="514"/>
      <c r="JNN59" s="515"/>
      <c r="JNO59" s="515"/>
      <c r="JNP59" s="515"/>
      <c r="JNQ59" s="515"/>
      <c r="JNR59" s="515"/>
      <c r="JNS59" s="515"/>
      <c r="JNT59" s="513"/>
      <c r="JNU59" s="514"/>
      <c r="JNV59" s="515"/>
      <c r="JNW59" s="515"/>
      <c r="JNX59" s="515"/>
      <c r="JNY59" s="515"/>
      <c r="JNZ59" s="515"/>
      <c r="JOA59" s="515"/>
      <c r="JOB59" s="513"/>
      <c r="JOC59" s="514"/>
      <c r="JOD59" s="515"/>
      <c r="JOE59" s="515"/>
      <c r="JOF59" s="515"/>
      <c r="JOG59" s="515"/>
      <c r="JOH59" s="515"/>
      <c r="JOI59" s="515"/>
      <c r="JOJ59" s="513"/>
      <c r="JOK59" s="514"/>
      <c r="JOL59" s="515"/>
      <c r="JOM59" s="515"/>
      <c r="JON59" s="515"/>
      <c r="JOO59" s="515"/>
      <c r="JOP59" s="515"/>
      <c r="JOQ59" s="515"/>
      <c r="JOR59" s="513"/>
      <c r="JOS59" s="514"/>
      <c r="JOT59" s="515"/>
      <c r="JOU59" s="515"/>
      <c r="JOV59" s="515"/>
      <c r="JOW59" s="515"/>
      <c r="JOX59" s="515"/>
      <c r="JOY59" s="515"/>
      <c r="JOZ59" s="513"/>
      <c r="JPA59" s="514"/>
      <c r="JPB59" s="515"/>
      <c r="JPC59" s="515"/>
      <c r="JPD59" s="515"/>
      <c r="JPE59" s="515"/>
      <c r="JPF59" s="515"/>
      <c r="JPG59" s="515"/>
      <c r="JPH59" s="513"/>
      <c r="JPI59" s="514"/>
      <c r="JPJ59" s="515"/>
      <c r="JPK59" s="515"/>
      <c r="JPL59" s="515"/>
      <c r="JPM59" s="515"/>
      <c r="JPN59" s="515"/>
      <c r="JPO59" s="515"/>
      <c r="JPP59" s="513"/>
      <c r="JPQ59" s="514"/>
      <c r="JPR59" s="515"/>
      <c r="JPS59" s="515"/>
      <c r="JPT59" s="515"/>
      <c r="JPU59" s="515"/>
      <c r="JPV59" s="515"/>
      <c r="JPW59" s="515"/>
      <c r="JPX59" s="513"/>
      <c r="JPY59" s="514"/>
      <c r="JPZ59" s="515"/>
      <c r="JQA59" s="515"/>
      <c r="JQB59" s="515"/>
      <c r="JQC59" s="515"/>
      <c r="JQD59" s="515"/>
      <c r="JQE59" s="515"/>
      <c r="JQF59" s="513"/>
      <c r="JQG59" s="514"/>
      <c r="JQH59" s="515"/>
      <c r="JQI59" s="515"/>
      <c r="JQJ59" s="515"/>
      <c r="JQK59" s="515"/>
      <c r="JQL59" s="515"/>
      <c r="JQM59" s="515"/>
      <c r="JQN59" s="513"/>
      <c r="JQO59" s="514"/>
      <c r="JQP59" s="515"/>
      <c r="JQQ59" s="515"/>
      <c r="JQR59" s="515"/>
      <c r="JQS59" s="515"/>
      <c r="JQT59" s="515"/>
      <c r="JQU59" s="515"/>
      <c r="JQV59" s="513"/>
      <c r="JQW59" s="514"/>
      <c r="JQX59" s="515"/>
      <c r="JQY59" s="515"/>
      <c r="JQZ59" s="515"/>
      <c r="JRA59" s="515"/>
      <c r="JRB59" s="515"/>
      <c r="JRC59" s="515"/>
      <c r="JRD59" s="513"/>
      <c r="JRE59" s="514"/>
      <c r="JRF59" s="515"/>
      <c r="JRG59" s="515"/>
      <c r="JRH59" s="515"/>
      <c r="JRI59" s="515"/>
      <c r="JRJ59" s="515"/>
      <c r="JRK59" s="515"/>
      <c r="JRL59" s="513"/>
      <c r="JRM59" s="514"/>
      <c r="JRN59" s="515"/>
      <c r="JRO59" s="515"/>
      <c r="JRP59" s="515"/>
      <c r="JRQ59" s="515"/>
      <c r="JRR59" s="515"/>
      <c r="JRS59" s="515"/>
      <c r="JRT59" s="513"/>
      <c r="JRU59" s="514"/>
      <c r="JRV59" s="515"/>
      <c r="JRW59" s="515"/>
      <c r="JRX59" s="515"/>
      <c r="JRY59" s="515"/>
      <c r="JRZ59" s="515"/>
      <c r="JSA59" s="515"/>
      <c r="JSB59" s="513"/>
      <c r="JSC59" s="514"/>
      <c r="JSD59" s="515"/>
      <c r="JSE59" s="515"/>
      <c r="JSF59" s="515"/>
      <c r="JSG59" s="515"/>
      <c r="JSH59" s="515"/>
      <c r="JSI59" s="515"/>
      <c r="JSJ59" s="513"/>
      <c r="JSK59" s="514"/>
      <c r="JSL59" s="515"/>
      <c r="JSM59" s="515"/>
      <c r="JSN59" s="515"/>
      <c r="JSO59" s="515"/>
      <c r="JSP59" s="515"/>
      <c r="JSQ59" s="515"/>
      <c r="JSR59" s="513"/>
      <c r="JSS59" s="514"/>
      <c r="JST59" s="515"/>
      <c r="JSU59" s="515"/>
      <c r="JSV59" s="515"/>
      <c r="JSW59" s="515"/>
      <c r="JSX59" s="515"/>
      <c r="JSY59" s="515"/>
      <c r="JSZ59" s="513"/>
      <c r="JTA59" s="514"/>
      <c r="JTB59" s="515"/>
      <c r="JTC59" s="515"/>
      <c r="JTD59" s="515"/>
      <c r="JTE59" s="515"/>
      <c r="JTF59" s="515"/>
      <c r="JTG59" s="515"/>
      <c r="JTH59" s="513"/>
      <c r="JTI59" s="514"/>
      <c r="JTJ59" s="515"/>
      <c r="JTK59" s="515"/>
      <c r="JTL59" s="515"/>
      <c r="JTM59" s="515"/>
      <c r="JTN59" s="515"/>
      <c r="JTO59" s="515"/>
      <c r="JTP59" s="513"/>
      <c r="JTQ59" s="514"/>
      <c r="JTR59" s="515"/>
      <c r="JTS59" s="515"/>
      <c r="JTT59" s="515"/>
      <c r="JTU59" s="515"/>
      <c r="JTV59" s="515"/>
      <c r="JTW59" s="515"/>
      <c r="JTX59" s="513"/>
      <c r="JTY59" s="514"/>
      <c r="JTZ59" s="515"/>
      <c r="JUA59" s="515"/>
      <c r="JUB59" s="515"/>
      <c r="JUC59" s="515"/>
      <c r="JUD59" s="515"/>
      <c r="JUE59" s="515"/>
      <c r="JUF59" s="513"/>
      <c r="JUG59" s="514"/>
      <c r="JUH59" s="515"/>
      <c r="JUI59" s="515"/>
      <c r="JUJ59" s="515"/>
      <c r="JUK59" s="515"/>
      <c r="JUL59" s="515"/>
      <c r="JUM59" s="515"/>
      <c r="JUN59" s="513"/>
      <c r="JUO59" s="514"/>
      <c r="JUP59" s="515"/>
      <c r="JUQ59" s="515"/>
      <c r="JUR59" s="515"/>
      <c r="JUS59" s="515"/>
      <c r="JUT59" s="515"/>
      <c r="JUU59" s="515"/>
      <c r="JUV59" s="513"/>
      <c r="JUW59" s="514"/>
      <c r="JUX59" s="515"/>
      <c r="JUY59" s="515"/>
      <c r="JUZ59" s="515"/>
      <c r="JVA59" s="515"/>
      <c r="JVB59" s="515"/>
      <c r="JVC59" s="515"/>
      <c r="JVD59" s="513"/>
      <c r="JVE59" s="514"/>
      <c r="JVF59" s="515"/>
      <c r="JVG59" s="515"/>
      <c r="JVH59" s="515"/>
      <c r="JVI59" s="515"/>
      <c r="JVJ59" s="515"/>
      <c r="JVK59" s="515"/>
      <c r="JVL59" s="513"/>
      <c r="JVM59" s="514"/>
      <c r="JVN59" s="515"/>
      <c r="JVO59" s="515"/>
      <c r="JVP59" s="515"/>
      <c r="JVQ59" s="515"/>
      <c r="JVR59" s="515"/>
      <c r="JVS59" s="515"/>
      <c r="JVT59" s="513"/>
      <c r="JVU59" s="514"/>
      <c r="JVV59" s="515"/>
      <c r="JVW59" s="515"/>
      <c r="JVX59" s="515"/>
      <c r="JVY59" s="515"/>
      <c r="JVZ59" s="515"/>
      <c r="JWA59" s="515"/>
      <c r="JWB59" s="513"/>
      <c r="JWC59" s="514"/>
      <c r="JWD59" s="515"/>
      <c r="JWE59" s="515"/>
      <c r="JWF59" s="515"/>
      <c r="JWG59" s="515"/>
      <c r="JWH59" s="515"/>
      <c r="JWI59" s="515"/>
      <c r="JWJ59" s="513"/>
      <c r="JWK59" s="514"/>
      <c r="JWL59" s="515"/>
      <c r="JWM59" s="515"/>
      <c r="JWN59" s="515"/>
      <c r="JWO59" s="515"/>
      <c r="JWP59" s="515"/>
      <c r="JWQ59" s="515"/>
      <c r="JWR59" s="513"/>
      <c r="JWS59" s="514"/>
      <c r="JWT59" s="515"/>
      <c r="JWU59" s="515"/>
      <c r="JWV59" s="515"/>
      <c r="JWW59" s="515"/>
      <c r="JWX59" s="515"/>
      <c r="JWY59" s="515"/>
      <c r="JWZ59" s="513"/>
      <c r="JXA59" s="514"/>
      <c r="JXB59" s="515"/>
      <c r="JXC59" s="515"/>
      <c r="JXD59" s="515"/>
      <c r="JXE59" s="515"/>
      <c r="JXF59" s="515"/>
      <c r="JXG59" s="515"/>
      <c r="JXH59" s="513"/>
      <c r="JXI59" s="514"/>
      <c r="JXJ59" s="515"/>
      <c r="JXK59" s="515"/>
      <c r="JXL59" s="515"/>
      <c r="JXM59" s="515"/>
      <c r="JXN59" s="515"/>
      <c r="JXO59" s="515"/>
      <c r="JXP59" s="513"/>
      <c r="JXQ59" s="514"/>
      <c r="JXR59" s="515"/>
      <c r="JXS59" s="515"/>
      <c r="JXT59" s="515"/>
      <c r="JXU59" s="515"/>
      <c r="JXV59" s="515"/>
      <c r="JXW59" s="515"/>
      <c r="JXX59" s="513"/>
      <c r="JXY59" s="514"/>
      <c r="JXZ59" s="515"/>
      <c r="JYA59" s="515"/>
      <c r="JYB59" s="515"/>
      <c r="JYC59" s="515"/>
      <c r="JYD59" s="515"/>
      <c r="JYE59" s="515"/>
      <c r="JYF59" s="513"/>
      <c r="JYG59" s="514"/>
      <c r="JYH59" s="515"/>
      <c r="JYI59" s="515"/>
      <c r="JYJ59" s="515"/>
      <c r="JYK59" s="515"/>
      <c r="JYL59" s="515"/>
      <c r="JYM59" s="515"/>
      <c r="JYN59" s="513"/>
      <c r="JYO59" s="514"/>
      <c r="JYP59" s="515"/>
      <c r="JYQ59" s="515"/>
      <c r="JYR59" s="515"/>
      <c r="JYS59" s="515"/>
      <c r="JYT59" s="515"/>
      <c r="JYU59" s="515"/>
      <c r="JYV59" s="513"/>
      <c r="JYW59" s="514"/>
      <c r="JYX59" s="515"/>
      <c r="JYY59" s="515"/>
      <c r="JYZ59" s="515"/>
      <c r="JZA59" s="515"/>
      <c r="JZB59" s="515"/>
      <c r="JZC59" s="515"/>
      <c r="JZD59" s="513"/>
      <c r="JZE59" s="514"/>
      <c r="JZF59" s="515"/>
      <c r="JZG59" s="515"/>
      <c r="JZH59" s="515"/>
      <c r="JZI59" s="515"/>
      <c r="JZJ59" s="515"/>
      <c r="JZK59" s="515"/>
      <c r="JZL59" s="513"/>
      <c r="JZM59" s="514"/>
      <c r="JZN59" s="515"/>
      <c r="JZO59" s="515"/>
      <c r="JZP59" s="515"/>
      <c r="JZQ59" s="515"/>
      <c r="JZR59" s="515"/>
      <c r="JZS59" s="515"/>
      <c r="JZT59" s="513"/>
      <c r="JZU59" s="514"/>
      <c r="JZV59" s="515"/>
      <c r="JZW59" s="515"/>
      <c r="JZX59" s="515"/>
      <c r="JZY59" s="515"/>
      <c r="JZZ59" s="515"/>
      <c r="KAA59" s="515"/>
      <c r="KAB59" s="513"/>
      <c r="KAC59" s="514"/>
      <c r="KAD59" s="515"/>
      <c r="KAE59" s="515"/>
      <c r="KAF59" s="515"/>
      <c r="KAG59" s="515"/>
      <c r="KAH59" s="515"/>
      <c r="KAI59" s="515"/>
      <c r="KAJ59" s="513"/>
      <c r="KAK59" s="514"/>
      <c r="KAL59" s="515"/>
      <c r="KAM59" s="515"/>
      <c r="KAN59" s="515"/>
      <c r="KAO59" s="515"/>
      <c r="KAP59" s="515"/>
      <c r="KAQ59" s="515"/>
      <c r="KAR59" s="513"/>
      <c r="KAS59" s="514"/>
      <c r="KAT59" s="515"/>
      <c r="KAU59" s="515"/>
      <c r="KAV59" s="515"/>
      <c r="KAW59" s="515"/>
      <c r="KAX59" s="515"/>
      <c r="KAY59" s="515"/>
      <c r="KAZ59" s="513"/>
      <c r="KBA59" s="514"/>
      <c r="KBB59" s="515"/>
      <c r="KBC59" s="515"/>
      <c r="KBD59" s="515"/>
      <c r="KBE59" s="515"/>
      <c r="KBF59" s="515"/>
      <c r="KBG59" s="515"/>
      <c r="KBH59" s="513"/>
      <c r="KBI59" s="514"/>
      <c r="KBJ59" s="515"/>
      <c r="KBK59" s="515"/>
      <c r="KBL59" s="515"/>
      <c r="KBM59" s="515"/>
      <c r="KBN59" s="515"/>
      <c r="KBO59" s="515"/>
      <c r="KBP59" s="513"/>
      <c r="KBQ59" s="514"/>
      <c r="KBR59" s="515"/>
      <c r="KBS59" s="515"/>
      <c r="KBT59" s="515"/>
      <c r="KBU59" s="515"/>
      <c r="KBV59" s="515"/>
      <c r="KBW59" s="515"/>
      <c r="KBX59" s="513"/>
      <c r="KBY59" s="514"/>
      <c r="KBZ59" s="515"/>
      <c r="KCA59" s="515"/>
      <c r="KCB59" s="515"/>
      <c r="KCC59" s="515"/>
      <c r="KCD59" s="515"/>
      <c r="KCE59" s="515"/>
      <c r="KCF59" s="513"/>
      <c r="KCG59" s="514"/>
      <c r="KCH59" s="515"/>
      <c r="KCI59" s="515"/>
      <c r="KCJ59" s="515"/>
      <c r="KCK59" s="515"/>
      <c r="KCL59" s="515"/>
      <c r="KCM59" s="515"/>
      <c r="KCN59" s="513"/>
      <c r="KCO59" s="514"/>
      <c r="KCP59" s="515"/>
      <c r="KCQ59" s="515"/>
      <c r="KCR59" s="515"/>
      <c r="KCS59" s="515"/>
      <c r="KCT59" s="515"/>
      <c r="KCU59" s="515"/>
      <c r="KCV59" s="513"/>
      <c r="KCW59" s="514"/>
      <c r="KCX59" s="515"/>
      <c r="KCY59" s="515"/>
      <c r="KCZ59" s="515"/>
      <c r="KDA59" s="515"/>
      <c r="KDB59" s="515"/>
      <c r="KDC59" s="515"/>
      <c r="KDD59" s="513"/>
      <c r="KDE59" s="514"/>
      <c r="KDF59" s="515"/>
      <c r="KDG59" s="515"/>
      <c r="KDH59" s="515"/>
      <c r="KDI59" s="515"/>
      <c r="KDJ59" s="515"/>
      <c r="KDK59" s="515"/>
      <c r="KDL59" s="513"/>
      <c r="KDM59" s="514"/>
      <c r="KDN59" s="515"/>
      <c r="KDO59" s="515"/>
      <c r="KDP59" s="515"/>
      <c r="KDQ59" s="515"/>
      <c r="KDR59" s="515"/>
      <c r="KDS59" s="515"/>
      <c r="KDT59" s="513"/>
      <c r="KDU59" s="514"/>
      <c r="KDV59" s="515"/>
      <c r="KDW59" s="515"/>
      <c r="KDX59" s="515"/>
      <c r="KDY59" s="515"/>
      <c r="KDZ59" s="515"/>
      <c r="KEA59" s="515"/>
      <c r="KEB59" s="513"/>
      <c r="KEC59" s="514"/>
      <c r="KED59" s="515"/>
      <c r="KEE59" s="515"/>
      <c r="KEF59" s="515"/>
      <c r="KEG59" s="515"/>
      <c r="KEH59" s="515"/>
      <c r="KEI59" s="515"/>
      <c r="KEJ59" s="513"/>
      <c r="KEK59" s="514"/>
      <c r="KEL59" s="515"/>
      <c r="KEM59" s="515"/>
      <c r="KEN59" s="515"/>
      <c r="KEO59" s="515"/>
      <c r="KEP59" s="515"/>
      <c r="KEQ59" s="515"/>
      <c r="KER59" s="513"/>
      <c r="KES59" s="514"/>
      <c r="KET59" s="515"/>
      <c r="KEU59" s="515"/>
      <c r="KEV59" s="515"/>
      <c r="KEW59" s="515"/>
      <c r="KEX59" s="515"/>
      <c r="KEY59" s="515"/>
      <c r="KEZ59" s="513"/>
      <c r="KFA59" s="514"/>
      <c r="KFB59" s="515"/>
      <c r="KFC59" s="515"/>
      <c r="KFD59" s="515"/>
      <c r="KFE59" s="515"/>
      <c r="KFF59" s="515"/>
      <c r="KFG59" s="515"/>
      <c r="KFH59" s="513"/>
      <c r="KFI59" s="514"/>
      <c r="KFJ59" s="515"/>
      <c r="KFK59" s="515"/>
      <c r="KFL59" s="515"/>
      <c r="KFM59" s="515"/>
      <c r="KFN59" s="515"/>
      <c r="KFO59" s="515"/>
      <c r="KFP59" s="513"/>
      <c r="KFQ59" s="514"/>
      <c r="KFR59" s="515"/>
      <c r="KFS59" s="515"/>
      <c r="KFT59" s="515"/>
      <c r="KFU59" s="515"/>
      <c r="KFV59" s="515"/>
      <c r="KFW59" s="515"/>
      <c r="KFX59" s="513"/>
      <c r="KFY59" s="514"/>
      <c r="KFZ59" s="515"/>
      <c r="KGA59" s="515"/>
      <c r="KGB59" s="515"/>
      <c r="KGC59" s="515"/>
      <c r="KGD59" s="515"/>
      <c r="KGE59" s="515"/>
      <c r="KGF59" s="513"/>
      <c r="KGG59" s="514"/>
      <c r="KGH59" s="515"/>
      <c r="KGI59" s="515"/>
      <c r="KGJ59" s="515"/>
      <c r="KGK59" s="515"/>
      <c r="KGL59" s="515"/>
      <c r="KGM59" s="515"/>
      <c r="KGN59" s="513"/>
      <c r="KGO59" s="514"/>
      <c r="KGP59" s="515"/>
      <c r="KGQ59" s="515"/>
      <c r="KGR59" s="515"/>
      <c r="KGS59" s="515"/>
      <c r="KGT59" s="515"/>
      <c r="KGU59" s="515"/>
      <c r="KGV59" s="513"/>
      <c r="KGW59" s="514"/>
      <c r="KGX59" s="515"/>
      <c r="KGY59" s="515"/>
      <c r="KGZ59" s="515"/>
      <c r="KHA59" s="515"/>
      <c r="KHB59" s="515"/>
      <c r="KHC59" s="515"/>
      <c r="KHD59" s="513"/>
      <c r="KHE59" s="514"/>
      <c r="KHF59" s="515"/>
      <c r="KHG59" s="515"/>
      <c r="KHH59" s="515"/>
      <c r="KHI59" s="515"/>
      <c r="KHJ59" s="515"/>
      <c r="KHK59" s="515"/>
      <c r="KHL59" s="513"/>
      <c r="KHM59" s="514"/>
      <c r="KHN59" s="515"/>
      <c r="KHO59" s="515"/>
      <c r="KHP59" s="515"/>
      <c r="KHQ59" s="515"/>
      <c r="KHR59" s="515"/>
      <c r="KHS59" s="515"/>
      <c r="KHT59" s="513"/>
      <c r="KHU59" s="514"/>
      <c r="KHV59" s="515"/>
      <c r="KHW59" s="515"/>
      <c r="KHX59" s="515"/>
      <c r="KHY59" s="515"/>
      <c r="KHZ59" s="515"/>
      <c r="KIA59" s="515"/>
      <c r="KIB59" s="513"/>
      <c r="KIC59" s="514"/>
      <c r="KID59" s="515"/>
      <c r="KIE59" s="515"/>
      <c r="KIF59" s="515"/>
      <c r="KIG59" s="515"/>
      <c r="KIH59" s="515"/>
      <c r="KII59" s="515"/>
      <c r="KIJ59" s="513"/>
      <c r="KIK59" s="514"/>
      <c r="KIL59" s="515"/>
      <c r="KIM59" s="515"/>
      <c r="KIN59" s="515"/>
      <c r="KIO59" s="515"/>
      <c r="KIP59" s="515"/>
      <c r="KIQ59" s="515"/>
      <c r="KIR59" s="513"/>
      <c r="KIS59" s="514"/>
      <c r="KIT59" s="515"/>
      <c r="KIU59" s="515"/>
      <c r="KIV59" s="515"/>
      <c r="KIW59" s="515"/>
      <c r="KIX59" s="515"/>
      <c r="KIY59" s="515"/>
      <c r="KIZ59" s="513"/>
      <c r="KJA59" s="514"/>
      <c r="KJB59" s="515"/>
      <c r="KJC59" s="515"/>
      <c r="KJD59" s="515"/>
      <c r="KJE59" s="515"/>
      <c r="KJF59" s="515"/>
      <c r="KJG59" s="515"/>
      <c r="KJH59" s="513"/>
      <c r="KJI59" s="514"/>
      <c r="KJJ59" s="515"/>
      <c r="KJK59" s="515"/>
      <c r="KJL59" s="515"/>
      <c r="KJM59" s="515"/>
      <c r="KJN59" s="515"/>
      <c r="KJO59" s="515"/>
      <c r="KJP59" s="513"/>
      <c r="KJQ59" s="514"/>
      <c r="KJR59" s="515"/>
      <c r="KJS59" s="515"/>
      <c r="KJT59" s="515"/>
      <c r="KJU59" s="515"/>
      <c r="KJV59" s="515"/>
      <c r="KJW59" s="515"/>
      <c r="KJX59" s="513"/>
      <c r="KJY59" s="514"/>
      <c r="KJZ59" s="515"/>
      <c r="KKA59" s="515"/>
      <c r="KKB59" s="515"/>
      <c r="KKC59" s="515"/>
      <c r="KKD59" s="515"/>
      <c r="KKE59" s="515"/>
      <c r="KKF59" s="513"/>
      <c r="KKG59" s="514"/>
      <c r="KKH59" s="515"/>
      <c r="KKI59" s="515"/>
      <c r="KKJ59" s="515"/>
      <c r="KKK59" s="515"/>
      <c r="KKL59" s="515"/>
      <c r="KKM59" s="515"/>
      <c r="KKN59" s="513"/>
      <c r="KKO59" s="514"/>
      <c r="KKP59" s="515"/>
      <c r="KKQ59" s="515"/>
      <c r="KKR59" s="515"/>
      <c r="KKS59" s="515"/>
      <c r="KKT59" s="515"/>
      <c r="KKU59" s="515"/>
      <c r="KKV59" s="513"/>
      <c r="KKW59" s="514"/>
      <c r="KKX59" s="515"/>
      <c r="KKY59" s="515"/>
      <c r="KKZ59" s="515"/>
      <c r="KLA59" s="515"/>
      <c r="KLB59" s="515"/>
      <c r="KLC59" s="515"/>
      <c r="KLD59" s="513"/>
      <c r="KLE59" s="514"/>
      <c r="KLF59" s="515"/>
      <c r="KLG59" s="515"/>
      <c r="KLH59" s="515"/>
      <c r="KLI59" s="515"/>
      <c r="KLJ59" s="515"/>
      <c r="KLK59" s="515"/>
      <c r="KLL59" s="513"/>
      <c r="KLM59" s="514"/>
      <c r="KLN59" s="515"/>
      <c r="KLO59" s="515"/>
      <c r="KLP59" s="515"/>
      <c r="KLQ59" s="515"/>
      <c r="KLR59" s="515"/>
      <c r="KLS59" s="515"/>
      <c r="KLT59" s="513"/>
      <c r="KLU59" s="514"/>
      <c r="KLV59" s="515"/>
      <c r="KLW59" s="515"/>
      <c r="KLX59" s="515"/>
      <c r="KLY59" s="515"/>
      <c r="KLZ59" s="515"/>
      <c r="KMA59" s="515"/>
      <c r="KMB59" s="513"/>
      <c r="KMC59" s="514"/>
      <c r="KMD59" s="515"/>
      <c r="KME59" s="515"/>
      <c r="KMF59" s="515"/>
      <c r="KMG59" s="515"/>
      <c r="KMH59" s="515"/>
      <c r="KMI59" s="515"/>
      <c r="KMJ59" s="513"/>
      <c r="KMK59" s="514"/>
      <c r="KML59" s="515"/>
      <c r="KMM59" s="515"/>
      <c r="KMN59" s="515"/>
      <c r="KMO59" s="515"/>
      <c r="KMP59" s="515"/>
      <c r="KMQ59" s="515"/>
      <c r="KMR59" s="513"/>
      <c r="KMS59" s="514"/>
      <c r="KMT59" s="515"/>
      <c r="KMU59" s="515"/>
      <c r="KMV59" s="515"/>
      <c r="KMW59" s="515"/>
      <c r="KMX59" s="515"/>
      <c r="KMY59" s="515"/>
      <c r="KMZ59" s="513"/>
      <c r="KNA59" s="514"/>
      <c r="KNB59" s="515"/>
      <c r="KNC59" s="515"/>
      <c r="KND59" s="515"/>
      <c r="KNE59" s="515"/>
      <c r="KNF59" s="515"/>
      <c r="KNG59" s="515"/>
      <c r="KNH59" s="513"/>
      <c r="KNI59" s="514"/>
      <c r="KNJ59" s="515"/>
      <c r="KNK59" s="515"/>
      <c r="KNL59" s="515"/>
      <c r="KNM59" s="515"/>
      <c r="KNN59" s="515"/>
      <c r="KNO59" s="515"/>
      <c r="KNP59" s="513"/>
      <c r="KNQ59" s="514"/>
      <c r="KNR59" s="515"/>
      <c r="KNS59" s="515"/>
      <c r="KNT59" s="515"/>
      <c r="KNU59" s="515"/>
      <c r="KNV59" s="515"/>
      <c r="KNW59" s="515"/>
      <c r="KNX59" s="513"/>
      <c r="KNY59" s="514"/>
      <c r="KNZ59" s="515"/>
      <c r="KOA59" s="515"/>
      <c r="KOB59" s="515"/>
      <c r="KOC59" s="515"/>
      <c r="KOD59" s="515"/>
      <c r="KOE59" s="515"/>
      <c r="KOF59" s="513"/>
      <c r="KOG59" s="514"/>
      <c r="KOH59" s="515"/>
      <c r="KOI59" s="515"/>
      <c r="KOJ59" s="515"/>
      <c r="KOK59" s="515"/>
      <c r="KOL59" s="515"/>
      <c r="KOM59" s="515"/>
      <c r="KON59" s="513"/>
      <c r="KOO59" s="514"/>
      <c r="KOP59" s="515"/>
      <c r="KOQ59" s="515"/>
      <c r="KOR59" s="515"/>
      <c r="KOS59" s="515"/>
      <c r="KOT59" s="515"/>
      <c r="KOU59" s="515"/>
      <c r="KOV59" s="513"/>
      <c r="KOW59" s="514"/>
      <c r="KOX59" s="515"/>
      <c r="KOY59" s="515"/>
      <c r="KOZ59" s="515"/>
      <c r="KPA59" s="515"/>
      <c r="KPB59" s="515"/>
      <c r="KPC59" s="515"/>
      <c r="KPD59" s="513"/>
      <c r="KPE59" s="514"/>
      <c r="KPF59" s="515"/>
      <c r="KPG59" s="515"/>
      <c r="KPH59" s="515"/>
      <c r="KPI59" s="515"/>
      <c r="KPJ59" s="515"/>
      <c r="KPK59" s="515"/>
      <c r="KPL59" s="513"/>
      <c r="KPM59" s="514"/>
      <c r="KPN59" s="515"/>
      <c r="KPO59" s="515"/>
      <c r="KPP59" s="515"/>
      <c r="KPQ59" s="515"/>
      <c r="KPR59" s="515"/>
      <c r="KPS59" s="515"/>
      <c r="KPT59" s="513"/>
      <c r="KPU59" s="514"/>
      <c r="KPV59" s="515"/>
      <c r="KPW59" s="515"/>
      <c r="KPX59" s="515"/>
      <c r="KPY59" s="515"/>
      <c r="KPZ59" s="515"/>
      <c r="KQA59" s="515"/>
      <c r="KQB59" s="513"/>
      <c r="KQC59" s="514"/>
      <c r="KQD59" s="515"/>
      <c r="KQE59" s="515"/>
      <c r="KQF59" s="515"/>
      <c r="KQG59" s="515"/>
      <c r="KQH59" s="515"/>
      <c r="KQI59" s="515"/>
      <c r="KQJ59" s="513"/>
      <c r="KQK59" s="514"/>
      <c r="KQL59" s="515"/>
      <c r="KQM59" s="515"/>
      <c r="KQN59" s="515"/>
      <c r="KQO59" s="515"/>
      <c r="KQP59" s="515"/>
      <c r="KQQ59" s="515"/>
      <c r="KQR59" s="513"/>
      <c r="KQS59" s="514"/>
      <c r="KQT59" s="515"/>
      <c r="KQU59" s="515"/>
      <c r="KQV59" s="515"/>
      <c r="KQW59" s="515"/>
      <c r="KQX59" s="515"/>
      <c r="KQY59" s="515"/>
      <c r="KQZ59" s="513"/>
      <c r="KRA59" s="514"/>
      <c r="KRB59" s="515"/>
      <c r="KRC59" s="515"/>
      <c r="KRD59" s="515"/>
      <c r="KRE59" s="515"/>
      <c r="KRF59" s="515"/>
      <c r="KRG59" s="515"/>
      <c r="KRH59" s="513"/>
      <c r="KRI59" s="514"/>
      <c r="KRJ59" s="515"/>
      <c r="KRK59" s="515"/>
      <c r="KRL59" s="515"/>
      <c r="KRM59" s="515"/>
      <c r="KRN59" s="515"/>
      <c r="KRO59" s="515"/>
      <c r="KRP59" s="513"/>
      <c r="KRQ59" s="514"/>
      <c r="KRR59" s="515"/>
      <c r="KRS59" s="515"/>
      <c r="KRT59" s="515"/>
      <c r="KRU59" s="515"/>
      <c r="KRV59" s="515"/>
      <c r="KRW59" s="515"/>
      <c r="KRX59" s="513"/>
      <c r="KRY59" s="514"/>
      <c r="KRZ59" s="515"/>
      <c r="KSA59" s="515"/>
      <c r="KSB59" s="515"/>
      <c r="KSC59" s="515"/>
      <c r="KSD59" s="515"/>
      <c r="KSE59" s="515"/>
      <c r="KSF59" s="513"/>
      <c r="KSG59" s="514"/>
      <c r="KSH59" s="515"/>
      <c r="KSI59" s="515"/>
      <c r="KSJ59" s="515"/>
      <c r="KSK59" s="515"/>
      <c r="KSL59" s="515"/>
      <c r="KSM59" s="515"/>
      <c r="KSN59" s="513"/>
      <c r="KSO59" s="514"/>
      <c r="KSP59" s="515"/>
      <c r="KSQ59" s="515"/>
      <c r="KSR59" s="515"/>
      <c r="KSS59" s="515"/>
      <c r="KST59" s="515"/>
      <c r="KSU59" s="515"/>
      <c r="KSV59" s="513"/>
      <c r="KSW59" s="514"/>
      <c r="KSX59" s="515"/>
      <c r="KSY59" s="515"/>
      <c r="KSZ59" s="515"/>
      <c r="KTA59" s="515"/>
      <c r="KTB59" s="515"/>
      <c r="KTC59" s="515"/>
      <c r="KTD59" s="513"/>
      <c r="KTE59" s="514"/>
      <c r="KTF59" s="515"/>
      <c r="KTG59" s="515"/>
      <c r="KTH59" s="515"/>
      <c r="KTI59" s="515"/>
      <c r="KTJ59" s="515"/>
      <c r="KTK59" s="515"/>
      <c r="KTL59" s="513"/>
      <c r="KTM59" s="514"/>
      <c r="KTN59" s="515"/>
      <c r="KTO59" s="515"/>
      <c r="KTP59" s="515"/>
      <c r="KTQ59" s="515"/>
      <c r="KTR59" s="515"/>
      <c r="KTS59" s="515"/>
      <c r="KTT59" s="513"/>
      <c r="KTU59" s="514"/>
      <c r="KTV59" s="515"/>
      <c r="KTW59" s="515"/>
      <c r="KTX59" s="515"/>
      <c r="KTY59" s="515"/>
      <c r="KTZ59" s="515"/>
      <c r="KUA59" s="515"/>
      <c r="KUB59" s="513"/>
      <c r="KUC59" s="514"/>
      <c r="KUD59" s="515"/>
      <c r="KUE59" s="515"/>
      <c r="KUF59" s="515"/>
      <c r="KUG59" s="515"/>
      <c r="KUH59" s="515"/>
      <c r="KUI59" s="515"/>
      <c r="KUJ59" s="513"/>
      <c r="KUK59" s="514"/>
      <c r="KUL59" s="515"/>
      <c r="KUM59" s="515"/>
      <c r="KUN59" s="515"/>
      <c r="KUO59" s="515"/>
      <c r="KUP59" s="515"/>
      <c r="KUQ59" s="515"/>
      <c r="KUR59" s="513"/>
      <c r="KUS59" s="514"/>
      <c r="KUT59" s="515"/>
      <c r="KUU59" s="515"/>
      <c r="KUV59" s="515"/>
      <c r="KUW59" s="515"/>
      <c r="KUX59" s="515"/>
      <c r="KUY59" s="515"/>
      <c r="KUZ59" s="513"/>
      <c r="KVA59" s="514"/>
      <c r="KVB59" s="515"/>
      <c r="KVC59" s="515"/>
      <c r="KVD59" s="515"/>
      <c r="KVE59" s="515"/>
      <c r="KVF59" s="515"/>
      <c r="KVG59" s="515"/>
      <c r="KVH59" s="513"/>
      <c r="KVI59" s="514"/>
      <c r="KVJ59" s="515"/>
      <c r="KVK59" s="515"/>
      <c r="KVL59" s="515"/>
      <c r="KVM59" s="515"/>
      <c r="KVN59" s="515"/>
      <c r="KVO59" s="515"/>
      <c r="KVP59" s="513"/>
      <c r="KVQ59" s="514"/>
      <c r="KVR59" s="515"/>
      <c r="KVS59" s="515"/>
      <c r="KVT59" s="515"/>
      <c r="KVU59" s="515"/>
      <c r="KVV59" s="515"/>
      <c r="KVW59" s="515"/>
      <c r="KVX59" s="513"/>
      <c r="KVY59" s="514"/>
      <c r="KVZ59" s="515"/>
      <c r="KWA59" s="515"/>
      <c r="KWB59" s="515"/>
      <c r="KWC59" s="515"/>
      <c r="KWD59" s="515"/>
      <c r="KWE59" s="515"/>
      <c r="KWF59" s="513"/>
      <c r="KWG59" s="514"/>
      <c r="KWH59" s="515"/>
      <c r="KWI59" s="515"/>
      <c r="KWJ59" s="515"/>
      <c r="KWK59" s="515"/>
      <c r="KWL59" s="515"/>
      <c r="KWM59" s="515"/>
      <c r="KWN59" s="513"/>
      <c r="KWO59" s="514"/>
      <c r="KWP59" s="515"/>
      <c r="KWQ59" s="515"/>
      <c r="KWR59" s="515"/>
      <c r="KWS59" s="515"/>
      <c r="KWT59" s="515"/>
      <c r="KWU59" s="515"/>
      <c r="KWV59" s="513"/>
      <c r="KWW59" s="514"/>
      <c r="KWX59" s="515"/>
      <c r="KWY59" s="515"/>
      <c r="KWZ59" s="515"/>
      <c r="KXA59" s="515"/>
      <c r="KXB59" s="515"/>
      <c r="KXC59" s="515"/>
      <c r="KXD59" s="513"/>
      <c r="KXE59" s="514"/>
      <c r="KXF59" s="515"/>
      <c r="KXG59" s="515"/>
      <c r="KXH59" s="515"/>
      <c r="KXI59" s="515"/>
      <c r="KXJ59" s="515"/>
      <c r="KXK59" s="515"/>
      <c r="KXL59" s="513"/>
      <c r="KXM59" s="514"/>
      <c r="KXN59" s="515"/>
      <c r="KXO59" s="515"/>
      <c r="KXP59" s="515"/>
      <c r="KXQ59" s="515"/>
      <c r="KXR59" s="515"/>
      <c r="KXS59" s="515"/>
      <c r="KXT59" s="513"/>
      <c r="KXU59" s="514"/>
      <c r="KXV59" s="515"/>
      <c r="KXW59" s="515"/>
      <c r="KXX59" s="515"/>
      <c r="KXY59" s="515"/>
      <c r="KXZ59" s="515"/>
      <c r="KYA59" s="515"/>
      <c r="KYB59" s="513"/>
      <c r="KYC59" s="514"/>
      <c r="KYD59" s="515"/>
      <c r="KYE59" s="515"/>
      <c r="KYF59" s="515"/>
      <c r="KYG59" s="515"/>
      <c r="KYH59" s="515"/>
      <c r="KYI59" s="515"/>
      <c r="KYJ59" s="513"/>
      <c r="KYK59" s="514"/>
      <c r="KYL59" s="515"/>
      <c r="KYM59" s="515"/>
      <c r="KYN59" s="515"/>
      <c r="KYO59" s="515"/>
      <c r="KYP59" s="515"/>
      <c r="KYQ59" s="515"/>
      <c r="KYR59" s="513"/>
      <c r="KYS59" s="514"/>
      <c r="KYT59" s="515"/>
      <c r="KYU59" s="515"/>
      <c r="KYV59" s="515"/>
      <c r="KYW59" s="515"/>
      <c r="KYX59" s="515"/>
      <c r="KYY59" s="515"/>
      <c r="KYZ59" s="513"/>
      <c r="KZA59" s="514"/>
      <c r="KZB59" s="515"/>
      <c r="KZC59" s="515"/>
      <c r="KZD59" s="515"/>
      <c r="KZE59" s="515"/>
      <c r="KZF59" s="515"/>
      <c r="KZG59" s="515"/>
      <c r="KZH59" s="513"/>
      <c r="KZI59" s="514"/>
      <c r="KZJ59" s="515"/>
      <c r="KZK59" s="515"/>
      <c r="KZL59" s="515"/>
      <c r="KZM59" s="515"/>
      <c r="KZN59" s="515"/>
      <c r="KZO59" s="515"/>
      <c r="KZP59" s="513"/>
      <c r="KZQ59" s="514"/>
      <c r="KZR59" s="515"/>
      <c r="KZS59" s="515"/>
      <c r="KZT59" s="515"/>
      <c r="KZU59" s="515"/>
      <c r="KZV59" s="515"/>
      <c r="KZW59" s="515"/>
      <c r="KZX59" s="513"/>
      <c r="KZY59" s="514"/>
      <c r="KZZ59" s="515"/>
      <c r="LAA59" s="515"/>
      <c r="LAB59" s="515"/>
      <c r="LAC59" s="515"/>
      <c r="LAD59" s="515"/>
      <c r="LAE59" s="515"/>
      <c r="LAF59" s="513"/>
      <c r="LAG59" s="514"/>
      <c r="LAH59" s="515"/>
      <c r="LAI59" s="515"/>
      <c r="LAJ59" s="515"/>
      <c r="LAK59" s="515"/>
      <c r="LAL59" s="515"/>
      <c r="LAM59" s="515"/>
      <c r="LAN59" s="513"/>
      <c r="LAO59" s="514"/>
      <c r="LAP59" s="515"/>
      <c r="LAQ59" s="515"/>
      <c r="LAR59" s="515"/>
      <c r="LAS59" s="515"/>
      <c r="LAT59" s="515"/>
      <c r="LAU59" s="515"/>
      <c r="LAV59" s="513"/>
      <c r="LAW59" s="514"/>
      <c r="LAX59" s="515"/>
      <c r="LAY59" s="515"/>
      <c r="LAZ59" s="515"/>
      <c r="LBA59" s="515"/>
      <c r="LBB59" s="515"/>
      <c r="LBC59" s="515"/>
      <c r="LBD59" s="513"/>
      <c r="LBE59" s="514"/>
      <c r="LBF59" s="515"/>
      <c r="LBG59" s="515"/>
      <c r="LBH59" s="515"/>
      <c r="LBI59" s="515"/>
      <c r="LBJ59" s="515"/>
      <c r="LBK59" s="515"/>
      <c r="LBL59" s="513"/>
      <c r="LBM59" s="514"/>
      <c r="LBN59" s="515"/>
      <c r="LBO59" s="515"/>
      <c r="LBP59" s="515"/>
      <c r="LBQ59" s="515"/>
      <c r="LBR59" s="515"/>
      <c r="LBS59" s="515"/>
      <c r="LBT59" s="513"/>
      <c r="LBU59" s="514"/>
      <c r="LBV59" s="515"/>
      <c r="LBW59" s="515"/>
      <c r="LBX59" s="515"/>
      <c r="LBY59" s="515"/>
      <c r="LBZ59" s="515"/>
      <c r="LCA59" s="515"/>
      <c r="LCB59" s="513"/>
      <c r="LCC59" s="514"/>
      <c r="LCD59" s="515"/>
      <c r="LCE59" s="515"/>
      <c r="LCF59" s="515"/>
      <c r="LCG59" s="515"/>
      <c r="LCH59" s="515"/>
      <c r="LCI59" s="515"/>
      <c r="LCJ59" s="513"/>
      <c r="LCK59" s="514"/>
      <c r="LCL59" s="515"/>
      <c r="LCM59" s="515"/>
      <c r="LCN59" s="515"/>
      <c r="LCO59" s="515"/>
      <c r="LCP59" s="515"/>
      <c r="LCQ59" s="515"/>
      <c r="LCR59" s="513"/>
      <c r="LCS59" s="514"/>
      <c r="LCT59" s="515"/>
      <c r="LCU59" s="515"/>
      <c r="LCV59" s="515"/>
      <c r="LCW59" s="515"/>
      <c r="LCX59" s="515"/>
      <c r="LCY59" s="515"/>
      <c r="LCZ59" s="513"/>
      <c r="LDA59" s="514"/>
      <c r="LDB59" s="515"/>
      <c r="LDC59" s="515"/>
      <c r="LDD59" s="515"/>
      <c r="LDE59" s="515"/>
      <c r="LDF59" s="515"/>
      <c r="LDG59" s="515"/>
      <c r="LDH59" s="513"/>
      <c r="LDI59" s="514"/>
      <c r="LDJ59" s="515"/>
      <c r="LDK59" s="515"/>
      <c r="LDL59" s="515"/>
      <c r="LDM59" s="515"/>
      <c r="LDN59" s="515"/>
      <c r="LDO59" s="515"/>
      <c r="LDP59" s="513"/>
      <c r="LDQ59" s="514"/>
      <c r="LDR59" s="515"/>
      <c r="LDS59" s="515"/>
      <c r="LDT59" s="515"/>
      <c r="LDU59" s="515"/>
      <c r="LDV59" s="515"/>
      <c r="LDW59" s="515"/>
      <c r="LDX59" s="513"/>
      <c r="LDY59" s="514"/>
      <c r="LDZ59" s="515"/>
      <c r="LEA59" s="515"/>
      <c r="LEB59" s="515"/>
      <c r="LEC59" s="515"/>
      <c r="LED59" s="515"/>
      <c r="LEE59" s="515"/>
      <c r="LEF59" s="513"/>
      <c r="LEG59" s="514"/>
      <c r="LEH59" s="515"/>
      <c r="LEI59" s="515"/>
      <c r="LEJ59" s="515"/>
      <c r="LEK59" s="515"/>
      <c r="LEL59" s="515"/>
      <c r="LEM59" s="515"/>
      <c r="LEN59" s="513"/>
      <c r="LEO59" s="514"/>
      <c r="LEP59" s="515"/>
      <c r="LEQ59" s="515"/>
      <c r="LER59" s="515"/>
      <c r="LES59" s="515"/>
      <c r="LET59" s="515"/>
      <c r="LEU59" s="515"/>
      <c r="LEV59" s="513"/>
      <c r="LEW59" s="514"/>
      <c r="LEX59" s="515"/>
      <c r="LEY59" s="515"/>
      <c r="LEZ59" s="515"/>
      <c r="LFA59" s="515"/>
      <c r="LFB59" s="515"/>
      <c r="LFC59" s="515"/>
      <c r="LFD59" s="513"/>
      <c r="LFE59" s="514"/>
      <c r="LFF59" s="515"/>
      <c r="LFG59" s="515"/>
      <c r="LFH59" s="515"/>
      <c r="LFI59" s="515"/>
      <c r="LFJ59" s="515"/>
      <c r="LFK59" s="515"/>
      <c r="LFL59" s="513"/>
      <c r="LFM59" s="514"/>
      <c r="LFN59" s="515"/>
      <c r="LFO59" s="515"/>
      <c r="LFP59" s="515"/>
      <c r="LFQ59" s="515"/>
      <c r="LFR59" s="515"/>
      <c r="LFS59" s="515"/>
      <c r="LFT59" s="513"/>
      <c r="LFU59" s="514"/>
      <c r="LFV59" s="515"/>
      <c r="LFW59" s="515"/>
      <c r="LFX59" s="515"/>
      <c r="LFY59" s="515"/>
      <c r="LFZ59" s="515"/>
      <c r="LGA59" s="515"/>
      <c r="LGB59" s="513"/>
      <c r="LGC59" s="514"/>
      <c r="LGD59" s="515"/>
      <c r="LGE59" s="515"/>
      <c r="LGF59" s="515"/>
      <c r="LGG59" s="515"/>
      <c r="LGH59" s="515"/>
      <c r="LGI59" s="515"/>
      <c r="LGJ59" s="513"/>
      <c r="LGK59" s="514"/>
      <c r="LGL59" s="515"/>
      <c r="LGM59" s="515"/>
      <c r="LGN59" s="515"/>
      <c r="LGO59" s="515"/>
      <c r="LGP59" s="515"/>
      <c r="LGQ59" s="515"/>
      <c r="LGR59" s="513"/>
      <c r="LGS59" s="514"/>
      <c r="LGT59" s="515"/>
      <c r="LGU59" s="515"/>
      <c r="LGV59" s="515"/>
      <c r="LGW59" s="515"/>
      <c r="LGX59" s="515"/>
      <c r="LGY59" s="515"/>
      <c r="LGZ59" s="513"/>
      <c r="LHA59" s="514"/>
      <c r="LHB59" s="515"/>
      <c r="LHC59" s="515"/>
      <c r="LHD59" s="515"/>
      <c r="LHE59" s="515"/>
      <c r="LHF59" s="515"/>
      <c r="LHG59" s="515"/>
      <c r="LHH59" s="513"/>
      <c r="LHI59" s="514"/>
      <c r="LHJ59" s="515"/>
      <c r="LHK59" s="515"/>
      <c r="LHL59" s="515"/>
      <c r="LHM59" s="515"/>
      <c r="LHN59" s="515"/>
      <c r="LHO59" s="515"/>
      <c r="LHP59" s="513"/>
      <c r="LHQ59" s="514"/>
      <c r="LHR59" s="515"/>
      <c r="LHS59" s="515"/>
      <c r="LHT59" s="515"/>
      <c r="LHU59" s="515"/>
      <c r="LHV59" s="515"/>
      <c r="LHW59" s="515"/>
      <c r="LHX59" s="513"/>
      <c r="LHY59" s="514"/>
      <c r="LHZ59" s="515"/>
      <c r="LIA59" s="515"/>
      <c r="LIB59" s="515"/>
      <c r="LIC59" s="515"/>
      <c r="LID59" s="515"/>
      <c r="LIE59" s="515"/>
      <c r="LIF59" s="513"/>
      <c r="LIG59" s="514"/>
      <c r="LIH59" s="515"/>
      <c r="LII59" s="515"/>
      <c r="LIJ59" s="515"/>
      <c r="LIK59" s="515"/>
      <c r="LIL59" s="515"/>
      <c r="LIM59" s="515"/>
      <c r="LIN59" s="513"/>
      <c r="LIO59" s="514"/>
      <c r="LIP59" s="515"/>
      <c r="LIQ59" s="515"/>
      <c r="LIR59" s="515"/>
      <c r="LIS59" s="515"/>
      <c r="LIT59" s="515"/>
      <c r="LIU59" s="515"/>
      <c r="LIV59" s="513"/>
      <c r="LIW59" s="514"/>
      <c r="LIX59" s="515"/>
      <c r="LIY59" s="515"/>
      <c r="LIZ59" s="515"/>
      <c r="LJA59" s="515"/>
      <c r="LJB59" s="515"/>
      <c r="LJC59" s="515"/>
      <c r="LJD59" s="513"/>
      <c r="LJE59" s="514"/>
      <c r="LJF59" s="515"/>
      <c r="LJG59" s="515"/>
      <c r="LJH59" s="515"/>
      <c r="LJI59" s="515"/>
      <c r="LJJ59" s="515"/>
      <c r="LJK59" s="515"/>
      <c r="LJL59" s="513"/>
      <c r="LJM59" s="514"/>
      <c r="LJN59" s="515"/>
      <c r="LJO59" s="515"/>
      <c r="LJP59" s="515"/>
      <c r="LJQ59" s="515"/>
      <c r="LJR59" s="515"/>
      <c r="LJS59" s="515"/>
      <c r="LJT59" s="513"/>
      <c r="LJU59" s="514"/>
      <c r="LJV59" s="515"/>
      <c r="LJW59" s="515"/>
      <c r="LJX59" s="515"/>
      <c r="LJY59" s="515"/>
      <c r="LJZ59" s="515"/>
      <c r="LKA59" s="515"/>
      <c r="LKB59" s="513"/>
      <c r="LKC59" s="514"/>
      <c r="LKD59" s="515"/>
      <c r="LKE59" s="515"/>
      <c r="LKF59" s="515"/>
      <c r="LKG59" s="515"/>
      <c r="LKH59" s="515"/>
      <c r="LKI59" s="515"/>
      <c r="LKJ59" s="513"/>
      <c r="LKK59" s="514"/>
      <c r="LKL59" s="515"/>
      <c r="LKM59" s="515"/>
      <c r="LKN59" s="515"/>
      <c r="LKO59" s="515"/>
      <c r="LKP59" s="515"/>
      <c r="LKQ59" s="515"/>
      <c r="LKR59" s="513"/>
      <c r="LKS59" s="514"/>
      <c r="LKT59" s="515"/>
      <c r="LKU59" s="515"/>
      <c r="LKV59" s="515"/>
      <c r="LKW59" s="515"/>
      <c r="LKX59" s="515"/>
      <c r="LKY59" s="515"/>
      <c r="LKZ59" s="513"/>
      <c r="LLA59" s="514"/>
      <c r="LLB59" s="515"/>
      <c r="LLC59" s="515"/>
      <c r="LLD59" s="515"/>
      <c r="LLE59" s="515"/>
      <c r="LLF59" s="515"/>
      <c r="LLG59" s="515"/>
      <c r="LLH59" s="513"/>
      <c r="LLI59" s="514"/>
      <c r="LLJ59" s="515"/>
      <c r="LLK59" s="515"/>
      <c r="LLL59" s="515"/>
      <c r="LLM59" s="515"/>
      <c r="LLN59" s="515"/>
      <c r="LLO59" s="515"/>
      <c r="LLP59" s="513"/>
      <c r="LLQ59" s="514"/>
      <c r="LLR59" s="515"/>
      <c r="LLS59" s="515"/>
      <c r="LLT59" s="515"/>
      <c r="LLU59" s="515"/>
      <c r="LLV59" s="515"/>
      <c r="LLW59" s="515"/>
      <c r="LLX59" s="513"/>
      <c r="LLY59" s="514"/>
      <c r="LLZ59" s="515"/>
      <c r="LMA59" s="515"/>
      <c r="LMB59" s="515"/>
      <c r="LMC59" s="515"/>
      <c r="LMD59" s="515"/>
      <c r="LME59" s="515"/>
      <c r="LMF59" s="513"/>
      <c r="LMG59" s="514"/>
      <c r="LMH59" s="515"/>
      <c r="LMI59" s="515"/>
      <c r="LMJ59" s="515"/>
      <c r="LMK59" s="515"/>
      <c r="LML59" s="515"/>
      <c r="LMM59" s="515"/>
      <c r="LMN59" s="513"/>
      <c r="LMO59" s="514"/>
      <c r="LMP59" s="515"/>
      <c r="LMQ59" s="515"/>
      <c r="LMR59" s="515"/>
      <c r="LMS59" s="515"/>
      <c r="LMT59" s="515"/>
      <c r="LMU59" s="515"/>
      <c r="LMV59" s="513"/>
      <c r="LMW59" s="514"/>
      <c r="LMX59" s="515"/>
      <c r="LMY59" s="515"/>
      <c r="LMZ59" s="515"/>
      <c r="LNA59" s="515"/>
      <c r="LNB59" s="515"/>
      <c r="LNC59" s="515"/>
      <c r="LND59" s="513"/>
      <c r="LNE59" s="514"/>
      <c r="LNF59" s="515"/>
      <c r="LNG59" s="515"/>
      <c r="LNH59" s="515"/>
      <c r="LNI59" s="515"/>
      <c r="LNJ59" s="515"/>
      <c r="LNK59" s="515"/>
      <c r="LNL59" s="513"/>
      <c r="LNM59" s="514"/>
      <c r="LNN59" s="515"/>
      <c r="LNO59" s="515"/>
      <c r="LNP59" s="515"/>
      <c r="LNQ59" s="515"/>
      <c r="LNR59" s="515"/>
      <c r="LNS59" s="515"/>
      <c r="LNT59" s="513"/>
      <c r="LNU59" s="514"/>
      <c r="LNV59" s="515"/>
      <c r="LNW59" s="515"/>
      <c r="LNX59" s="515"/>
      <c r="LNY59" s="515"/>
      <c r="LNZ59" s="515"/>
      <c r="LOA59" s="515"/>
      <c r="LOB59" s="513"/>
      <c r="LOC59" s="514"/>
      <c r="LOD59" s="515"/>
      <c r="LOE59" s="515"/>
      <c r="LOF59" s="515"/>
      <c r="LOG59" s="515"/>
      <c r="LOH59" s="515"/>
      <c r="LOI59" s="515"/>
      <c r="LOJ59" s="513"/>
      <c r="LOK59" s="514"/>
      <c r="LOL59" s="515"/>
      <c r="LOM59" s="515"/>
      <c r="LON59" s="515"/>
      <c r="LOO59" s="515"/>
      <c r="LOP59" s="515"/>
      <c r="LOQ59" s="515"/>
      <c r="LOR59" s="513"/>
      <c r="LOS59" s="514"/>
      <c r="LOT59" s="515"/>
      <c r="LOU59" s="515"/>
      <c r="LOV59" s="515"/>
      <c r="LOW59" s="515"/>
      <c r="LOX59" s="515"/>
      <c r="LOY59" s="515"/>
      <c r="LOZ59" s="513"/>
      <c r="LPA59" s="514"/>
      <c r="LPB59" s="515"/>
      <c r="LPC59" s="515"/>
      <c r="LPD59" s="515"/>
      <c r="LPE59" s="515"/>
      <c r="LPF59" s="515"/>
      <c r="LPG59" s="515"/>
      <c r="LPH59" s="513"/>
      <c r="LPI59" s="514"/>
      <c r="LPJ59" s="515"/>
      <c r="LPK59" s="515"/>
      <c r="LPL59" s="515"/>
      <c r="LPM59" s="515"/>
      <c r="LPN59" s="515"/>
      <c r="LPO59" s="515"/>
      <c r="LPP59" s="513"/>
      <c r="LPQ59" s="514"/>
      <c r="LPR59" s="515"/>
      <c r="LPS59" s="515"/>
      <c r="LPT59" s="515"/>
      <c r="LPU59" s="515"/>
      <c r="LPV59" s="515"/>
      <c r="LPW59" s="515"/>
      <c r="LPX59" s="513"/>
      <c r="LPY59" s="514"/>
      <c r="LPZ59" s="515"/>
      <c r="LQA59" s="515"/>
      <c r="LQB59" s="515"/>
      <c r="LQC59" s="515"/>
      <c r="LQD59" s="515"/>
      <c r="LQE59" s="515"/>
      <c r="LQF59" s="513"/>
      <c r="LQG59" s="514"/>
      <c r="LQH59" s="515"/>
      <c r="LQI59" s="515"/>
      <c r="LQJ59" s="515"/>
      <c r="LQK59" s="515"/>
      <c r="LQL59" s="515"/>
      <c r="LQM59" s="515"/>
      <c r="LQN59" s="513"/>
      <c r="LQO59" s="514"/>
      <c r="LQP59" s="515"/>
      <c r="LQQ59" s="515"/>
      <c r="LQR59" s="515"/>
      <c r="LQS59" s="515"/>
      <c r="LQT59" s="515"/>
      <c r="LQU59" s="515"/>
      <c r="LQV59" s="513"/>
      <c r="LQW59" s="514"/>
      <c r="LQX59" s="515"/>
      <c r="LQY59" s="515"/>
      <c r="LQZ59" s="515"/>
      <c r="LRA59" s="515"/>
      <c r="LRB59" s="515"/>
      <c r="LRC59" s="515"/>
      <c r="LRD59" s="513"/>
      <c r="LRE59" s="514"/>
      <c r="LRF59" s="515"/>
      <c r="LRG59" s="515"/>
      <c r="LRH59" s="515"/>
      <c r="LRI59" s="515"/>
      <c r="LRJ59" s="515"/>
      <c r="LRK59" s="515"/>
      <c r="LRL59" s="513"/>
      <c r="LRM59" s="514"/>
      <c r="LRN59" s="515"/>
      <c r="LRO59" s="515"/>
      <c r="LRP59" s="515"/>
      <c r="LRQ59" s="515"/>
      <c r="LRR59" s="515"/>
      <c r="LRS59" s="515"/>
      <c r="LRT59" s="513"/>
      <c r="LRU59" s="514"/>
      <c r="LRV59" s="515"/>
      <c r="LRW59" s="515"/>
      <c r="LRX59" s="515"/>
      <c r="LRY59" s="515"/>
      <c r="LRZ59" s="515"/>
      <c r="LSA59" s="515"/>
      <c r="LSB59" s="513"/>
      <c r="LSC59" s="514"/>
      <c r="LSD59" s="515"/>
      <c r="LSE59" s="515"/>
      <c r="LSF59" s="515"/>
      <c r="LSG59" s="515"/>
      <c r="LSH59" s="515"/>
      <c r="LSI59" s="515"/>
      <c r="LSJ59" s="513"/>
      <c r="LSK59" s="514"/>
      <c r="LSL59" s="515"/>
      <c r="LSM59" s="515"/>
      <c r="LSN59" s="515"/>
      <c r="LSO59" s="515"/>
      <c r="LSP59" s="515"/>
      <c r="LSQ59" s="515"/>
      <c r="LSR59" s="513"/>
      <c r="LSS59" s="514"/>
      <c r="LST59" s="515"/>
      <c r="LSU59" s="515"/>
      <c r="LSV59" s="515"/>
      <c r="LSW59" s="515"/>
      <c r="LSX59" s="515"/>
      <c r="LSY59" s="515"/>
      <c r="LSZ59" s="513"/>
      <c r="LTA59" s="514"/>
      <c r="LTB59" s="515"/>
      <c r="LTC59" s="515"/>
      <c r="LTD59" s="515"/>
      <c r="LTE59" s="515"/>
      <c r="LTF59" s="515"/>
      <c r="LTG59" s="515"/>
      <c r="LTH59" s="513"/>
      <c r="LTI59" s="514"/>
      <c r="LTJ59" s="515"/>
      <c r="LTK59" s="515"/>
      <c r="LTL59" s="515"/>
      <c r="LTM59" s="515"/>
      <c r="LTN59" s="515"/>
      <c r="LTO59" s="515"/>
      <c r="LTP59" s="513"/>
      <c r="LTQ59" s="514"/>
      <c r="LTR59" s="515"/>
      <c r="LTS59" s="515"/>
      <c r="LTT59" s="515"/>
      <c r="LTU59" s="515"/>
      <c r="LTV59" s="515"/>
      <c r="LTW59" s="515"/>
      <c r="LTX59" s="513"/>
      <c r="LTY59" s="514"/>
      <c r="LTZ59" s="515"/>
      <c r="LUA59" s="515"/>
      <c r="LUB59" s="515"/>
      <c r="LUC59" s="515"/>
      <c r="LUD59" s="515"/>
      <c r="LUE59" s="515"/>
      <c r="LUF59" s="513"/>
      <c r="LUG59" s="514"/>
      <c r="LUH59" s="515"/>
      <c r="LUI59" s="515"/>
      <c r="LUJ59" s="515"/>
      <c r="LUK59" s="515"/>
      <c r="LUL59" s="515"/>
      <c r="LUM59" s="515"/>
      <c r="LUN59" s="513"/>
      <c r="LUO59" s="514"/>
      <c r="LUP59" s="515"/>
      <c r="LUQ59" s="515"/>
      <c r="LUR59" s="515"/>
      <c r="LUS59" s="515"/>
      <c r="LUT59" s="515"/>
      <c r="LUU59" s="515"/>
      <c r="LUV59" s="513"/>
      <c r="LUW59" s="514"/>
      <c r="LUX59" s="515"/>
      <c r="LUY59" s="515"/>
      <c r="LUZ59" s="515"/>
      <c r="LVA59" s="515"/>
      <c r="LVB59" s="515"/>
      <c r="LVC59" s="515"/>
      <c r="LVD59" s="513"/>
      <c r="LVE59" s="514"/>
      <c r="LVF59" s="515"/>
      <c r="LVG59" s="515"/>
      <c r="LVH59" s="515"/>
      <c r="LVI59" s="515"/>
      <c r="LVJ59" s="515"/>
      <c r="LVK59" s="515"/>
      <c r="LVL59" s="513"/>
      <c r="LVM59" s="514"/>
      <c r="LVN59" s="515"/>
      <c r="LVO59" s="515"/>
      <c r="LVP59" s="515"/>
      <c r="LVQ59" s="515"/>
      <c r="LVR59" s="515"/>
      <c r="LVS59" s="515"/>
      <c r="LVT59" s="513"/>
      <c r="LVU59" s="514"/>
      <c r="LVV59" s="515"/>
      <c r="LVW59" s="515"/>
      <c r="LVX59" s="515"/>
      <c r="LVY59" s="515"/>
      <c r="LVZ59" s="515"/>
      <c r="LWA59" s="515"/>
      <c r="LWB59" s="513"/>
      <c r="LWC59" s="514"/>
      <c r="LWD59" s="515"/>
      <c r="LWE59" s="515"/>
      <c r="LWF59" s="515"/>
      <c r="LWG59" s="515"/>
      <c r="LWH59" s="515"/>
      <c r="LWI59" s="515"/>
      <c r="LWJ59" s="513"/>
      <c r="LWK59" s="514"/>
      <c r="LWL59" s="515"/>
      <c r="LWM59" s="515"/>
      <c r="LWN59" s="515"/>
      <c r="LWO59" s="515"/>
      <c r="LWP59" s="515"/>
      <c r="LWQ59" s="515"/>
      <c r="LWR59" s="513"/>
      <c r="LWS59" s="514"/>
      <c r="LWT59" s="515"/>
      <c r="LWU59" s="515"/>
      <c r="LWV59" s="515"/>
      <c r="LWW59" s="515"/>
      <c r="LWX59" s="515"/>
      <c r="LWY59" s="515"/>
      <c r="LWZ59" s="513"/>
      <c r="LXA59" s="514"/>
      <c r="LXB59" s="515"/>
      <c r="LXC59" s="515"/>
      <c r="LXD59" s="515"/>
      <c r="LXE59" s="515"/>
      <c r="LXF59" s="515"/>
      <c r="LXG59" s="515"/>
      <c r="LXH59" s="513"/>
      <c r="LXI59" s="514"/>
      <c r="LXJ59" s="515"/>
      <c r="LXK59" s="515"/>
      <c r="LXL59" s="515"/>
      <c r="LXM59" s="515"/>
      <c r="LXN59" s="515"/>
      <c r="LXO59" s="515"/>
      <c r="LXP59" s="513"/>
      <c r="LXQ59" s="514"/>
      <c r="LXR59" s="515"/>
      <c r="LXS59" s="515"/>
      <c r="LXT59" s="515"/>
      <c r="LXU59" s="515"/>
      <c r="LXV59" s="515"/>
      <c r="LXW59" s="515"/>
      <c r="LXX59" s="513"/>
      <c r="LXY59" s="514"/>
      <c r="LXZ59" s="515"/>
      <c r="LYA59" s="515"/>
      <c r="LYB59" s="515"/>
      <c r="LYC59" s="515"/>
      <c r="LYD59" s="515"/>
      <c r="LYE59" s="515"/>
      <c r="LYF59" s="513"/>
      <c r="LYG59" s="514"/>
      <c r="LYH59" s="515"/>
      <c r="LYI59" s="515"/>
      <c r="LYJ59" s="515"/>
      <c r="LYK59" s="515"/>
      <c r="LYL59" s="515"/>
      <c r="LYM59" s="515"/>
      <c r="LYN59" s="513"/>
      <c r="LYO59" s="514"/>
      <c r="LYP59" s="515"/>
      <c r="LYQ59" s="515"/>
      <c r="LYR59" s="515"/>
      <c r="LYS59" s="515"/>
      <c r="LYT59" s="515"/>
      <c r="LYU59" s="515"/>
      <c r="LYV59" s="513"/>
      <c r="LYW59" s="514"/>
      <c r="LYX59" s="515"/>
      <c r="LYY59" s="515"/>
      <c r="LYZ59" s="515"/>
      <c r="LZA59" s="515"/>
      <c r="LZB59" s="515"/>
      <c r="LZC59" s="515"/>
      <c r="LZD59" s="513"/>
      <c r="LZE59" s="514"/>
      <c r="LZF59" s="515"/>
      <c r="LZG59" s="515"/>
      <c r="LZH59" s="515"/>
      <c r="LZI59" s="515"/>
      <c r="LZJ59" s="515"/>
      <c r="LZK59" s="515"/>
      <c r="LZL59" s="513"/>
      <c r="LZM59" s="514"/>
      <c r="LZN59" s="515"/>
      <c r="LZO59" s="515"/>
      <c r="LZP59" s="515"/>
      <c r="LZQ59" s="515"/>
      <c r="LZR59" s="515"/>
      <c r="LZS59" s="515"/>
      <c r="LZT59" s="513"/>
      <c r="LZU59" s="514"/>
      <c r="LZV59" s="515"/>
      <c r="LZW59" s="515"/>
      <c r="LZX59" s="515"/>
      <c r="LZY59" s="515"/>
      <c r="LZZ59" s="515"/>
      <c r="MAA59" s="515"/>
      <c r="MAB59" s="513"/>
      <c r="MAC59" s="514"/>
      <c r="MAD59" s="515"/>
      <c r="MAE59" s="515"/>
      <c r="MAF59" s="515"/>
      <c r="MAG59" s="515"/>
      <c r="MAH59" s="515"/>
      <c r="MAI59" s="515"/>
      <c r="MAJ59" s="513"/>
      <c r="MAK59" s="514"/>
      <c r="MAL59" s="515"/>
      <c r="MAM59" s="515"/>
      <c r="MAN59" s="515"/>
      <c r="MAO59" s="515"/>
      <c r="MAP59" s="515"/>
      <c r="MAQ59" s="515"/>
      <c r="MAR59" s="513"/>
      <c r="MAS59" s="514"/>
      <c r="MAT59" s="515"/>
      <c r="MAU59" s="515"/>
      <c r="MAV59" s="515"/>
      <c r="MAW59" s="515"/>
      <c r="MAX59" s="515"/>
      <c r="MAY59" s="515"/>
      <c r="MAZ59" s="513"/>
      <c r="MBA59" s="514"/>
      <c r="MBB59" s="515"/>
      <c r="MBC59" s="515"/>
      <c r="MBD59" s="515"/>
      <c r="MBE59" s="515"/>
      <c r="MBF59" s="515"/>
      <c r="MBG59" s="515"/>
      <c r="MBH59" s="513"/>
      <c r="MBI59" s="514"/>
      <c r="MBJ59" s="515"/>
      <c r="MBK59" s="515"/>
      <c r="MBL59" s="515"/>
      <c r="MBM59" s="515"/>
      <c r="MBN59" s="515"/>
      <c r="MBO59" s="515"/>
      <c r="MBP59" s="513"/>
      <c r="MBQ59" s="514"/>
      <c r="MBR59" s="515"/>
      <c r="MBS59" s="515"/>
      <c r="MBT59" s="515"/>
      <c r="MBU59" s="515"/>
      <c r="MBV59" s="515"/>
      <c r="MBW59" s="515"/>
      <c r="MBX59" s="513"/>
      <c r="MBY59" s="514"/>
      <c r="MBZ59" s="515"/>
      <c r="MCA59" s="515"/>
      <c r="MCB59" s="515"/>
      <c r="MCC59" s="515"/>
      <c r="MCD59" s="515"/>
      <c r="MCE59" s="515"/>
      <c r="MCF59" s="513"/>
      <c r="MCG59" s="514"/>
      <c r="MCH59" s="515"/>
      <c r="MCI59" s="515"/>
      <c r="MCJ59" s="515"/>
      <c r="MCK59" s="515"/>
      <c r="MCL59" s="515"/>
      <c r="MCM59" s="515"/>
      <c r="MCN59" s="513"/>
      <c r="MCO59" s="514"/>
      <c r="MCP59" s="515"/>
      <c r="MCQ59" s="515"/>
      <c r="MCR59" s="515"/>
      <c r="MCS59" s="515"/>
      <c r="MCT59" s="515"/>
      <c r="MCU59" s="515"/>
      <c r="MCV59" s="513"/>
      <c r="MCW59" s="514"/>
      <c r="MCX59" s="515"/>
      <c r="MCY59" s="515"/>
      <c r="MCZ59" s="515"/>
      <c r="MDA59" s="515"/>
      <c r="MDB59" s="515"/>
      <c r="MDC59" s="515"/>
      <c r="MDD59" s="513"/>
      <c r="MDE59" s="514"/>
      <c r="MDF59" s="515"/>
      <c r="MDG59" s="515"/>
      <c r="MDH59" s="515"/>
      <c r="MDI59" s="515"/>
      <c r="MDJ59" s="515"/>
      <c r="MDK59" s="515"/>
      <c r="MDL59" s="513"/>
      <c r="MDM59" s="514"/>
      <c r="MDN59" s="515"/>
      <c r="MDO59" s="515"/>
      <c r="MDP59" s="515"/>
      <c r="MDQ59" s="515"/>
      <c r="MDR59" s="515"/>
      <c r="MDS59" s="515"/>
      <c r="MDT59" s="513"/>
      <c r="MDU59" s="514"/>
      <c r="MDV59" s="515"/>
      <c r="MDW59" s="515"/>
      <c r="MDX59" s="515"/>
      <c r="MDY59" s="515"/>
      <c r="MDZ59" s="515"/>
      <c r="MEA59" s="515"/>
      <c r="MEB59" s="513"/>
      <c r="MEC59" s="514"/>
      <c r="MED59" s="515"/>
      <c r="MEE59" s="515"/>
      <c r="MEF59" s="515"/>
      <c r="MEG59" s="515"/>
      <c r="MEH59" s="515"/>
      <c r="MEI59" s="515"/>
      <c r="MEJ59" s="513"/>
      <c r="MEK59" s="514"/>
      <c r="MEL59" s="515"/>
      <c r="MEM59" s="515"/>
      <c r="MEN59" s="515"/>
      <c r="MEO59" s="515"/>
      <c r="MEP59" s="515"/>
      <c r="MEQ59" s="515"/>
      <c r="MER59" s="513"/>
      <c r="MES59" s="514"/>
      <c r="MET59" s="515"/>
      <c r="MEU59" s="515"/>
      <c r="MEV59" s="515"/>
      <c r="MEW59" s="515"/>
      <c r="MEX59" s="515"/>
      <c r="MEY59" s="515"/>
      <c r="MEZ59" s="513"/>
      <c r="MFA59" s="514"/>
      <c r="MFB59" s="515"/>
      <c r="MFC59" s="515"/>
      <c r="MFD59" s="515"/>
      <c r="MFE59" s="515"/>
      <c r="MFF59" s="515"/>
      <c r="MFG59" s="515"/>
      <c r="MFH59" s="513"/>
      <c r="MFI59" s="514"/>
      <c r="MFJ59" s="515"/>
      <c r="MFK59" s="515"/>
      <c r="MFL59" s="515"/>
      <c r="MFM59" s="515"/>
      <c r="MFN59" s="515"/>
      <c r="MFO59" s="515"/>
      <c r="MFP59" s="513"/>
      <c r="MFQ59" s="514"/>
      <c r="MFR59" s="515"/>
      <c r="MFS59" s="515"/>
      <c r="MFT59" s="515"/>
      <c r="MFU59" s="515"/>
      <c r="MFV59" s="515"/>
      <c r="MFW59" s="515"/>
      <c r="MFX59" s="513"/>
      <c r="MFY59" s="514"/>
      <c r="MFZ59" s="515"/>
      <c r="MGA59" s="515"/>
      <c r="MGB59" s="515"/>
      <c r="MGC59" s="515"/>
      <c r="MGD59" s="515"/>
      <c r="MGE59" s="515"/>
      <c r="MGF59" s="513"/>
      <c r="MGG59" s="514"/>
      <c r="MGH59" s="515"/>
      <c r="MGI59" s="515"/>
      <c r="MGJ59" s="515"/>
      <c r="MGK59" s="515"/>
      <c r="MGL59" s="515"/>
      <c r="MGM59" s="515"/>
      <c r="MGN59" s="513"/>
      <c r="MGO59" s="514"/>
      <c r="MGP59" s="515"/>
      <c r="MGQ59" s="515"/>
      <c r="MGR59" s="515"/>
      <c r="MGS59" s="515"/>
      <c r="MGT59" s="515"/>
      <c r="MGU59" s="515"/>
      <c r="MGV59" s="513"/>
      <c r="MGW59" s="514"/>
      <c r="MGX59" s="515"/>
      <c r="MGY59" s="515"/>
      <c r="MGZ59" s="515"/>
      <c r="MHA59" s="515"/>
      <c r="MHB59" s="515"/>
      <c r="MHC59" s="515"/>
      <c r="MHD59" s="513"/>
      <c r="MHE59" s="514"/>
      <c r="MHF59" s="515"/>
      <c r="MHG59" s="515"/>
      <c r="MHH59" s="515"/>
      <c r="MHI59" s="515"/>
      <c r="MHJ59" s="515"/>
      <c r="MHK59" s="515"/>
      <c r="MHL59" s="513"/>
      <c r="MHM59" s="514"/>
      <c r="MHN59" s="515"/>
      <c r="MHO59" s="515"/>
      <c r="MHP59" s="515"/>
      <c r="MHQ59" s="515"/>
      <c r="MHR59" s="515"/>
      <c r="MHS59" s="515"/>
      <c r="MHT59" s="513"/>
      <c r="MHU59" s="514"/>
      <c r="MHV59" s="515"/>
      <c r="MHW59" s="515"/>
      <c r="MHX59" s="515"/>
      <c r="MHY59" s="515"/>
      <c r="MHZ59" s="515"/>
      <c r="MIA59" s="515"/>
      <c r="MIB59" s="513"/>
      <c r="MIC59" s="514"/>
      <c r="MID59" s="515"/>
      <c r="MIE59" s="515"/>
      <c r="MIF59" s="515"/>
      <c r="MIG59" s="515"/>
      <c r="MIH59" s="515"/>
      <c r="MII59" s="515"/>
      <c r="MIJ59" s="513"/>
      <c r="MIK59" s="514"/>
      <c r="MIL59" s="515"/>
      <c r="MIM59" s="515"/>
      <c r="MIN59" s="515"/>
      <c r="MIO59" s="515"/>
      <c r="MIP59" s="515"/>
      <c r="MIQ59" s="515"/>
      <c r="MIR59" s="513"/>
      <c r="MIS59" s="514"/>
      <c r="MIT59" s="515"/>
      <c r="MIU59" s="515"/>
      <c r="MIV59" s="515"/>
      <c r="MIW59" s="515"/>
      <c r="MIX59" s="515"/>
      <c r="MIY59" s="515"/>
      <c r="MIZ59" s="513"/>
      <c r="MJA59" s="514"/>
      <c r="MJB59" s="515"/>
      <c r="MJC59" s="515"/>
      <c r="MJD59" s="515"/>
      <c r="MJE59" s="515"/>
      <c r="MJF59" s="515"/>
      <c r="MJG59" s="515"/>
      <c r="MJH59" s="513"/>
      <c r="MJI59" s="514"/>
      <c r="MJJ59" s="515"/>
      <c r="MJK59" s="515"/>
      <c r="MJL59" s="515"/>
      <c r="MJM59" s="515"/>
      <c r="MJN59" s="515"/>
      <c r="MJO59" s="515"/>
      <c r="MJP59" s="513"/>
      <c r="MJQ59" s="514"/>
      <c r="MJR59" s="515"/>
      <c r="MJS59" s="515"/>
      <c r="MJT59" s="515"/>
      <c r="MJU59" s="515"/>
      <c r="MJV59" s="515"/>
      <c r="MJW59" s="515"/>
      <c r="MJX59" s="513"/>
      <c r="MJY59" s="514"/>
      <c r="MJZ59" s="515"/>
      <c r="MKA59" s="515"/>
      <c r="MKB59" s="515"/>
      <c r="MKC59" s="515"/>
      <c r="MKD59" s="515"/>
      <c r="MKE59" s="515"/>
      <c r="MKF59" s="513"/>
      <c r="MKG59" s="514"/>
      <c r="MKH59" s="515"/>
      <c r="MKI59" s="515"/>
      <c r="MKJ59" s="515"/>
      <c r="MKK59" s="515"/>
      <c r="MKL59" s="515"/>
      <c r="MKM59" s="515"/>
      <c r="MKN59" s="513"/>
      <c r="MKO59" s="514"/>
      <c r="MKP59" s="515"/>
      <c r="MKQ59" s="515"/>
      <c r="MKR59" s="515"/>
      <c r="MKS59" s="515"/>
      <c r="MKT59" s="515"/>
      <c r="MKU59" s="515"/>
      <c r="MKV59" s="513"/>
      <c r="MKW59" s="514"/>
      <c r="MKX59" s="515"/>
      <c r="MKY59" s="515"/>
      <c r="MKZ59" s="515"/>
      <c r="MLA59" s="515"/>
      <c r="MLB59" s="515"/>
      <c r="MLC59" s="515"/>
      <c r="MLD59" s="513"/>
      <c r="MLE59" s="514"/>
      <c r="MLF59" s="515"/>
      <c r="MLG59" s="515"/>
      <c r="MLH59" s="515"/>
      <c r="MLI59" s="515"/>
      <c r="MLJ59" s="515"/>
      <c r="MLK59" s="515"/>
      <c r="MLL59" s="513"/>
      <c r="MLM59" s="514"/>
      <c r="MLN59" s="515"/>
      <c r="MLO59" s="515"/>
      <c r="MLP59" s="515"/>
      <c r="MLQ59" s="515"/>
      <c r="MLR59" s="515"/>
      <c r="MLS59" s="515"/>
      <c r="MLT59" s="513"/>
      <c r="MLU59" s="514"/>
      <c r="MLV59" s="515"/>
      <c r="MLW59" s="515"/>
      <c r="MLX59" s="515"/>
      <c r="MLY59" s="515"/>
      <c r="MLZ59" s="515"/>
      <c r="MMA59" s="515"/>
      <c r="MMB59" s="513"/>
      <c r="MMC59" s="514"/>
      <c r="MMD59" s="515"/>
      <c r="MME59" s="515"/>
      <c r="MMF59" s="515"/>
      <c r="MMG59" s="515"/>
      <c r="MMH59" s="515"/>
      <c r="MMI59" s="515"/>
      <c r="MMJ59" s="513"/>
      <c r="MMK59" s="514"/>
      <c r="MML59" s="515"/>
      <c r="MMM59" s="515"/>
      <c r="MMN59" s="515"/>
      <c r="MMO59" s="515"/>
      <c r="MMP59" s="515"/>
      <c r="MMQ59" s="515"/>
      <c r="MMR59" s="513"/>
      <c r="MMS59" s="514"/>
      <c r="MMT59" s="515"/>
      <c r="MMU59" s="515"/>
      <c r="MMV59" s="515"/>
      <c r="MMW59" s="515"/>
      <c r="MMX59" s="515"/>
      <c r="MMY59" s="515"/>
      <c r="MMZ59" s="513"/>
      <c r="MNA59" s="514"/>
      <c r="MNB59" s="515"/>
      <c r="MNC59" s="515"/>
      <c r="MND59" s="515"/>
      <c r="MNE59" s="515"/>
      <c r="MNF59" s="515"/>
      <c r="MNG59" s="515"/>
      <c r="MNH59" s="513"/>
      <c r="MNI59" s="514"/>
      <c r="MNJ59" s="515"/>
      <c r="MNK59" s="515"/>
      <c r="MNL59" s="515"/>
      <c r="MNM59" s="515"/>
      <c r="MNN59" s="515"/>
      <c r="MNO59" s="515"/>
      <c r="MNP59" s="513"/>
      <c r="MNQ59" s="514"/>
      <c r="MNR59" s="515"/>
      <c r="MNS59" s="515"/>
      <c r="MNT59" s="515"/>
      <c r="MNU59" s="515"/>
      <c r="MNV59" s="515"/>
      <c r="MNW59" s="515"/>
      <c r="MNX59" s="513"/>
      <c r="MNY59" s="514"/>
      <c r="MNZ59" s="515"/>
      <c r="MOA59" s="515"/>
      <c r="MOB59" s="515"/>
      <c r="MOC59" s="515"/>
      <c r="MOD59" s="515"/>
      <c r="MOE59" s="515"/>
      <c r="MOF59" s="513"/>
      <c r="MOG59" s="514"/>
      <c r="MOH59" s="515"/>
      <c r="MOI59" s="515"/>
      <c r="MOJ59" s="515"/>
      <c r="MOK59" s="515"/>
      <c r="MOL59" s="515"/>
      <c r="MOM59" s="515"/>
      <c r="MON59" s="513"/>
      <c r="MOO59" s="514"/>
      <c r="MOP59" s="515"/>
      <c r="MOQ59" s="515"/>
      <c r="MOR59" s="515"/>
      <c r="MOS59" s="515"/>
      <c r="MOT59" s="515"/>
      <c r="MOU59" s="515"/>
      <c r="MOV59" s="513"/>
      <c r="MOW59" s="514"/>
      <c r="MOX59" s="515"/>
      <c r="MOY59" s="515"/>
      <c r="MOZ59" s="515"/>
      <c r="MPA59" s="515"/>
      <c r="MPB59" s="515"/>
      <c r="MPC59" s="515"/>
      <c r="MPD59" s="513"/>
      <c r="MPE59" s="514"/>
      <c r="MPF59" s="515"/>
      <c r="MPG59" s="515"/>
      <c r="MPH59" s="515"/>
      <c r="MPI59" s="515"/>
      <c r="MPJ59" s="515"/>
      <c r="MPK59" s="515"/>
      <c r="MPL59" s="513"/>
      <c r="MPM59" s="514"/>
      <c r="MPN59" s="515"/>
      <c r="MPO59" s="515"/>
      <c r="MPP59" s="515"/>
      <c r="MPQ59" s="515"/>
      <c r="MPR59" s="515"/>
      <c r="MPS59" s="515"/>
      <c r="MPT59" s="513"/>
      <c r="MPU59" s="514"/>
      <c r="MPV59" s="515"/>
      <c r="MPW59" s="515"/>
      <c r="MPX59" s="515"/>
      <c r="MPY59" s="515"/>
      <c r="MPZ59" s="515"/>
      <c r="MQA59" s="515"/>
      <c r="MQB59" s="513"/>
      <c r="MQC59" s="514"/>
      <c r="MQD59" s="515"/>
      <c r="MQE59" s="515"/>
      <c r="MQF59" s="515"/>
      <c r="MQG59" s="515"/>
      <c r="MQH59" s="515"/>
      <c r="MQI59" s="515"/>
      <c r="MQJ59" s="513"/>
      <c r="MQK59" s="514"/>
      <c r="MQL59" s="515"/>
      <c r="MQM59" s="515"/>
      <c r="MQN59" s="515"/>
      <c r="MQO59" s="515"/>
      <c r="MQP59" s="515"/>
      <c r="MQQ59" s="515"/>
      <c r="MQR59" s="513"/>
      <c r="MQS59" s="514"/>
      <c r="MQT59" s="515"/>
      <c r="MQU59" s="515"/>
      <c r="MQV59" s="515"/>
      <c r="MQW59" s="515"/>
      <c r="MQX59" s="515"/>
      <c r="MQY59" s="515"/>
      <c r="MQZ59" s="513"/>
      <c r="MRA59" s="514"/>
      <c r="MRB59" s="515"/>
      <c r="MRC59" s="515"/>
      <c r="MRD59" s="515"/>
      <c r="MRE59" s="515"/>
      <c r="MRF59" s="515"/>
      <c r="MRG59" s="515"/>
      <c r="MRH59" s="513"/>
      <c r="MRI59" s="514"/>
      <c r="MRJ59" s="515"/>
      <c r="MRK59" s="515"/>
      <c r="MRL59" s="515"/>
      <c r="MRM59" s="515"/>
      <c r="MRN59" s="515"/>
      <c r="MRO59" s="515"/>
      <c r="MRP59" s="513"/>
      <c r="MRQ59" s="514"/>
      <c r="MRR59" s="515"/>
      <c r="MRS59" s="515"/>
      <c r="MRT59" s="515"/>
      <c r="MRU59" s="515"/>
      <c r="MRV59" s="515"/>
      <c r="MRW59" s="515"/>
      <c r="MRX59" s="513"/>
      <c r="MRY59" s="514"/>
      <c r="MRZ59" s="515"/>
      <c r="MSA59" s="515"/>
      <c r="MSB59" s="515"/>
      <c r="MSC59" s="515"/>
      <c r="MSD59" s="515"/>
      <c r="MSE59" s="515"/>
      <c r="MSF59" s="513"/>
      <c r="MSG59" s="514"/>
      <c r="MSH59" s="515"/>
      <c r="MSI59" s="515"/>
      <c r="MSJ59" s="515"/>
      <c r="MSK59" s="515"/>
      <c r="MSL59" s="515"/>
      <c r="MSM59" s="515"/>
      <c r="MSN59" s="513"/>
      <c r="MSO59" s="514"/>
      <c r="MSP59" s="515"/>
      <c r="MSQ59" s="515"/>
      <c r="MSR59" s="515"/>
      <c r="MSS59" s="515"/>
      <c r="MST59" s="515"/>
      <c r="MSU59" s="515"/>
      <c r="MSV59" s="513"/>
      <c r="MSW59" s="514"/>
      <c r="MSX59" s="515"/>
      <c r="MSY59" s="515"/>
      <c r="MSZ59" s="515"/>
      <c r="MTA59" s="515"/>
      <c r="MTB59" s="515"/>
      <c r="MTC59" s="515"/>
      <c r="MTD59" s="513"/>
      <c r="MTE59" s="514"/>
      <c r="MTF59" s="515"/>
      <c r="MTG59" s="515"/>
      <c r="MTH59" s="515"/>
      <c r="MTI59" s="515"/>
      <c r="MTJ59" s="515"/>
      <c r="MTK59" s="515"/>
      <c r="MTL59" s="513"/>
      <c r="MTM59" s="514"/>
      <c r="MTN59" s="515"/>
      <c r="MTO59" s="515"/>
      <c r="MTP59" s="515"/>
      <c r="MTQ59" s="515"/>
      <c r="MTR59" s="515"/>
      <c r="MTS59" s="515"/>
      <c r="MTT59" s="513"/>
      <c r="MTU59" s="514"/>
      <c r="MTV59" s="515"/>
      <c r="MTW59" s="515"/>
      <c r="MTX59" s="515"/>
      <c r="MTY59" s="515"/>
      <c r="MTZ59" s="515"/>
      <c r="MUA59" s="515"/>
      <c r="MUB59" s="513"/>
      <c r="MUC59" s="514"/>
      <c r="MUD59" s="515"/>
      <c r="MUE59" s="515"/>
      <c r="MUF59" s="515"/>
      <c r="MUG59" s="515"/>
      <c r="MUH59" s="515"/>
      <c r="MUI59" s="515"/>
      <c r="MUJ59" s="513"/>
      <c r="MUK59" s="514"/>
      <c r="MUL59" s="515"/>
      <c r="MUM59" s="515"/>
      <c r="MUN59" s="515"/>
      <c r="MUO59" s="515"/>
      <c r="MUP59" s="515"/>
      <c r="MUQ59" s="515"/>
      <c r="MUR59" s="513"/>
      <c r="MUS59" s="514"/>
      <c r="MUT59" s="515"/>
      <c r="MUU59" s="515"/>
      <c r="MUV59" s="515"/>
      <c r="MUW59" s="515"/>
      <c r="MUX59" s="515"/>
      <c r="MUY59" s="515"/>
      <c r="MUZ59" s="513"/>
      <c r="MVA59" s="514"/>
      <c r="MVB59" s="515"/>
      <c r="MVC59" s="515"/>
      <c r="MVD59" s="515"/>
      <c r="MVE59" s="515"/>
      <c r="MVF59" s="515"/>
      <c r="MVG59" s="515"/>
      <c r="MVH59" s="513"/>
      <c r="MVI59" s="514"/>
      <c r="MVJ59" s="515"/>
      <c r="MVK59" s="515"/>
      <c r="MVL59" s="515"/>
      <c r="MVM59" s="515"/>
      <c r="MVN59" s="515"/>
      <c r="MVO59" s="515"/>
      <c r="MVP59" s="513"/>
      <c r="MVQ59" s="514"/>
      <c r="MVR59" s="515"/>
      <c r="MVS59" s="515"/>
      <c r="MVT59" s="515"/>
      <c r="MVU59" s="515"/>
      <c r="MVV59" s="515"/>
      <c r="MVW59" s="515"/>
      <c r="MVX59" s="513"/>
      <c r="MVY59" s="514"/>
      <c r="MVZ59" s="515"/>
      <c r="MWA59" s="515"/>
      <c r="MWB59" s="515"/>
      <c r="MWC59" s="515"/>
      <c r="MWD59" s="515"/>
      <c r="MWE59" s="515"/>
      <c r="MWF59" s="513"/>
      <c r="MWG59" s="514"/>
      <c r="MWH59" s="515"/>
      <c r="MWI59" s="515"/>
      <c r="MWJ59" s="515"/>
      <c r="MWK59" s="515"/>
      <c r="MWL59" s="515"/>
      <c r="MWM59" s="515"/>
      <c r="MWN59" s="513"/>
      <c r="MWO59" s="514"/>
      <c r="MWP59" s="515"/>
      <c r="MWQ59" s="515"/>
      <c r="MWR59" s="515"/>
      <c r="MWS59" s="515"/>
      <c r="MWT59" s="515"/>
      <c r="MWU59" s="515"/>
      <c r="MWV59" s="513"/>
      <c r="MWW59" s="514"/>
      <c r="MWX59" s="515"/>
      <c r="MWY59" s="515"/>
      <c r="MWZ59" s="515"/>
      <c r="MXA59" s="515"/>
      <c r="MXB59" s="515"/>
      <c r="MXC59" s="515"/>
      <c r="MXD59" s="513"/>
      <c r="MXE59" s="514"/>
      <c r="MXF59" s="515"/>
      <c r="MXG59" s="515"/>
      <c r="MXH59" s="515"/>
      <c r="MXI59" s="515"/>
      <c r="MXJ59" s="515"/>
      <c r="MXK59" s="515"/>
      <c r="MXL59" s="513"/>
      <c r="MXM59" s="514"/>
      <c r="MXN59" s="515"/>
      <c r="MXO59" s="515"/>
      <c r="MXP59" s="515"/>
      <c r="MXQ59" s="515"/>
      <c r="MXR59" s="515"/>
      <c r="MXS59" s="515"/>
      <c r="MXT59" s="513"/>
      <c r="MXU59" s="514"/>
      <c r="MXV59" s="515"/>
      <c r="MXW59" s="515"/>
      <c r="MXX59" s="515"/>
      <c r="MXY59" s="515"/>
      <c r="MXZ59" s="515"/>
      <c r="MYA59" s="515"/>
      <c r="MYB59" s="513"/>
      <c r="MYC59" s="514"/>
      <c r="MYD59" s="515"/>
      <c r="MYE59" s="515"/>
      <c r="MYF59" s="515"/>
      <c r="MYG59" s="515"/>
      <c r="MYH59" s="515"/>
      <c r="MYI59" s="515"/>
      <c r="MYJ59" s="513"/>
      <c r="MYK59" s="514"/>
      <c r="MYL59" s="515"/>
      <c r="MYM59" s="515"/>
      <c r="MYN59" s="515"/>
      <c r="MYO59" s="515"/>
      <c r="MYP59" s="515"/>
      <c r="MYQ59" s="515"/>
      <c r="MYR59" s="513"/>
      <c r="MYS59" s="514"/>
      <c r="MYT59" s="515"/>
      <c r="MYU59" s="515"/>
      <c r="MYV59" s="515"/>
      <c r="MYW59" s="515"/>
      <c r="MYX59" s="515"/>
      <c r="MYY59" s="515"/>
      <c r="MYZ59" s="513"/>
      <c r="MZA59" s="514"/>
      <c r="MZB59" s="515"/>
      <c r="MZC59" s="515"/>
      <c r="MZD59" s="515"/>
      <c r="MZE59" s="515"/>
      <c r="MZF59" s="515"/>
      <c r="MZG59" s="515"/>
      <c r="MZH59" s="513"/>
      <c r="MZI59" s="514"/>
      <c r="MZJ59" s="515"/>
      <c r="MZK59" s="515"/>
      <c r="MZL59" s="515"/>
      <c r="MZM59" s="515"/>
      <c r="MZN59" s="515"/>
      <c r="MZO59" s="515"/>
      <c r="MZP59" s="513"/>
      <c r="MZQ59" s="514"/>
      <c r="MZR59" s="515"/>
      <c r="MZS59" s="515"/>
      <c r="MZT59" s="515"/>
      <c r="MZU59" s="515"/>
      <c r="MZV59" s="515"/>
      <c r="MZW59" s="515"/>
      <c r="MZX59" s="513"/>
      <c r="MZY59" s="514"/>
      <c r="MZZ59" s="515"/>
      <c r="NAA59" s="515"/>
      <c r="NAB59" s="515"/>
      <c r="NAC59" s="515"/>
      <c r="NAD59" s="515"/>
      <c r="NAE59" s="515"/>
      <c r="NAF59" s="513"/>
      <c r="NAG59" s="514"/>
      <c r="NAH59" s="515"/>
      <c r="NAI59" s="515"/>
      <c r="NAJ59" s="515"/>
      <c r="NAK59" s="515"/>
      <c r="NAL59" s="515"/>
      <c r="NAM59" s="515"/>
      <c r="NAN59" s="513"/>
      <c r="NAO59" s="514"/>
      <c r="NAP59" s="515"/>
      <c r="NAQ59" s="515"/>
      <c r="NAR59" s="515"/>
      <c r="NAS59" s="515"/>
      <c r="NAT59" s="515"/>
      <c r="NAU59" s="515"/>
      <c r="NAV59" s="513"/>
      <c r="NAW59" s="514"/>
      <c r="NAX59" s="515"/>
      <c r="NAY59" s="515"/>
      <c r="NAZ59" s="515"/>
      <c r="NBA59" s="515"/>
      <c r="NBB59" s="515"/>
      <c r="NBC59" s="515"/>
      <c r="NBD59" s="513"/>
      <c r="NBE59" s="514"/>
      <c r="NBF59" s="515"/>
      <c r="NBG59" s="515"/>
      <c r="NBH59" s="515"/>
      <c r="NBI59" s="515"/>
      <c r="NBJ59" s="515"/>
      <c r="NBK59" s="515"/>
      <c r="NBL59" s="513"/>
      <c r="NBM59" s="514"/>
      <c r="NBN59" s="515"/>
      <c r="NBO59" s="515"/>
      <c r="NBP59" s="515"/>
      <c r="NBQ59" s="515"/>
      <c r="NBR59" s="515"/>
      <c r="NBS59" s="515"/>
      <c r="NBT59" s="513"/>
      <c r="NBU59" s="514"/>
      <c r="NBV59" s="515"/>
      <c r="NBW59" s="515"/>
      <c r="NBX59" s="515"/>
      <c r="NBY59" s="515"/>
      <c r="NBZ59" s="515"/>
      <c r="NCA59" s="515"/>
      <c r="NCB59" s="513"/>
      <c r="NCC59" s="514"/>
      <c r="NCD59" s="515"/>
      <c r="NCE59" s="515"/>
      <c r="NCF59" s="515"/>
      <c r="NCG59" s="515"/>
      <c r="NCH59" s="515"/>
      <c r="NCI59" s="515"/>
      <c r="NCJ59" s="513"/>
      <c r="NCK59" s="514"/>
      <c r="NCL59" s="515"/>
      <c r="NCM59" s="515"/>
      <c r="NCN59" s="515"/>
      <c r="NCO59" s="515"/>
      <c r="NCP59" s="515"/>
      <c r="NCQ59" s="515"/>
      <c r="NCR59" s="513"/>
      <c r="NCS59" s="514"/>
      <c r="NCT59" s="515"/>
      <c r="NCU59" s="515"/>
      <c r="NCV59" s="515"/>
      <c r="NCW59" s="515"/>
      <c r="NCX59" s="515"/>
      <c r="NCY59" s="515"/>
      <c r="NCZ59" s="513"/>
      <c r="NDA59" s="514"/>
      <c r="NDB59" s="515"/>
      <c r="NDC59" s="515"/>
      <c r="NDD59" s="515"/>
      <c r="NDE59" s="515"/>
      <c r="NDF59" s="515"/>
      <c r="NDG59" s="515"/>
      <c r="NDH59" s="513"/>
      <c r="NDI59" s="514"/>
      <c r="NDJ59" s="515"/>
      <c r="NDK59" s="515"/>
      <c r="NDL59" s="515"/>
      <c r="NDM59" s="515"/>
      <c r="NDN59" s="515"/>
      <c r="NDO59" s="515"/>
      <c r="NDP59" s="513"/>
      <c r="NDQ59" s="514"/>
      <c r="NDR59" s="515"/>
      <c r="NDS59" s="515"/>
      <c r="NDT59" s="515"/>
      <c r="NDU59" s="515"/>
      <c r="NDV59" s="515"/>
      <c r="NDW59" s="515"/>
      <c r="NDX59" s="513"/>
      <c r="NDY59" s="514"/>
      <c r="NDZ59" s="515"/>
      <c r="NEA59" s="515"/>
      <c r="NEB59" s="515"/>
      <c r="NEC59" s="515"/>
      <c r="NED59" s="515"/>
      <c r="NEE59" s="515"/>
      <c r="NEF59" s="513"/>
      <c r="NEG59" s="514"/>
      <c r="NEH59" s="515"/>
      <c r="NEI59" s="515"/>
      <c r="NEJ59" s="515"/>
      <c r="NEK59" s="515"/>
      <c r="NEL59" s="515"/>
      <c r="NEM59" s="515"/>
      <c r="NEN59" s="513"/>
      <c r="NEO59" s="514"/>
      <c r="NEP59" s="515"/>
      <c r="NEQ59" s="515"/>
      <c r="NER59" s="515"/>
      <c r="NES59" s="515"/>
      <c r="NET59" s="515"/>
      <c r="NEU59" s="515"/>
      <c r="NEV59" s="513"/>
      <c r="NEW59" s="514"/>
      <c r="NEX59" s="515"/>
      <c r="NEY59" s="515"/>
      <c r="NEZ59" s="515"/>
      <c r="NFA59" s="515"/>
      <c r="NFB59" s="515"/>
      <c r="NFC59" s="515"/>
      <c r="NFD59" s="513"/>
      <c r="NFE59" s="514"/>
      <c r="NFF59" s="515"/>
      <c r="NFG59" s="515"/>
      <c r="NFH59" s="515"/>
      <c r="NFI59" s="515"/>
      <c r="NFJ59" s="515"/>
      <c r="NFK59" s="515"/>
      <c r="NFL59" s="513"/>
      <c r="NFM59" s="514"/>
      <c r="NFN59" s="515"/>
      <c r="NFO59" s="515"/>
      <c r="NFP59" s="515"/>
      <c r="NFQ59" s="515"/>
      <c r="NFR59" s="515"/>
      <c r="NFS59" s="515"/>
      <c r="NFT59" s="513"/>
      <c r="NFU59" s="514"/>
      <c r="NFV59" s="515"/>
      <c r="NFW59" s="515"/>
      <c r="NFX59" s="515"/>
      <c r="NFY59" s="515"/>
      <c r="NFZ59" s="515"/>
      <c r="NGA59" s="515"/>
      <c r="NGB59" s="513"/>
      <c r="NGC59" s="514"/>
      <c r="NGD59" s="515"/>
      <c r="NGE59" s="515"/>
      <c r="NGF59" s="515"/>
      <c r="NGG59" s="515"/>
      <c r="NGH59" s="515"/>
      <c r="NGI59" s="515"/>
      <c r="NGJ59" s="513"/>
      <c r="NGK59" s="514"/>
      <c r="NGL59" s="515"/>
      <c r="NGM59" s="515"/>
      <c r="NGN59" s="515"/>
      <c r="NGO59" s="515"/>
      <c r="NGP59" s="515"/>
      <c r="NGQ59" s="515"/>
      <c r="NGR59" s="513"/>
      <c r="NGS59" s="514"/>
      <c r="NGT59" s="515"/>
      <c r="NGU59" s="515"/>
      <c r="NGV59" s="515"/>
      <c r="NGW59" s="515"/>
      <c r="NGX59" s="515"/>
      <c r="NGY59" s="515"/>
      <c r="NGZ59" s="513"/>
      <c r="NHA59" s="514"/>
      <c r="NHB59" s="515"/>
      <c r="NHC59" s="515"/>
      <c r="NHD59" s="515"/>
      <c r="NHE59" s="515"/>
      <c r="NHF59" s="515"/>
      <c r="NHG59" s="515"/>
      <c r="NHH59" s="513"/>
      <c r="NHI59" s="514"/>
      <c r="NHJ59" s="515"/>
      <c r="NHK59" s="515"/>
      <c r="NHL59" s="515"/>
      <c r="NHM59" s="515"/>
      <c r="NHN59" s="515"/>
      <c r="NHO59" s="515"/>
      <c r="NHP59" s="513"/>
      <c r="NHQ59" s="514"/>
      <c r="NHR59" s="515"/>
      <c r="NHS59" s="515"/>
      <c r="NHT59" s="515"/>
      <c r="NHU59" s="515"/>
      <c r="NHV59" s="515"/>
      <c r="NHW59" s="515"/>
      <c r="NHX59" s="513"/>
      <c r="NHY59" s="514"/>
      <c r="NHZ59" s="515"/>
      <c r="NIA59" s="515"/>
      <c r="NIB59" s="515"/>
      <c r="NIC59" s="515"/>
      <c r="NID59" s="515"/>
      <c r="NIE59" s="515"/>
      <c r="NIF59" s="513"/>
      <c r="NIG59" s="514"/>
      <c r="NIH59" s="515"/>
      <c r="NII59" s="515"/>
      <c r="NIJ59" s="515"/>
      <c r="NIK59" s="515"/>
      <c r="NIL59" s="515"/>
      <c r="NIM59" s="515"/>
      <c r="NIN59" s="513"/>
      <c r="NIO59" s="514"/>
      <c r="NIP59" s="515"/>
      <c r="NIQ59" s="515"/>
      <c r="NIR59" s="515"/>
      <c r="NIS59" s="515"/>
      <c r="NIT59" s="515"/>
      <c r="NIU59" s="515"/>
      <c r="NIV59" s="513"/>
      <c r="NIW59" s="514"/>
      <c r="NIX59" s="515"/>
      <c r="NIY59" s="515"/>
      <c r="NIZ59" s="515"/>
      <c r="NJA59" s="515"/>
      <c r="NJB59" s="515"/>
      <c r="NJC59" s="515"/>
      <c r="NJD59" s="513"/>
      <c r="NJE59" s="514"/>
      <c r="NJF59" s="515"/>
      <c r="NJG59" s="515"/>
      <c r="NJH59" s="515"/>
      <c r="NJI59" s="515"/>
      <c r="NJJ59" s="515"/>
      <c r="NJK59" s="515"/>
      <c r="NJL59" s="513"/>
      <c r="NJM59" s="514"/>
      <c r="NJN59" s="515"/>
      <c r="NJO59" s="515"/>
      <c r="NJP59" s="515"/>
      <c r="NJQ59" s="515"/>
      <c r="NJR59" s="515"/>
      <c r="NJS59" s="515"/>
      <c r="NJT59" s="513"/>
      <c r="NJU59" s="514"/>
      <c r="NJV59" s="515"/>
      <c r="NJW59" s="515"/>
      <c r="NJX59" s="515"/>
      <c r="NJY59" s="515"/>
      <c r="NJZ59" s="515"/>
      <c r="NKA59" s="515"/>
      <c r="NKB59" s="513"/>
      <c r="NKC59" s="514"/>
      <c r="NKD59" s="515"/>
      <c r="NKE59" s="515"/>
      <c r="NKF59" s="515"/>
      <c r="NKG59" s="515"/>
      <c r="NKH59" s="515"/>
      <c r="NKI59" s="515"/>
      <c r="NKJ59" s="513"/>
      <c r="NKK59" s="514"/>
      <c r="NKL59" s="515"/>
      <c r="NKM59" s="515"/>
      <c r="NKN59" s="515"/>
      <c r="NKO59" s="515"/>
      <c r="NKP59" s="515"/>
      <c r="NKQ59" s="515"/>
      <c r="NKR59" s="513"/>
      <c r="NKS59" s="514"/>
      <c r="NKT59" s="515"/>
      <c r="NKU59" s="515"/>
      <c r="NKV59" s="515"/>
      <c r="NKW59" s="515"/>
      <c r="NKX59" s="515"/>
      <c r="NKY59" s="515"/>
      <c r="NKZ59" s="513"/>
      <c r="NLA59" s="514"/>
      <c r="NLB59" s="515"/>
      <c r="NLC59" s="515"/>
      <c r="NLD59" s="515"/>
      <c r="NLE59" s="515"/>
      <c r="NLF59" s="515"/>
      <c r="NLG59" s="515"/>
      <c r="NLH59" s="513"/>
      <c r="NLI59" s="514"/>
      <c r="NLJ59" s="515"/>
      <c r="NLK59" s="515"/>
      <c r="NLL59" s="515"/>
      <c r="NLM59" s="515"/>
      <c r="NLN59" s="515"/>
      <c r="NLO59" s="515"/>
      <c r="NLP59" s="513"/>
      <c r="NLQ59" s="514"/>
      <c r="NLR59" s="515"/>
      <c r="NLS59" s="515"/>
      <c r="NLT59" s="515"/>
      <c r="NLU59" s="515"/>
      <c r="NLV59" s="515"/>
      <c r="NLW59" s="515"/>
      <c r="NLX59" s="513"/>
      <c r="NLY59" s="514"/>
      <c r="NLZ59" s="515"/>
      <c r="NMA59" s="515"/>
      <c r="NMB59" s="515"/>
      <c r="NMC59" s="515"/>
      <c r="NMD59" s="515"/>
      <c r="NME59" s="515"/>
      <c r="NMF59" s="513"/>
      <c r="NMG59" s="514"/>
      <c r="NMH59" s="515"/>
      <c r="NMI59" s="515"/>
      <c r="NMJ59" s="515"/>
      <c r="NMK59" s="515"/>
      <c r="NML59" s="515"/>
      <c r="NMM59" s="515"/>
      <c r="NMN59" s="513"/>
      <c r="NMO59" s="514"/>
      <c r="NMP59" s="515"/>
      <c r="NMQ59" s="515"/>
      <c r="NMR59" s="515"/>
      <c r="NMS59" s="515"/>
      <c r="NMT59" s="515"/>
      <c r="NMU59" s="515"/>
      <c r="NMV59" s="513"/>
      <c r="NMW59" s="514"/>
      <c r="NMX59" s="515"/>
      <c r="NMY59" s="515"/>
      <c r="NMZ59" s="515"/>
      <c r="NNA59" s="515"/>
      <c r="NNB59" s="515"/>
      <c r="NNC59" s="515"/>
      <c r="NND59" s="513"/>
      <c r="NNE59" s="514"/>
      <c r="NNF59" s="515"/>
      <c r="NNG59" s="515"/>
      <c r="NNH59" s="515"/>
      <c r="NNI59" s="515"/>
      <c r="NNJ59" s="515"/>
      <c r="NNK59" s="515"/>
      <c r="NNL59" s="513"/>
      <c r="NNM59" s="514"/>
      <c r="NNN59" s="515"/>
      <c r="NNO59" s="515"/>
      <c r="NNP59" s="515"/>
      <c r="NNQ59" s="515"/>
      <c r="NNR59" s="515"/>
      <c r="NNS59" s="515"/>
      <c r="NNT59" s="513"/>
      <c r="NNU59" s="514"/>
      <c r="NNV59" s="515"/>
      <c r="NNW59" s="515"/>
      <c r="NNX59" s="515"/>
      <c r="NNY59" s="515"/>
      <c r="NNZ59" s="515"/>
      <c r="NOA59" s="515"/>
      <c r="NOB59" s="513"/>
      <c r="NOC59" s="514"/>
      <c r="NOD59" s="515"/>
      <c r="NOE59" s="515"/>
      <c r="NOF59" s="515"/>
      <c r="NOG59" s="515"/>
      <c r="NOH59" s="515"/>
      <c r="NOI59" s="515"/>
      <c r="NOJ59" s="513"/>
      <c r="NOK59" s="514"/>
      <c r="NOL59" s="515"/>
      <c r="NOM59" s="515"/>
      <c r="NON59" s="515"/>
      <c r="NOO59" s="515"/>
      <c r="NOP59" s="515"/>
      <c r="NOQ59" s="515"/>
      <c r="NOR59" s="513"/>
      <c r="NOS59" s="514"/>
      <c r="NOT59" s="515"/>
      <c r="NOU59" s="515"/>
      <c r="NOV59" s="515"/>
      <c r="NOW59" s="515"/>
      <c r="NOX59" s="515"/>
      <c r="NOY59" s="515"/>
      <c r="NOZ59" s="513"/>
      <c r="NPA59" s="514"/>
      <c r="NPB59" s="515"/>
      <c r="NPC59" s="515"/>
      <c r="NPD59" s="515"/>
      <c r="NPE59" s="515"/>
      <c r="NPF59" s="515"/>
      <c r="NPG59" s="515"/>
      <c r="NPH59" s="513"/>
      <c r="NPI59" s="514"/>
      <c r="NPJ59" s="515"/>
      <c r="NPK59" s="515"/>
      <c r="NPL59" s="515"/>
      <c r="NPM59" s="515"/>
      <c r="NPN59" s="515"/>
      <c r="NPO59" s="515"/>
      <c r="NPP59" s="513"/>
      <c r="NPQ59" s="514"/>
      <c r="NPR59" s="515"/>
      <c r="NPS59" s="515"/>
      <c r="NPT59" s="515"/>
      <c r="NPU59" s="515"/>
      <c r="NPV59" s="515"/>
      <c r="NPW59" s="515"/>
      <c r="NPX59" s="513"/>
      <c r="NPY59" s="514"/>
      <c r="NPZ59" s="515"/>
      <c r="NQA59" s="515"/>
      <c r="NQB59" s="515"/>
      <c r="NQC59" s="515"/>
      <c r="NQD59" s="515"/>
      <c r="NQE59" s="515"/>
      <c r="NQF59" s="513"/>
      <c r="NQG59" s="514"/>
      <c r="NQH59" s="515"/>
      <c r="NQI59" s="515"/>
      <c r="NQJ59" s="515"/>
      <c r="NQK59" s="515"/>
      <c r="NQL59" s="515"/>
      <c r="NQM59" s="515"/>
      <c r="NQN59" s="513"/>
      <c r="NQO59" s="514"/>
      <c r="NQP59" s="515"/>
      <c r="NQQ59" s="515"/>
      <c r="NQR59" s="515"/>
      <c r="NQS59" s="515"/>
      <c r="NQT59" s="515"/>
      <c r="NQU59" s="515"/>
      <c r="NQV59" s="513"/>
      <c r="NQW59" s="514"/>
      <c r="NQX59" s="515"/>
      <c r="NQY59" s="515"/>
      <c r="NQZ59" s="515"/>
      <c r="NRA59" s="515"/>
      <c r="NRB59" s="515"/>
      <c r="NRC59" s="515"/>
      <c r="NRD59" s="513"/>
      <c r="NRE59" s="514"/>
      <c r="NRF59" s="515"/>
      <c r="NRG59" s="515"/>
      <c r="NRH59" s="515"/>
      <c r="NRI59" s="515"/>
      <c r="NRJ59" s="515"/>
      <c r="NRK59" s="515"/>
      <c r="NRL59" s="513"/>
      <c r="NRM59" s="514"/>
      <c r="NRN59" s="515"/>
      <c r="NRO59" s="515"/>
      <c r="NRP59" s="515"/>
      <c r="NRQ59" s="515"/>
      <c r="NRR59" s="515"/>
      <c r="NRS59" s="515"/>
      <c r="NRT59" s="513"/>
      <c r="NRU59" s="514"/>
      <c r="NRV59" s="515"/>
      <c r="NRW59" s="515"/>
      <c r="NRX59" s="515"/>
      <c r="NRY59" s="515"/>
      <c r="NRZ59" s="515"/>
      <c r="NSA59" s="515"/>
      <c r="NSB59" s="513"/>
      <c r="NSC59" s="514"/>
      <c r="NSD59" s="515"/>
      <c r="NSE59" s="515"/>
      <c r="NSF59" s="515"/>
      <c r="NSG59" s="515"/>
      <c r="NSH59" s="515"/>
      <c r="NSI59" s="515"/>
      <c r="NSJ59" s="513"/>
      <c r="NSK59" s="514"/>
      <c r="NSL59" s="515"/>
      <c r="NSM59" s="515"/>
      <c r="NSN59" s="515"/>
      <c r="NSO59" s="515"/>
      <c r="NSP59" s="515"/>
      <c r="NSQ59" s="515"/>
      <c r="NSR59" s="513"/>
      <c r="NSS59" s="514"/>
      <c r="NST59" s="515"/>
      <c r="NSU59" s="515"/>
      <c r="NSV59" s="515"/>
      <c r="NSW59" s="515"/>
      <c r="NSX59" s="515"/>
      <c r="NSY59" s="515"/>
      <c r="NSZ59" s="513"/>
      <c r="NTA59" s="514"/>
      <c r="NTB59" s="515"/>
      <c r="NTC59" s="515"/>
      <c r="NTD59" s="515"/>
      <c r="NTE59" s="515"/>
      <c r="NTF59" s="515"/>
      <c r="NTG59" s="515"/>
      <c r="NTH59" s="513"/>
      <c r="NTI59" s="514"/>
      <c r="NTJ59" s="515"/>
      <c r="NTK59" s="515"/>
      <c r="NTL59" s="515"/>
      <c r="NTM59" s="515"/>
      <c r="NTN59" s="515"/>
      <c r="NTO59" s="515"/>
      <c r="NTP59" s="513"/>
      <c r="NTQ59" s="514"/>
      <c r="NTR59" s="515"/>
      <c r="NTS59" s="515"/>
      <c r="NTT59" s="515"/>
      <c r="NTU59" s="515"/>
      <c r="NTV59" s="515"/>
      <c r="NTW59" s="515"/>
      <c r="NTX59" s="513"/>
      <c r="NTY59" s="514"/>
      <c r="NTZ59" s="515"/>
      <c r="NUA59" s="515"/>
      <c r="NUB59" s="515"/>
      <c r="NUC59" s="515"/>
      <c r="NUD59" s="515"/>
      <c r="NUE59" s="515"/>
      <c r="NUF59" s="513"/>
      <c r="NUG59" s="514"/>
      <c r="NUH59" s="515"/>
      <c r="NUI59" s="515"/>
      <c r="NUJ59" s="515"/>
      <c r="NUK59" s="515"/>
      <c r="NUL59" s="515"/>
      <c r="NUM59" s="515"/>
      <c r="NUN59" s="513"/>
      <c r="NUO59" s="514"/>
      <c r="NUP59" s="515"/>
      <c r="NUQ59" s="515"/>
      <c r="NUR59" s="515"/>
      <c r="NUS59" s="515"/>
      <c r="NUT59" s="515"/>
      <c r="NUU59" s="515"/>
      <c r="NUV59" s="513"/>
      <c r="NUW59" s="514"/>
      <c r="NUX59" s="515"/>
      <c r="NUY59" s="515"/>
      <c r="NUZ59" s="515"/>
      <c r="NVA59" s="515"/>
      <c r="NVB59" s="515"/>
      <c r="NVC59" s="515"/>
      <c r="NVD59" s="513"/>
      <c r="NVE59" s="514"/>
      <c r="NVF59" s="515"/>
      <c r="NVG59" s="515"/>
      <c r="NVH59" s="515"/>
      <c r="NVI59" s="515"/>
      <c r="NVJ59" s="515"/>
      <c r="NVK59" s="515"/>
      <c r="NVL59" s="513"/>
      <c r="NVM59" s="514"/>
      <c r="NVN59" s="515"/>
      <c r="NVO59" s="515"/>
      <c r="NVP59" s="515"/>
      <c r="NVQ59" s="515"/>
      <c r="NVR59" s="515"/>
      <c r="NVS59" s="515"/>
      <c r="NVT59" s="513"/>
      <c r="NVU59" s="514"/>
      <c r="NVV59" s="515"/>
      <c r="NVW59" s="515"/>
      <c r="NVX59" s="515"/>
      <c r="NVY59" s="515"/>
      <c r="NVZ59" s="515"/>
      <c r="NWA59" s="515"/>
      <c r="NWB59" s="513"/>
      <c r="NWC59" s="514"/>
      <c r="NWD59" s="515"/>
      <c r="NWE59" s="515"/>
      <c r="NWF59" s="515"/>
      <c r="NWG59" s="515"/>
      <c r="NWH59" s="515"/>
      <c r="NWI59" s="515"/>
      <c r="NWJ59" s="513"/>
      <c r="NWK59" s="514"/>
      <c r="NWL59" s="515"/>
      <c r="NWM59" s="515"/>
      <c r="NWN59" s="515"/>
      <c r="NWO59" s="515"/>
      <c r="NWP59" s="515"/>
      <c r="NWQ59" s="515"/>
      <c r="NWR59" s="513"/>
      <c r="NWS59" s="514"/>
      <c r="NWT59" s="515"/>
      <c r="NWU59" s="515"/>
      <c r="NWV59" s="515"/>
      <c r="NWW59" s="515"/>
      <c r="NWX59" s="515"/>
      <c r="NWY59" s="515"/>
      <c r="NWZ59" s="513"/>
      <c r="NXA59" s="514"/>
      <c r="NXB59" s="515"/>
      <c r="NXC59" s="515"/>
      <c r="NXD59" s="515"/>
      <c r="NXE59" s="515"/>
      <c r="NXF59" s="515"/>
      <c r="NXG59" s="515"/>
      <c r="NXH59" s="513"/>
      <c r="NXI59" s="514"/>
      <c r="NXJ59" s="515"/>
      <c r="NXK59" s="515"/>
      <c r="NXL59" s="515"/>
      <c r="NXM59" s="515"/>
      <c r="NXN59" s="515"/>
      <c r="NXO59" s="515"/>
      <c r="NXP59" s="513"/>
      <c r="NXQ59" s="514"/>
      <c r="NXR59" s="515"/>
      <c r="NXS59" s="515"/>
      <c r="NXT59" s="515"/>
      <c r="NXU59" s="515"/>
      <c r="NXV59" s="515"/>
      <c r="NXW59" s="515"/>
      <c r="NXX59" s="513"/>
      <c r="NXY59" s="514"/>
      <c r="NXZ59" s="515"/>
      <c r="NYA59" s="515"/>
      <c r="NYB59" s="515"/>
      <c r="NYC59" s="515"/>
      <c r="NYD59" s="515"/>
      <c r="NYE59" s="515"/>
      <c r="NYF59" s="513"/>
      <c r="NYG59" s="514"/>
      <c r="NYH59" s="515"/>
      <c r="NYI59" s="515"/>
      <c r="NYJ59" s="515"/>
      <c r="NYK59" s="515"/>
      <c r="NYL59" s="515"/>
      <c r="NYM59" s="515"/>
      <c r="NYN59" s="513"/>
      <c r="NYO59" s="514"/>
      <c r="NYP59" s="515"/>
      <c r="NYQ59" s="515"/>
      <c r="NYR59" s="515"/>
      <c r="NYS59" s="515"/>
      <c r="NYT59" s="515"/>
      <c r="NYU59" s="515"/>
      <c r="NYV59" s="513"/>
      <c r="NYW59" s="514"/>
      <c r="NYX59" s="515"/>
      <c r="NYY59" s="515"/>
      <c r="NYZ59" s="515"/>
      <c r="NZA59" s="515"/>
      <c r="NZB59" s="515"/>
      <c r="NZC59" s="515"/>
      <c r="NZD59" s="513"/>
      <c r="NZE59" s="514"/>
      <c r="NZF59" s="515"/>
      <c r="NZG59" s="515"/>
      <c r="NZH59" s="515"/>
      <c r="NZI59" s="515"/>
      <c r="NZJ59" s="515"/>
      <c r="NZK59" s="515"/>
      <c r="NZL59" s="513"/>
      <c r="NZM59" s="514"/>
      <c r="NZN59" s="515"/>
      <c r="NZO59" s="515"/>
      <c r="NZP59" s="515"/>
      <c r="NZQ59" s="515"/>
      <c r="NZR59" s="515"/>
      <c r="NZS59" s="515"/>
      <c r="NZT59" s="513"/>
      <c r="NZU59" s="514"/>
      <c r="NZV59" s="515"/>
      <c r="NZW59" s="515"/>
      <c r="NZX59" s="515"/>
      <c r="NZY59" s="515"/>
      <c r="NZZ59" s="515"/>
      <c r="OAA59" s="515"/>
      <c r="OAB59" s="513"/>
      <c r="OAC59" s="514"/>
      <c r="OAD59" s="515"/>
      <c r="OAE59" s="515"/>
      <c r="OAF59" s="515"/>
      <c r="OAG59" s="515"/>
      <c r="OAH59" s="515"/>
      <c r="OAI59" s="515"/>
      <c r="OAJ59" s="513"/>
      <c r="OAK59" s="514"/>
      <c r="OAL59" s="515"/>
      <c r="OAM59" s="515"/>
      <c r="OAN59" s="515"/>
      <c r="OAO59" s="515"/>
      <c r="OAP59" s="515"/>
      <c r="OAQ59" s="515"/>
      <c r="OAR59" s="513"/>
      <c r="OAS59" s="514"/>
      <c r="OAT59" s="515"/>
      <c r="OAU59" s="515"/>
      <c r="OAV59" s="515"/>
      <c r="OAW59" s="515"/>
      <c r="OAX59" s="515"/>
      <c r="OAY59" s="515"/>
      <c r="OAZ59" s="513"/>
      <c r="OBA59" s="514"/>
      <c r="OBB59" s="515"/>
      <c r="OBC59" s="515"/>
      <c r="OBD59" s="515"/>
      <c r="OBE59" s="515"/>
      <c r="OBF59" s="515"/>
      <c r="OBG59" s="515"/>
      <c r="OBH59" s="513"/>
      <c r="OBI59" s="514"/>
      <c r="OBJ59" s="515"/>
      <c r="OBK59" s="515"/>
      <c r="OBL59" s="515"/>
      <c r="OBM59" s="515"/>
      <c r="OBN59" s="515"/>
      <c r="OBO59" s="515"/>
      <c r="OBP59" s="513"/>
      <c r="OBQ59" s="514"/>
      <c r="OBR59" s="515"/>
      <c r="OBS59" s="515"/>
      <c r="OBT59" s="515"/>
      <c r="OBU59" s="515"/>
      <c r="OBV59" s="515"/>
      <c r="OBW59" s="515"/>
      <c r="OBX59" s="513"/>
      <c r="OBY59" s="514"/>
      <c r="OBZ59" s="515"/>
      <c r="OCA59" s="515"/>
      <c r="OCB59" s="515"/>
      <c r="OCC59" s="515"/>
      <c r="OCD59" s="515"/>
      <c r="OCE59" s="515"/>
      <c r="OCF59" s="513"/>
      <c r="OCG59" s="514"/>
      <c r="OCH59" s="515"/>
      <c r="OCI59" s="515"/>
      <c r="OCJ59" s="515"/>
      <c r="OCK59" s="515"/>
      <c r="OCL59" s="515"/>
      <c r="OCM59" s="515"/>
      <c r="OCN59" s="513"/>
      <c r="OCO59" s="514"/>
      <c r="OCP59" s="515"/>
      <c r="OCQ59" s="515"/>
      <c r="OCR59" s="515"/>
      <c r="OCS59" s="515"/>
      <c r="OCT59" s="515"/>
      <c r="OCU59" s="515"/>
      <c r="OCV59" s="513"/>
      <c r="OCW59" s="514"/>
      <c r="OCX59" s="515"/>
      <c r="OCY59" s="515"/>
      <c r="OCZ59" s="515"/>
      <c r="ODA59" s="515"/>
      <c r="ODB59" s="515"/>
      <c r="ODC59" s="515"/>
      <c r="ODD59" s="513"/>
      <c r="ODE59" s="514"/>
      <c r="ODF59" s="515"/>
      <c r="ODG59" s="515"/>
      <c r="ODH59" s="515"/>
      <c r="ODI59" s="515"/>
      <c r="ODJ59" s="515"/>
      <c r="ODK59" s="515"/>
      <c r="ODL59" s="513"/>
      <c r="ODM59" s="514"/>
      <c r="ODN59" s="515"/>
      <c r="ODO59" s="515"/>
      <c r="ODP59" s="515"/>
      <c r="ODQ59" s="515"/>
      <c r="ODR59" s="515"/>
      <c r="ODS59" s="515"/>
      <c r="ODT59" s="513"/>
      <c r="ODU59" s="514"/>
      <c r="ODV59" s="515"/>
      <c r="ODW59" s="515"/>
      <c r="ODX59" s="515"/>
      <c r="ODY59" s="515"/>
      <c r="ODZ59" s="515"/>
      <c r="OEA59" s="515"/>
      <c r="OEB59" s="513"/>
      <c r="OEC59" s="514"/>
      <c r="OED59" s="515"/>
      <c r="OEE59" s="515"/>
      <c r="OEF59" s="515"/>
      <c r="OEG59" s="515"/>
      <c r="OEH59" s="515"/>
      <c r="OEI59" s="515"/>
      <c r="OEJ59" s="513"/>
      <c r="OEK59" s="514"/>
      <c r="OEL59" s="515"/>
      <c r="OEM59" s="515"/>
      <c r="OEN59" s="515"/>
      <c r="OEO59" s="515"/>
      <c r="OEP59" s="515"/>
      <c r="OEQ59" s="515"/>
      <c r="OER59" s="513"/>
      <c r="OES59" s="514"/>
      <c r="OET59" s="515"/>
      <c r="OEU59" s="515"/>
      <c r="OEV59" s="515"/>
      <c r="OEW59" s="515"/>
      <c r="OEX59" s="515"/>
      <c r="OEY59" s="515"/>
      <c r="OEZ59" s="513"/>
      <c r="OFA59" s="514"/>
      <c r="OFB59" s="515"/>
      <c r="OFC59" s="515"/>
      <c r="OFD59" s="515"/>
      <c r="OFE59" s="515"/>
      <c r="OFF59" s="515"/>
      <c r="OFG59" s="515"/>
      <c r="OFH59" s="513"/>
      <c r="OFI59" s="514"/>
      <c r="OFJ59" s="515"/>
      <c r="OFK59" s="515"/>
      <c r="OFL59" s="515"/>
      <c r="OFM59" s="515"/>
      <c r="OFN59" s="515"/>
      <c r="OFO59" s="515"/>
      <c r="OFP59" s="513"/>
      <c r="OFQ59" s="514"/>
      <c r="OFR59" s="515"/>
      <c r="OFS59" s="515"/>
      <c r="OFT59" s="515"/>
      <c r="OFU59" s="515"/>
      <c r="OFV59" s="515"/>
      <c r="OFW59" s="515"/>
      <c r="OFX59" s="513"/>
      <c r="OFY59" s="514"/>
      <c r="OFZ59" s="515"/>
      <c r="OGA59" s="515"/>
      <c r="OGB59" s="515"/>
      <c r="OGC59" s="515"/>
      <c r="OGD59" s="515"/>
      <c r="OGE59" s="515"/>
      <c r="OGF59" s="513"/>
      <c r="OGG59" s="514"/>
      <c r="OGH59" s="515"/>
      <c r="OGI59" s="515"/>
      <c r="OGJ59" s="515"/>
      <c r="OGK59" s="515"/>
      <c r="OGL59" s="515"/>
      <c r="OGM59" s="515"/>
      <c r="OGN59" s="513"/>
      <c r="OGO59" s="514"/>
      <c r="OGP59" s="515"/>
      <c r="OGQ59" s="515"/>
      <c r="OGR59" s="515"/>
      <c r="OGS59" s="515"/>
      <c r="OGT59" s="515"/>
      <c r="OGU59" s="515"/>
      <c r="OGV59" s="513"/>
      <c r="OGW59" s="514"/>
      <c r="OGX59" s="515"/>
      <c r="OGY59" s="515"/>
      <c r="OGZ59" s="515"/>
      <c r="OHA59" s="515"/>
      <c r="OHB59" s="515"/>
      <c r="OHC59" s="515"/>
      <c r="OHD59" s="513"/>
      <c r="OHE59" s="514"/>
      <c r="OHF59" s="515"/>
      <c r="OHG59" s="515"/>
      <c r="OHH59" s="515"/>
      <c r="OHI59" s="515"/>
      <c r="OHJ59" s="515"/>
      <c r="OHK59" s="515"/>
      <c r="OHL59" s="513"/>
      <c r="OHM59" s="514"/>
      <c r="OHN59" s="515"/>
      <c r="OHO59" s="515"/>
      <c r="OHP59" s="515"/>
      <c r="OHQ59" s="515"/>
      <c r="OHR59" s="515"/>
      <c r="OHS59" s="515"/>
      <c r="OHT59" s="513"/>
      <c r="OHU59" s="514"/>
      <c r="OHV59" s="515"/>
      <c r="OHW59" s="515"/>
      <c r="OHX59" s="515"/>
      <c r="OHY59" s="515"/>
      <c r="OHZ59" s="515"/>
      <c r="OIA59" s="515"/>
      <c r="OIB59" s="513"/>
      <c r="OIC59" s="514"/>
      <c r="OID59" s="515"/>
      <c r="OIE59" s="515"/>
      <c r="OIF59" s="515"/>
      <c r="OIG59" s="515"/>
      <c r="OIH59" s="515"/>
      <c r="OII59" s="515"/>
      <c r="OIJ59" s="513"/>
      <c r="OIK59" s="514"/>
      <c r="OIL59" s="515"/>
      <c r="OIM59" s="515"/>
      <c r="OIN59" s="515"/>
      <c r="OIO59" s="515"/>
      <c r="OIP59" s="515"/>
      <c r="OIQ59" s="515"/>
      <c r="OIR59" s="513"/>
      <c r="OIS59" s="514"/>
      <c r="OIT59" s="515"/>
      <c r="OIU59" s="515"/>
      <c r="OIV59" s="515"/>
      <c r="OIW59" s="515"/>
      <c r="OIX59" s="515"/>
      <c r="OIY59" s="515"/>
      <c r="OIZ59" s="513"/>
      <c r="OJA59" s="514"/>
      <c r="OJB59" s="515"/>
      <c r="OJC59" s="515"/>
      <c r="OJD59" s="515"/>
      <c r="OJE59" s="515"/>
      <c r="OJF59" s="515"/>
      <c r="OJG59" s="515"/>
      <c r="OJH59" s="513"/>
      <c r="OJI59" s="514"/>
      <c r="OJJ59" s="515"/>
      <c r="OJK59" s="515"/>
      <c r="OJL59" s="515"/>
      <c r="OJM59" s="515"/>
      <c r="OJN59" s="515"/>
      <c r="OJO59" s="515"/>
      <c r="OJP59" s="513"/>
      <c r="OJQ59" s="514"/>
      <c r="OJR59" s="515"/>
      <c r="OJS59" s="515"/>
      <c r="OJT59" s="515"/>
      <c r="OJU59" s="515"/>
      <c r="OJV59" s="515"/>
      <c r="OJW59" s="515"/>
      <c r="OJX59" s="513"/>
      <c r="OJY59" s="514"/>
      <c r="OJZ59" s="515"/>
      <c r="OKA59" s="515"/>
      <c r="OKB59" s="515"/>
      <c r="OKC59" s="515"/>
      <c r="OKD59" s="515"/>
      <c r="OKE59" s="515"/>
      <c r="OKF59" s="513"/>
      <c r="OKG59" s="514"/>
      <c r="OKH59" s="515"/>
      <c r="OKI59" s="515"/>
      <c r="OKJ59" s="515"/>
      <c r="OKK59" s="515"/>
      <c r="OKL59" s="515"/>
      <c r="OKM59" s="515"/>
      <c r="OKN59" s="513"/>
      <c r="OKO59" s="514"/>
      <c r="OKP59" s="515"/>
      <c r="OKQ59" s="515"/>
      <c r="OKR59" s="515"/>
      <c r="OKS59" s="515"/>
      <c r="OKT59" s="515"/>
      <c r="OKU59" s="515"/>
      <c r="OKV59" s="513"/>
      <c r="OKW59" s="514"/>
      <c r="OKX59" s="515"/>
      <c r="OKY59" s="515"/>
      <c r="OKZ59" s="515"/>
      <c r="OLA59" s="515"/>
      <c r="OLB59" s="515"/>
      <c r="OLC59" s="515"/>
      <c r="OLD59" s="513"/>
      <c r="OLE59" s="514"/>
      <c r="OLF59" s="515"/>
      <c r="OLG59" s="515"/>
      <c r="OLH59" s="515"/>
      <c r="OLI59" s="515"/>
      <c r="OLJ59" s="515"/>
      <c r="OLK59" s="515"/>
      <c r="OLL59" s="513"/>
      <c r="OLM59" s="514"/>
      <c r="OLN59" s="515"/>
      <c r="OLO59" s="515"/>
      <c r="OLP59" s="515"/>
      <c r="OLQ59" s="515"/>
      <c r="OLR59" s="515"/>
      <c r="OLS59" s="515"/>
      <c r="OLT59" s="513"/>
      <c r="OLU59" s="514"/>
      <c r="OLV59" s="515"/>
      <c r="OLW59" s="515"/>
      <c r="OLX59" s="515"/>
      <c r="OLY59" s="515"/>
      <c r="OLZ59" s="515"/>
      <c r="OMA59" s="515"/>
      <c r="OMB59" s="513"/>
      <c r="OMC59" s="514"/>
      <c r="OMD59" s="515"/>
      <c r="OME59" s="515"/>
      <c r="OMF59" s="515"/>
      <c r="OMG59" s="515"/>
      <c r="OMH59" s="515"/>
      <c r="OMI59" s="515"/>
      <c r="OMJ59" s="513"/>
      <c r="OMK59" s="514"/>
      <c r="OML59" s="515"/>
      <c r="OMM59" s="515"/>
      <c r="OMN59" s="515"/>
      <c r="OMO59" s="515"/>
      <c r="OMP59" s="515"/>
      <c r="OMQ59" s="515"/>
      <c r="OMR59" s="513"/>
      <c r="OMS59" s="514"/>
      <c r="OMT59" s="515"/>
      <c r="OMU59" s="515"/>
      <c r="OMV59" s="515"/>
      <c r="OMW59" s="515"/>
      <c r="OMX59" s="515"/>
      <c r="OMY59" s="515"/>
      <c r="OMZ59" s="513"/>
      <c r="ONA59" s="514"/>
      <c r="ONB59" s="515"/>
      <c r="ONC59" s="515"/>
      <c r="OND59" s="515"/>
      <c r="ONE59" s="515"/>
      <c r="ONF59" s="515"/>
      <c r="ONG59" s="515"/>
      <c r="ONH59" s="513"/>
      <c r="ONI59" s="514"/>
      <c r="ONJ59" s="515"/>
      <c r="ONK59" s="515"/>
      <c r="ONL59" s="515"/>
      <c r="ONM59" s="515"/>
      <c r="ONN59" s="515"/>
      <c r="ONO59" s="515"/>
      <c r="ONP59" s="513"/>
      <c r="ONQ59" s="514"/>
      <c r="ONR59" s="515"/>
      <c r="ONS59" s="515"/>
      <c r="ONT59" s="515"/>
      <c r="ONU59" s="515"/>
      <c r="ONV59" s="515"/>
      <c r="ONW59" s="515"/>
      <c r="ONX59" s="513"/>
      <c r="ONY59" s="514"/>
      <c r="ONZ59" s="515"/>
      <c r="OOA59" s="515"/>
      <c r="OOB59" s="515"/>
      <c r="OOC59" s="515"/>
      <c r="OOD59" s="515"/>
      <c r="OOE59" s="515"/>
      <c r="OOF59" s="513"/>
      <c r="OOG59" s="514"/>
      <c r="OOH59" s="515"/>
      <c r="OOI59" s="515"/>
      <c r="OOJ59" s="515"/>
      <c r="OOK59" s="515"/>
      <c r="OOL59" s="515"/>
      <c r="OOM59" s="515"/>
      <c r="OON59" s="513"/>
      <c r="OOO59" s="514"/>
      <c r="OOP59" s="515"/>
      <c r="OOQ59" s="515"/>
      <c r="OOR59" s="515"/>
      <c r="OOS59" s="515"/>
      <c r="OOT59" s="515"/>
      <c r="OOU59" s="515"/>
      <c r="OOV59" s="513"/>
      <c r="OOW59" s="514"/>
      <c r="OOX59" s="515"/>
      <c r="OOY59" s="515"/>
      <c r="OOZ59" s="515"/>
      <c r="OPA59" s="515"/>
      <c r="OPB59" s="515"/>
      <c r="OPC59" s="515"/>
      <c r="OPD59" s="513"/>
      <c r="OPE59" s="514"/>
      <c r="OPF59" s="515"/>
      <c r="OPG59" s="515"/>
      <c r="OPH59" s="515"/>
      <c r="OPI59" s="515"/>
      <c r="OPJ59" s="515"/>
      <c r="OPK59" s="515"/>
      <c r="OPL59" s="513"/>
      <c r="OPM59" s="514"/>
      <c r="OPN59" s="515"/>
      <c r="OPO59" s="515"/>
      <c r="OPP59" s="515"/>
      <c r="OPQ59" s="515"/>
      <c r="OPR59" s="515"/>
      <c r="OPS59" s="515"/>
      <c r="OPT59" s="513"/>
      <c r="OPU59" s="514"/>
      <c r="OPV59" s="515"/>
      <c r="OPW59" s="515"/>
      <c r="OPX59" s="515"/>
      <c r="OPY59" s="515"/>
      <c r="OPZ59" s="515"/>
      <c r="OQA59" s="515"/>
      <c r="OQB59" s="513"/>
      <c r="OQC59" s="514"/>
      <c r="OQD59" s="515"/>
      <c r="OQE59" s="515"/>
      <c r="OQF59" s="515"/>
      <c r="OQG59" s="515"/>
      <c r="OQH59" s="515"/>
      <c r="OQI59" s="515"/>
      <c r="OQJ59" s="513"/>
      <c r="OQK59" s="514"/>
      <c r="OQL59" s="515"/>
      <c r="OQM59" s="515"/>
      <c r="OQN59" s="515"/>
      <c r="OQO59" s="515"/>
      <c r="OQP59" s="515"/>
      <c r="OQQ59" s="515"/>
      <c r="OQR59" s="513"/>
      <c r="OQS59" s="514"/>
      <c r="OQT59" s="515"/>
      <c r="OQU59" s="515"/>
      <c r="OQV59" s="515"/>
      <c r="OQW59" s="515"/>
      <c r="OQX59" s="515"/>
      <c r="OQY59" s="515"/>
      <c r="OQZ59" s="513"/>
      <c r="ORA59" s="514"/>
      <c r="ORB59" s="515"/>
      <c r="ORC59" s="515"/>
      <c r="ORD59" s="515"/>
      <c r="ORE59" s="515"/>
      <c r="ORF59" s="515"/>
      <c r="ORG59" s="515"/>
      <c r="ORH59" s="513"/>
      <c r="ORI59" s="514"/>
      <c r="ORJ59" s="515"/>
      <c r="ORK59" s="515"/>
      <c r="ORL59" s="515"/>
      <c r="ORM59" s="515"/>
      <c r="ORN59" s="515"/>
      <c r="ORO59" s="515"/>
      <c r="ORP59" s="513"/>
      <c r="ORQ59" s="514"/>
      <c r="ORR59" s="515"/>
      <c r="ORS59" s="515"/>
      <c r="ORT59" s="515"/>
      <c r="ORU59" s="515"/>
      <c r="ORV59" s="515"/>
      <c r="ORW59" s="515"/>
      <c r="ORX59" s="513"/>
      <c r="ORY59" s="514"/>
      <c r="ORZ59" s="515"/>
      <c r="OSA59" s="515"/>
      <c r="OSB59" s="515"/>
      <c r="OSC59" s="515"/>
      <c r="OSD59" s="515"/>
      <c r="OSE59" s="515"/>
      <c r="OSF59" s="513"/>
      <c r="OSG59" s="514"/>
      <c r="OSH59" s="515"/>
      <c r="OSI59" s="515"/>
      <c r="OSJ59" s="515"/>
      <c r="OSK59" s="515"/>
      <c r="OSL59" s="515"/>
      <c r="OSM59" s="515"/>
      <c r="OSN59" s="513"/>
      <c r="OSO59" s="514"/>
      <c r="OSP59" s="515"/>
      <c r="OSQ59" s="515"/>
      <c r="OSR59" s="515"/>
      <c r="OSS59" s="515"/>
      <c r="OST59" s="515"/>
      <c r="OSU59" s="515"/>
      <c r="OSV59" s="513"/>
      <c r="OSW59" s="514"/>
      <c r="OSX59" s="515"/>
      <c r="OSY59" s="515"/>
      <c r="OSZ59" s="515"/>
      <c r="OTA59" s="515"/>
      <c r="OTB59" s="515"/>
      <c r="OTC59" s="515"/>
      <c r="OTD59" s="513"/>
      <c r="OTE59" s="514"/>
      <c r="OTF59" s="515"/>
      <c r="OTG59" s="515"/>
      <c r="OTH59" s="515"/>
      <c r="OTI59" s="515"/>
      <c r="OTJ59" s="515"/>
      <c r="OTK59" s="515"/>
      <c r="OTL59" s="513"/>
      <c r="OTM59" s="514"/>
      <c r="OTN59" s="515"/>
      <c r="OTO59" s="515"/>
      <c r="OTP59" s="515"/>
      <c r="OTQ59" s="515"/>
      <c r="OTR59" s="515"/>
      <c r="OTS59" s="515"/>
      <c r="OTT59" s="513"/>
      <c r="OTU59" s="514"/>
      <c r="OTV59" s="515"/>
      <c r="OTW59" s="515"/>
      <c r="OTX59" s="515"/>
      <c r="OTY59" s="515"/>
      <c r="OTZ59" s="515"/>
      <c r="OUA59" s="515"/>
      <c r="OUB59" s="513"/>
      <c r="OUC59" s="514"/>
      <c r="OUD59" s="515"/>
      <c r="OUE59" s="515"/>
      <c r="OUF59" s="515"/>
      <c r="OUG59" s="515"/>
      <c r="OUH59" s="515"/>
      <c r="OUI59" s="515"/>
      <c r="OUJ59" s="513"/>
      <c r="OUK59" s="514"/>
      <c r="OUL59" s="515"/>
      <c r="OUM59" s="515"/>
      <c r="OUN59" s="515"/>
      <c r="OUO59" s="515"/>
      <c r="OUP59" s="515"/>
      <c r="OUQ59" s="515"/>
      <c r="OUR59" s="513"/>
      <c r="OUS59" s="514"/>
      <c r="OUT59" s="515"/>
      <c r="OUU59" s="515"/>
      <c r="OUV59" s="515"/>
      <c r="OUW59" s="515"/>
      <c r="OUX59" s="515"/>
      <c r="OUY59" s="515"/>
      <c r="OUZ59" s="513"/>
      <c r="OVA59" s="514"/>
      <c r="OVB59" s="515"/>
      <c r="OVC59" s="515"/>
      <c r="OVD59" s="515"/>
      <c r="OVE59" s="515"/>
      <c r="OVF59" s="515"/>
      <c r="OVG59" s="515"/>
      <c r="OVH59" s="513"/>
      <c r="OVI59" s="514"/>
      <c r="OVJ59" s="515"/>
      <c r="OVK59" s="515"/>
      <c r="OVL59" s="515"/>
      <c r="OVM59" s="515"/>
      <c r="OVN59" s="515"/>
      <c r="OVO59" s="515"/>
      <c r="OVP59" s="513"/>
      <c r="OVQ59" s="514"/>
      <c r="OVR59" s="515"/>
      <c r="OVS59" s="515"/>
      <c r="OVT59" s="515"/>
      <c r="OVU59" s="515"/>
      <c r="OVV59" s="515"/>
      <c r="OVW59" s="515"/>
      <c r="OVX59" s="513"/>
      <c r="OVY59" s="514"/>
      <c r="OVZ59" s="515"/>
      <c r="OWA59" s="515"/>
      <c r="OWB59" s="515"/>
      <c r="OWC59" s="515"/>
      <c r="OWD59" s="515"/>
      <c r="OWE59" s="515"/>
      <c r="OWF59" s="513"/>
      <c r="OWG59" s="514"/>
      <c r="OWH59" s="515"/>
      <c r="OWI59" s="515"/>
      <c r="OWJ59" s="515"/>
      <c r="OWK59" s="515"/>
      <c r="OWL59" s="515"/>
      <c r="OWM59" s="515"/>
      <c r="OWN59" s="513"/>
      <c r="OWO59" s="514"/>
      <c r="OWP59" s="515"/>
      <c r="OWQ59" s="515"/>
      <c r="OWR59" s="515"/>
      <c r="OWS59" s="515"/>
      <c r="OWT59" s="515"/>
      <c r="OWU59" s="515"/>
      <c r="OWV59" s="513"/>
      <c r="OWW59" s="514"/>
      <c r="OWX59" s="515"/>
      <c r="OWY59" s="515"/>
      <c r="OWZ59" s="515"/>
      <c r="OXA59" s="515"/>
      <c r="OXB59" s="515"/>
      <c r="OXC59" s="515"/>
      <c r="OXD59" s="513"/>
      <c r="OXE59" s="514"/>
      <c r="OXF59" s="515"/>
      <c r="OXG59" s="515"/>
      <c r="OXH59" s="515"/>
      <c r="OXI59" s="515"/>
      <c r="OXJ59" s="515"/>
      <c r="OXK59" s="515"/>
      <c r="OXL59" s="513"/>
      <c r="OXM59" s="514"/>
      <c r="OXN59" s="515"/>
      <c r="OXO59" s="515"/>
      <c r="OXP59" s="515"/>
      <c r="OXQ59" s="515"/>
      <c r="OXR59" s="515"/>
      <c r="OXS59" s="515"/>
      <c r="OXT59" s="513"/>
      <c r="OXU59" s="514"/>
      <c r="OXV59" s="515"/>
      <c r="OXW59" s="515"/>
      <c r="OXX59" s="515"/>
      <c r="OXY59" s="515"/>
      <c r="OXZ59" s="515"/>
      <c r="OYA59" s="515"/>
      <c r="OYB59" s="513"/>
      <c r="OYC59" s="514"/>
      <c r="OYD59" s="515"/>
      <c r="OYE59" s="515"/>
      <c r="OYF59" s="515"/>
      <c r="OYG59" s="515"/>
      <c r="OYH59" s="515"/>
      <c r="OYI59" s="515"/>
      <c r="OYJ59" s="513"/>
      <c r="OYK59" s="514"/>
      <c r="OYL59" s="515"/>
      <c r="OYM59" s="515"/>
      <c r="OYN59" s="515"/>
      <c r="OYO59" s="515"/>
      <c r="OYP59" s="515"/>
      <c r="OYQ59" s="515"/>
      <c r="OYR59" s="513"/>
      <c r="OYS59" s="514"/>
      <c r="OYT59" s="515"/>
      <c r="OYU59" s="515"/>
      <c r="OYV59" s="515"/>
      <c r="OYW59" s="515"/>
      <c r="OYX59" s="515"/>
      <c r="OYY59" s="515"/>
      <c r="OYZ59" s="513"/>
      <c r="OZA59" s="514"/>
      <c r="OZB59" s="515"/>
      <c r="OZC59" s="515"/>
      <c r="OZD59" s="515"/>
      <c r="OZE59" s="515"/>
      <c r="OZF59" s="515"/>
      <c r="OZG59" s="515"/>
      <c r="OZH59" s="513"/>
      <c r="OZI59" s="514"/>
      <c r="OZJ59" s="515"/>
      <c r="OZK59" s="515"/>
      <c r="OZL59" s="515"/>
      <c r="OZM59" s="515"/>
      <c r="OZN59" s="515"/>
      <c r="OZO59" s="515"/>
      <c r="OZP59" s="513"/>
      <c r="OZQ59" s="514"/>
      <c r="OZR59" s="515"/>
      <c r="OZS59" s="515"/>
      <c r="OZT59" s="515"/>
      <c r="OZU59" s="515"/>
      <c r="OZV59" s="515"/>
      <c r="OZW59" s="515"/>
      <c r="OZX59" s="513"/>
      <c r="OZY59" s="514"/>
      <c r="OZZ59" s="515"/>
      <c r="PAA59" s="515"/>
      <c r="PAB59" s="515"/>
      <c r="PAC59" s="515"/>
      <c r="PAD59" s="515"/>
      <c r="PAE59" s="515"/>
      <c r="PAF59" s="513"/>
      <c r="PAG59" s="514"/>
      <c r="PAH59" s="515"/>
      <c r="PAI59" s="515"/>
      <c r="PAJ59" s="515"/>
      <c r="PAK59" s="515"/>
      <c r="PAL59" s="515"/>
      <c r="PAM59" s="515"/>
      <c r="PAN59" s="513"/>
      <c r="PAO59" s="514"/>
      <c r="PAP59" s="515"/>
      <c r="PAQ59" s="515"/>
      <c r="PAR59" s="515"/>
      <c r="PAS59" s="515"/>
      <c r="PAT59" s="515"/>
      <c r="PAU59" s="515"/>
      <c r="PAV59" s="513"/>
      <c r="PAW59" s="514"/>
      <c r="PAX59" s="515"/>
      <c r="PAY59" s="515"/>
      <c r="PAZ59" s="515"/>
      <c r="PBA59" s="515"/>
      <c r="PBB59" s="515"/>
      <c r="PBC59" s="515"/>
      <c r="PBD59" s="513"/>
      <c r="PBE59" s="514"/>
      <c r="PBF59" s="515"/>
      <c r="PBG59" s="515"/>
      <c r="PBH59" s="515"/>
      <c r="PBI59" s="515"/>
      <c r="PBJ59" s="515"/>
      <c r="PBK59" s="515"/>
      <c r="PBL59" s="513"/>
      <c r="PBM59" s="514"/>
      <c r="PBN59" s="515"/>
      <c r="PBO59" s="515"/>
      <c r="PBP59" s="515"/>
      <c r="PBQ59" s="515"/>
      <c r="PBR59" s="515"/>
      <c r="PBS59" s="515"/>
      <c r="PBT59" s="513"/>
      <c r="PBU59" s="514"/>
      <c r="PBV59" s="515"/>
      <c r="PBW59" s="515"/>
      <c r="PBX59" s="515"/>
      <c r="PBY59" s="515"/>
      <c r="PBZ59" s="515"/>
      <c r="PCA59" s="515"/>
      <c r="PCB59" s="513"/>
      <c r="PCC59" s="514"/>
      <c r="PCD59" s="515"/>
      <c r="PCE59" s="515"/>
      <c r="PCF59" s="515"/>
      <c r="PCG59" s="515"/>
      <c r="PCH59" s="515"/>
      <c r="PCI59" s="515"/>
      <c r="PCJ59" s="513"/>
      <c r="PCK59" s="514"/>
      <c r="PCL59" s="515"/>
      <c r="PCM59" s="515"/>
      <c r="PCN59" s="515"/>
      <c r="PCO59" s="515"/>
      <c r="PCP59" s="515"/>
      <c r="PCQ59" s="515"/>
      <c r="PCR59" s="513"/>
      <c r="PCS59" s="514"/>
      <c r="PCT59" s="515"/>
      <c r="PCU59" s="515"/>
      <c r="PCV59" s="515"/>
      <c r="PCW59" s="515"/>
      <c r="PCX59" s="515"/>
      <c r="PCY59" s="515"/>
      <c r="PCZ59" s="513"/>
      <c r="PDA59" s="514"/>
      <c r="PDB59" s="515"/>
      <c r="PDC59" s="515"/>
      <c r="PDD59" s="515"/>
      <c r="PDE59" s="515"/>
      <c r="PDF59" s="515"/>
      <c r="PDG59" s="515"/>
      <c r="PDH59" s="513"/>
      <c r="PDI59" s="514"/>
      <c r="PDJ59" s="515"/>
      <c r="PDK59" s="515"/>
      <c r="PDL59" s="515"/>
      <c r="PDM59" s="515"/>
      <c r="PDN59" s="515"/>
      <c r="PDO59" s="515"/>
      <c r="PDP59" s="513"/>
      <c r="PDQ59" s="514"/>
      <c r="PDR59" s="515"/>
      <c r="PDS59" s="515"/>
      <c r="PDT59" s="515"/>
      <c r="PDU59" s="515"/>
      <c r="PDV59" s="515"/>
      <c r="PDW59" s="515"/>
      <c r="PDX59" s="513"/>
      <c r="PDY59" s="514"/>
      <c r="PDZ59" s="515"/>
      <c r="PEA59" s="515"/>
      <c r="PEB59" s="515"/>
      <c r="PEC59" s="515"/>
      <c r="PED59" s="515"/>
      <c r="PEE59" s="515"/>
      <c r="PEF59" s="513"/>
      <c r="PEG59" s="514"/>
      <c r="PEH59" s="515"/>
      <c r="PEI59" s="515"/>
      <c r="PEJ59" s="515"/>
      <c r="PEK59" s="515"/>
      <c r="PEL59" s="515"/>
      <c r="PEM59" s="515"/>
      <c r="PEN59" s="513"/>
      <c r="PEO59" s="514"/>
      <c r="PEP59" s="515"/>
      <c r="PEQ59" s="515"/>
      <c r="PER59" s="515"/>
      <c r="PES59" s="515"/>
      <c r="PET59" s="515"/>
      <c r="PEU59" s="515"/>
      <c r="PEV59" s="513"/>
      <c r="PEW59" s="514"/>
      <c r="PEX59" s="515"/>
      <c r="PEY59" s="515"/>
      <c r="PEZ59" s="515"/>
      <c r="PFA59" s="515"/>
      <c r="PFB59" s="515"/>
      <c r="PFC59" s="515"/>
      <c r="PFD59" s="513"/>
      <c r="PFE59" s="514"/>
      <c r="PFF59" s="515"/>
      <c r="PFG59" s="515"/>
      <c r="PFH59" s="515"/>
      <c r="PFI59" s="515"/>
      <c r="PFJ59" s="515"/>
      <c r="PFK59" s="515"/>
      <c r="PFL59" s="513"/>
      <c r="PFM59" s="514"/>
      <c r="PFN59" s="515"/>
      <c r="PFO59" s="515"/>
      <c r="PFP59" s="515"/>
      <c r="PFQ59" s="515"/>
      <c r="PFR59" s="515"/>
      <c r="PFS59" s="515"/>
      <c r="PFT59" s="513"/>
      <c r="PFU59" s="514"/>
      <c r="PFV59" s="515"/>
      <c r="PFW59" s="515"/>
      <c r="PFX59" s="515"/>
      <c r="PFY59" s="515"/>
      <c r="PFZ59" s="515"/>
      <c r="PGA59" s="515"/>
      <c r="PGB59" s="513"/>
      <c r="PGC59" s="514"/>
      <c r="PGD59" s="515"/>
      <c r="PGE59" s="515"/>
      <c r="PGF59" s="515"/>
      <c r="PGG59" s="515"/>
      <c r="PGH59" s="515"/>
      <c r="PGI59" s="515"/>
      <c r="PGJ59" s="513"/>
      <c r="PGK59" s="514"/>
      <c r="PGL59" s="515"/>
      <c r="PGM59" s="515"/>
      <c r="PGN59" s="515"/>
      <c r="PGO59" s="515"/>
      <c r="PGP59" s="515"/>
      <c r="PGQ59" s="515"/>
      <c r="PGR59" s="513"/>
      <c r="PGS59" s="514"/>
      <c r="PGT59" s="515"/>
      <c r="PGU59" s="515"/>
      <c r="PGV59" s="515"/>
      <c r="PGW59" s="515"/>
      <c r="PGX59" s="515"/>
      <c r="PGY59" s="515"/>
      <c r="PGZ59" s="513"/>
      <c r="PHA59" s="514"/>
      <c r="PHB59" s="515"/>
      <c r="PHC59" s="515"/>
      <c r="PHD59" s="515"/>
      <c r="PHE59" s="515"/>
      <c r="PHF59" s="515"/>
      <c r="PHG59" s="515"/>
      <c r="PHH59" s="513"/>
      <c r="PHI59" s="514"/>
      <c r="PHJ59" s="515"/>
      <c r="PHK59" s="515"/>
      <c r="PHL59" s="515"/>
      <c r="PHM59" s="515"/>
      <c r="PHN59" s="515"/>
      <c r="PHO59" s="515"/>
      <c r="PHP59" s="513"/>
      <c r="PHQ59" s="514"/>
      <c r="PHR59" s="515"/>
      <c r="PHS59" s="515"/>
      <c r="PHT59" s="515"/>
      <c r="PHU59" s="515"/>
      <c r="PHV59" s="515"/>
      <c r="PHW59" s="515"/>
      <c r="PHX59" s="513"/>
      <c r="PHY59" s="514"/>
      <c r="PHZ59" s="515"/>
      <c r="PIA59" s="515"/>
      <c r="PIB59" s="515"/>
      <c r="PIC59" s="515"/>
      <c r="PID59" s="515"/>
      <c r="PIE59" s="515"/>
      <c r="PIF59" s="513"/>
      <c r="PIG59" s="514"/>
      <c r="PIH59" s="515"/>
      <c r="PII59" s="515"/>
      <c r="PIJ59" s="515"/>
      <c r="PIK59" s="515"/>
      <c r="PIL59" s="515"/>
      <c r="PIM59" s="515"/>
      <c r="PIN59" s="513"/>
      <c r="PIO59" s="514"/>
      <c r="PIP59" s="515"/>
      <c r="PIQ59" s="515"/>
      <c r="PIR59" s="515"/>
      <c r="PIS59" s="515"/>
      <c r="PIT59" s="515"/>
      <c r="PIU59" s="515"/>
      <c r="PIV59" s="513"/>
      <c r="PIW59" s="514"/>
      <c r="PIX59" s="515"/>
      <c r="PIY59" s="515"/>
      <c r="PIZ59" s="515"/>
      <c r="PJA59" s="515"/>
      <c r="PJB59" s="515"/>
      <c r="PJC59" s="515"/>
      <c r="PJD59" s="513"/>
      <c r="PJE59" s="514"/>
      <c r="PJF59" s="515"/>
      <c r="PJG59" s="515"/>
      <c r="PJH59" s="515"/>
      <c r="PJI59" s="515"/>
      <c r="PJJ59" s="515"/>
      <c r="PJK59" s="515"/>
      <c r="PJL59" s="513"/>
      <c r="PJM59" s="514"/>
      <c r="PJN59" s="515"/>
      <c r="PJO59" s="515"/>
      <c r="PJP59" s="515"/>
      <c r="PJQ59" s="515"/>
      <c r="PJR59" s="515"/>
      <c r="PJS59" s="515"/>
      <c r="PJT59" s="513"/>
      <c r="PJU59" s="514"/>
      <c r="PJV59" s="515"/>
      <c r="PJW59" s="515"/>
      <c r="PJX59" s="515"/>
      <c r="PJY59" s="515"/>
      <c r="PJZ59" s="515"/>
      <c r="PKA59" s="515"/>
      <c r="PKB59" s="513"/>
      <c r="PKC59" s="514"/>
      <c r="PKD59" s="515"/>
      <c r="PKE59" s="515"/>
      <c r="PKF59" s="515"/>
      <c r="PKG59" s="515"/>
      <c r="PKH59" s="515"/>
      <c r="PKI59" s="515"/>
      <c r="PKJ59" s="513"/>
      <c r="PKK59" s="514"/>
      <c r="PKL59" s="515"/>
      <c r="PKM59" s="515"/>
      <c r="PKN59" s="515"/>
      <c r="PKO59" s="515"/>
      <c r="PKP59" s="515"/>
      <c r="PKQ59" s="515"/>
      <c r="PKR59" s="513"/>
      <c r="PKS59" s="514"/>
      <c r="PKT59" s="515"/>
      <c r="PKU59" s="515"/>
      <c r="PKV59" s="515"/>
      <c r="PKW59" s="515"/>
      <c r="PKX59" s="515"/>
      <c r="PKY59" s="515"/>
      <c r="PKZ59" s="513"/>
      <c r="PLA59" s="514"/>
      <c r="PLB59" s="515"/>
      <c r="PLC59" s="515"/>
      <c r="PLD59" s="515"/>
      <c r="PLE59" s="515"/>
      <c r="PLF59" s="515"/>
      <c r="PLG59" s="515"/>
      <c r="PLH59" s="513"/>
      <c r="PLI59" s="514"/>
      <c r="PLJ59" s="515"/>
      <c r="PLK59" s="515"/>
      <c r="PLL59" s="515"/>
      <c r="PLM59" s="515"/>
      <c r="PLN59" s="515"/>
      <c r="PLO59" s="515"/>
      <c r="PLP59" s="513"/>
      <c r="PLQ59" s="514"/>
      <c r="PLR59" s="515"/>
      <c r="PLS59" s="515"/>
      <c r="PLT59" s="515"/>
      <c r="PLU59" s="515"/>
      <c r="PLV59" s="515"/>
      <c r="PLW59" s="515"/>
      <c r="PLX59" s="513"/>
      <c r="PLY59" s="514"/>
      <c r="PLZ59" s="515"/>
      <c r="PMA59" s="515"/>
      <c r="PMB59" s="515"/>
      <c r="PMC59" s="515"/>
      <c r="PMD59" s="515"/>
      <c r="PME59" s="515"/>
      <c r="PMF59" s="513"/>
      <c r="PMG59" s="514"/>
      <c r="PMH59" s="515"/>
      <c r="PMI59" s="515"/>
      <c r="PMJ59" s="515"/>
      <c r="PMK59" s="515"/>
      <c r="PML59" s="515"/>
      <c r="PMM59" s="515"/>
      <c r="PMN59" s="513"/>
      <c r="PMO59" s="514"/>
      <c r="PMP59" s="515"/>
      <c r="PMQ59" s="515"/>
      <c r="PMR59" s="515"/>
      <c r="PMS59" s="515"/>
      <c r="PMT59" s="515"/>
      <c r="PMU59" s="515"/>
      <c r="PMV59" s="513"/>
      <c r="PMW59" s="514"/>
      <c r="PMX59" s="515"/>
      <c r="PMY59" s="515"/>
      <c r="PMZ59" s="515"/>
      <c r="PNA59" s="515"/>
      <c r="PNB59" s="515"/>
      <c r="PNC59" s="515"/>
      <c r="PND59" s="513"/>
      <c r="PNE59" s="514"/>
      <c r="PNF59" s="515"/>
      <c r="PNG59" s="515"/>
      <c r="PNH59" s="515"/>
      <c r="PNI59" s="515"/>
      <c r="PNJ59" s="515"/>
      <c r="PNK59" s="515"/>
      <c r="PNL59" s="513"/>
      <c r="PNM59" s="514"/>
      <c r="PNN59" s="515"/>
      <c r="PNO59" s="515"/>
      <c r="PNP59" s="515"/>
      <c r="PNQ59" s="515"/>
      <c r="PNR59" s="515"/>
      <c r="PNS59" s="515"/>
      <c r="PNT59" s="513"/>
      <c r="PNU59" s="514"/>
      <c r="PNV59" s="515"/>
      <c r="PNW59" s="515"/>
      <c r="PNX59" s="515"/>
      <c r="PNY59" s="515"/>
      <c r="PNZ59" s="515"/>
      <c r="POA59" s="515"/>
      <c r="POB59" s="513"/>
      <c r="POC59" s="514"/>
      <c r="POD59" s="515"/>
      <c r="POE59" s="515"/>
      <c r="POF59" s="515"/>
      <c r="POG59" s="515"/>
      <c r="POH59" s="515"/>
      <c r="POI59" s="515"/>
      <c r="POJ59" s="513"/>
      <c r="POK59" s="514"/>
      <c r="POL59" s="515"/>
      <c r="POM59" s="515"/>
      <c r="PON59" s="515"/>
      <c r="POO59" s="515"/>
      <c r="POP59" s="515"/>
      <c r="POQ59" s="515"/>
      <c r="POR59" s="513"/>
      <c r="POS59" s="514"/>
      <c r="POT59" s="515"/>
      <c r="POU59" s="515"/>
      <c r="POV59" s="515"/>
      <c r="POW59" s="515"/>
      <c r="POX59" s="515"/>
      <c r="POY59" s="515"/>
      <c r="POZ59" s="513"/>
      <c r="PPA59" s="514"/>
      <c r="PPB59" s="515"/>
      <c r="PPC59" s="515"/>
      <c r="PPD59" s="515"/>
      <c r="PPE59" s="515"/>
      <c r="PPF59" s="515"/>
      <c r="PPG59" s="515"/>
      <c r="PPH59" s="513"/>
      <c r="PPI59" s="514"/>
      <c r="PPJ59" s="515"/>
      <c r="PPK59" s="515"/>
      <c r="PPL59" s="515"/>
      <c r="PPM59" s="515"/>
      <c r="PPN59" s="515"/>
      <c r="PPO59" s="515"/>
      <c r="PPP59" s="513"/>
      <c r="PPQ59" s="514"/>
      <c r="PPR59" s="515"/>
      <c r="PPS59" s="515"/>
      <c r="PPT59" s="515"/>
      <c r="PPU59" s="515"/>
      <c r="PPV59" s="515"/>
      <c r="PPW59" s="515"/>
      <c r="PPX59" s="513"/>
      <c r="PPY59" s="514"/>
      <c r="PPZ59" s="515"/>
      <c r="PQA59" s="515"/>
      <c r="PQB59" s="515"/>
      <c r="PQC59" s="515"/>
      <c r="PQD59" s="515"/>
      <c r="PQE59" s="515"/>
      <c r="PQF59" s="513"/>
      <c r="PQG59" s="514"/>
      <c r="PQH59" s="515"/>
      <c r="PQI59" s="515"/>
      <c r="PQJ59" s="515"/>
      <c r="PQK59" s="515"/>
      <c r="PQL59" s="515"/>
      <c r="PQM59" s="515"/>
      <c r="PQN59" s="513"/>
      <c r="PQO59" s="514"/>
      <c r="PQP59" s="515"/>
      <c r="PQQ59" s="515"/>
      <c r="PQR59" s="515"/>
      <c r="PQS59" s="515"/>
      <c r="PQT59" s="515"/>
      <c r="PQU59" s="515"/>
      <c r="PQV59" s="513"/>
      <c r="PQW59" s="514"/>
      <c r="PQX59" s="515"/>
      <c r="PQY59" s="515"/>
      <c r="PQZ59" s="515"/>
      <c r="PRA59" s="515"/>
      <c r="PRB59" s="515"/>
      <c r="PRC59" s="515"/>
      <c r="PRD59" s="513"/>
      <c r="PRE59" s="514"/>
      <c r="PRF59" s="515"/>
      <c r="PRG59" s="515"/>
      <c r="PRH59" s="515"/>
      <c r="PRI59" s="515"/>
      <c r="PRJ59" s="515"/>
      <c r="PRK59" s="515"/>
      <c r="PRL59" s="513"/>
      <c r="PRM59" s="514"/>
      <c r="PRN59" s="515"/>
      <c r="PRO59" s="515"/>
      <c r="PRP59" s="515"/>
      <c r="PRQ59" s="515"/>
      <c r="PRR59" s="515"/>
      <c r="PRS59" s="515"/>
      <c r="PRT59" s="513"/>
      <c r="PRU59" s="514"/>
      <c r="PRV59" s="515"/>
      <c r="PRW59" s="515"/>
      <c r="PRX59" s="515"/>
      <c r="PRY59" s="515"/>
      <c r="PRZ59" s="515"/>
      <c r="PSA59" s="515"/>
      <c r="PSB59" s="513"/>
      <c r="PSC59" s="514"/>
      <c r="PSD59" s="515"/>
      <c r="PSE59" s="515"/>
      <c r="PSF59" s="515"/>
      <c r="PSG59" s="515"/>
      <c r="PSH59" s="515"/>
      <c r="PSI59" s="515"/>
      <c r="PSJ59" s="513"/>
      <c r="PSK59" s="514"/>
      <c r="PSL59" s="515"/>
      <c r="PSM59" s="515"/>
      <c r="PSN59" s="515"/>
      <c r="PSO59" s="515"/>
      <c r="PSP59" s="515"/>
      <c r="PSQ59" s="515"/>
      <c r="PSR59" s="513"/>
      <c r="PSS59" s="514"/>
      <c r="PST59" s="515"/>
      <c r="PSU59" s="515"/>
      <c r="PSV59" s="515"/>
      <c r="PSW59" s="515"/>
      <c r="PSX59" s="515"/>
      <c r="PSY59" s="515"/>
      <c r="PSZ59" s="513"/>
      <c r="PTA59" s="514"/>
      <c r="PTB59" s="515"/>
      <c r="PTC59" s="515"/>
      <c r="PTD59" s="515"/>
      <c r="PTE59" s="515"/>
      <c r="PTF59" s="515"/>
      <c r="PTG59" s="515"/>
      <c r="PTH59" s="513"/>
      <c r="PTI59" s="514"/>
      <c r="PTJ59" s="515"/>
      <c r="PTK59" s="515"/>
      <c r="PTL59" s="515"/>
      <c r="PTM59" s="515"/>
      <c r="PTN59" s="515"/>
      <c r="PTO59" s="515"/>
      <c r="PTP59" s="513"/>
      <c r="PTQ59" s="514"/>
      <c r="PTR59" s="515"/>
      <c r="PTS59" s="515"/>
      <c r="PTT59" s="515"/>
      <c r="PTU59" s="515"/>
      <c r="PTV59" s="515"/>
      <c r="PTW59" s="515"/>
      <c r="PTX59" s="513"/>
      <c r="PTY59" s="514"/>
      <c r="PTZ59" s="515"/>
      <c r="PUA59" s="515"/>
      <c r="PUB59" s="515"/>
      <c r="PUC59" s="515"/>
      <c r="PUD59" s="515"/>
      <c r="PUE59" s="515"/>
      <c r="PUF59" s="513"/>
      <c r="PUG59" s="514"/>
      <c r="PUH59" s="515"/>
      <c r="PUI59" s="515"/>
      <c r="PUJ59" s="515"/>
      <c r="PUK59" s="515"/>
      <c r="PUL59" s="515"/>
      <c r="PUM59" s="515"/>
      <c r="PUN59" s="513"/>
      <c r="PUO59" s="514"/>
      <c r="PUP59" s="515"/>
      <c r="PUQ59" s="515"/>
      <c r="PUR59" s="515"/>
      <c r="PUS59" s="515"/>
      <c r="PUT59" s="515"/>
      <c r="PUU59" s="515"/>
      <c r="PUV59" s="513"/>
      <c r="PUW59" s="514"/>
      <c r="PUX59" s="515"/>
      <c r="PUY59" s="515"/>
      <c r="PUZ59" s="515"/>
      <c r="PVA59" s="515"/>
      <c r="PVB59" s="515"/>
      <c r="PVC59" s="515"/>
      <c r="PVD59" s="513"/>
      <c r="PVE59" s="514"/>
      <c r="PVF59" s="515"/>
      <c r="PVG59" s="515"/>
      <c r="PVH59" s="515"/>
      <c r="PVI59" s="515"/>
      <c r="PVJ59" s="515"/>
      <c r="PVK59" s="515"/>
      <c r="PVL59" s="513"/>
      <c r="PVM59" s="514"/>
      <c r="PVN59" s="515"/>
      <c r="PVO59" s="515"/>
      <c r="PVP59" s="515"/>
      <c r="PVQ59" s="515"/>
      <c r="PVR59" s="515"/>
      <c r="PVS59" s="515"/>
      <c r="PVT59" s="513"/>
      <c r="PVU59" s="514"/>
      <c r="PVV59" s="515"/>
      <c r="PVW59" s="515"/>
      <c r="PVX59" s="515"/>
      <c r="PVY59" s="515"/>
      <c r="PVZ59" s="515"/>
      <c r="PWA59" s="515"/>
      <c r="PWB59" s="513"/>
      <c r="PWC59" s="514"/>
      <c r="PWD59" s="515"/>
      <c r="PWE59" s="515"/>
      <c r="PWF59" s="515"/>
      <c r="PWG59" s="515"/>
      <c r="PWH59" s="515"/>
      <c r="PWI59" s="515"/>
      <c r="PWJ59" s="513"/>
      <c r="PWK59" s="514"/>
      <c r="PWL59" s="515"/>
      <c r="PWM59" s="515"/>
      <c r="PWN59" s="515"/>
      <c r="PWO59" s="515"/>
      <c r="PWP59" s="515"/>
      <c r="PWQ59" s="515"/>
      <c r="PWR59" s="513"/>
      <c r="PWS59" s="514"/>
      <c r="PWT59" s="515"/>
      <c r="PWU59" s="515"/>
      <c r="PWV59" s="515"/>
      <c r="PWW59" s="515"/>
      <c r="PWX59" s="515"/>
      <c r="PWY59" s="515"/>
      <c r="PWZ59" s="513"/>
      <c r="PXA59" s="514"/>
      <c r="PXB59" s="515"/>
      <c r="PXC59" s="515"/>
      <c r="PXD59" s="515"/>
      <c r="PXE59" s="515"/>
      <c r="PXF59" s="515"/>
      <c r="PXG59" s="515"/>
      <c r="PXH59" s="513"/>
      <c r="PXI59" s="514"/>
      <c r="PXJ59" s="515"/>
      <c r="PXK59" s="515"/>
      <c r="PXL59" s="515"/>
      <c r="PXM59" s="515"/>
      <c r="PXN59" s="515"/>
      <c r="PXO59" s="515"/>
      <c r="PXP59" s="513"/>
      <c r="PXQ59" s="514"/>
      <c r="PXR59" s="515"/>
      <c r="PXS59" s="515"/>
      <c r="PXT59" s="515"/>
      <c r="PXU59" s="515"/>
      <c r="PXV59" s="515"/>
      <c r="PXW59" s="515"/>
      <c r="PXX59" s="513"/>
      <c r="PXY59" s="514"/>
      <c r="PXZ59" s="515"/>
      <c r="PYA59" s="515"/>
      <c r="PYB59" s="515"/>
      <c r="PYC59" s="515"/>
      <c r="PYD59" s="515"/>
      <c r="PYE59" s="515"/>
      <c r="PYF59" s="513"/>
      <c r="PYG59" s="514"/>
      <c r="PYH59" s="515"/>
      <c r="PYI59" s="515"/>
      <c r="PYJ59" s="515"/>
      <c r="PYK59" s="515"/>
      <c r="PYL59" s="515"/>
      <c r="PYM59" s="515"/>
      <c r="PYN59" s="513"/>
      <c r="PYO59" s="514"/>
      <c r="PYP59" s="515"/>
      <c r="PYQ59" s="515"/>
      <c r="PYR59" s="515"/>
      <c r="PYS59" s="515"/>
      <c r="PYT59" s="515"/>
      <c r="PYU59" s="515"/>
      <c r="PYV59" s="513"/>
      <c r="PYW59" s="514"/>
      <c r="PYX59" s="515"/>
      <c r="PYY59" s="515"/>
      <c r="PYZ59" s="515"/>
      <c r="PZA59" s="515"/>
      <c r="PZB59" s="515"/>
      <c r="PZC59" s="515"/>
      <c r="PZD59" s="513"/>
      <c r="PZE59" s="514"/>
      <c r="PZF59" s="515"/>
      <c r="PZG59" s="515"/>
      <c r="PZH59" s="515"/>
      <c r="PZI59" s="515"/>
      <c r="PZJ59" s="515"/>
      <c r="PZK59" s="515"/>
      <c r="PZL59" s="513"/>
      <c r="PZM59" s="514"/>
      <c r="PZN59" s="515"/>
      <c r="PZO59" s="515"/>
      <c r="PZP59" s="515"/>
      <c r="PZQ59" s="515"/>
      <c r="PZR59" s="515"/>
      <c r="PZS59" s="515"/>
      <c r="PZT59" s="513"/>
      <c r="PZU59" s="514"/>
      <c r="PZV59" s="515"/>
      <c r="PZW59" s="515"/>
      <c r="PZX59" s="515"/>
      <c r="PZY59" s="515"/>
      <c r="PZZ59" s="515"/>
      <c r="QAA59" s="515"/>
      <c r="QAB59" s="513"/>
      <c r="QAC59" s="514"/>
      <c r="QAD59" s="515"/>
      <c r="QAE59" s="515"/>
      <c r="QAF59" s="515"/>
      <c r="QAG59" s="515"/>
      <c r="QAH59" s="515"/>
      <c r="QAI59" s="515"/>
      <c r="QAJ59" s="513"/>
      <c r="QAK59" s="514"/>
      <c r="QAL59" s="515"/>
      <c r="QAM59" s="515"/>
      <c r="QAN59" s="515"/>
      <c r="QAO59" s="515"/>
      <c r="QAP59" s="515"/>
      <c r="QAQ59" s="515"/>
      <c r="QAR59" s="513"/>
      <c r="QAS59" s="514"/>
      <c r="QAT59" s="515"/>
      <c r="QAU59" s="515"/>
      <c r="QAV59" s="515"/>
      <c r="QAW59" s="515"/>
      <c r="QAX59" s="515"/>
      <c r="QAY59" s="515"/>
      <c r="QAZ59" s="513"/>
      <c r="QBA59" s="514"/>
      <c r="QBB59" s="515"/>
      <c r="QBC59" s="515"/>
      <c r="QBD59" s="515"/>
      <c r="QBE59" s="515"/>
      <c r="QBF59" s="515"/>
      <c r="QBG59" s="515"/>
      <c r="QBH59" s="513"/>
      <c r="QBI59" s="514"/>
      <c r="QBJ59" s="515"/>
      <c r="QBK59" s="515"/>
      <c r="QBL59" s="515"/>
      <c r="QBM59" s="515"/>
      <c r="QBN59" s="515"/>
      <c r="QBO59" s="515"/>
      <c r="QBP59" s="513"/>
      <c r="QBQ59" s="514"/>
      <c r="QBR59" s="515"/>
      <c r="QBS59" s="515"/>
      <c r="QBT59" s="515"/>
      <c r="QBU59" s="515"/>
      <c r="QBV59" s="515"/>
      <c r="QBW59" s="515"/>
      <c r="QBX59" s="513"/>
      <c r="QBY59" s="514"/>
      <c r="QBZ59" s="515"/>
      <c r="QCA59" s="515"/>
      <c r="QCB59" s="515"/>
      <c r="QCC59" s="515"/>
      <c r="QCD59" s="515"/>
      <c r="QCE59" s="515"/>
      <c r="QCF59" s="513"/>
      <c r="QCG59" s="514"/>
      <c r="QCH59" s="515"/>
      <c r="QCI59" s="515"/>
      <c r="QCJ59" s="515"/>
      <c r="QCK59" s="515"/>
      <c r="QCL59" s="515"/>
      <c r="QCM59" s="515"/>
      <c r="QCN59" s="513"/>
      <c r="QCO59" s="514"/>
      <c r="QCP59" s="515"/>
      <c r="QCQ59" s="515"/>
      <c r="QCR59" s="515"/>
      <c r="QCS59" s="515"/>
      <c r="QCT59" s="515"/>
      <c r="QCU59" s="515"/>
      <c r="QCV59" s="513"/>
      <c r="QCW59" s="514"/>
      <c r="QCX59" s="515"/>
      <c r="QCY59" s="515"/>
      <c r="QCZ59" s="515"/>
      <c r="QDA59" s="515"/>
      <c r="QDB59" s="515"/>
      <c r="QDC59" s="515"/>
      <c r="QDD59" s="513"/>
      <c r="QDE59" s="514"/>
      <c r="QDF59" s="515"/>
      <c r="QDG59" s="515"/>
      <c r="QDH59" s="515"/>
      <c r="QDI59" s="515"/>
      <c r="QDJ59" s="515"/>
      <c r="QDK59" s="515"/>
      <c r="QDL59" s="513"/>
      <c r="QDM59" s="514"/>
      <c r="QDN59" s="515"/>
      <c r="QDO59" s="515"/>
      <c r="QDP59" s="515"/>
      <c r="QDQ59" s="515"/>
      <c r="QDR59" s="515"/>
      <c r="QDS59" s="515"/>
      <c r="QDT59" s="513"/>
      <c r="QDU59" s="514"/>
      <c r="QDV59" s="515"/>
      <c r="QDW59" s="515"/>
      <c r="QDX59" s="515"/>
      <c r="QDY59" s="515"/>
      <c r="QDZ59" s="515"/>
      <c r="QEA59" s="515"/>
      <c r="QEB59" s="513"/>
      <c r="QEC59" s="514"/>
      <c r="QED59" s="515"/>
      <c r="QEE59" s="515"/>
      <c r="QEF59" s="515"/>
      <c r="QEG59" s="515"/>
      <c r="QEH59" s="515"/>
      <c r="QEI59" s="515"/>
      <c r="QEJ59" s="513"/>
      <c r="QEK59" s="514"/>
      <c r="QEL59" s="515"/>
      <c r="QEM59" s="515"/>
      <c r="QEN59" s="515"/>
      <c r="QEO59" s="515"/>
      <c r="QEP59" s="515"/>
      <c r="QEQ59" s="515"/>
      <c r="QER59" s="513"/>
      <c r="QES59" s="514"/>
      <c r="QET59" s="515"/>
      <c r="QEU59" s="515"/>
      <c r="QEV59" s="515"/>
      <c r="QEW59" s="515"/>
      <c r="QEX59" s="515"/>
      <c r="QEY59" s="515"/>
      <c r="QEZ59" s="513"/>
      <c r="QFA59" s="514"/>
      <c r="QFB59" s="515"/>
      <c r="QFC59" s="515"/>
      <c r="QFD59" s="515"/>
      <c r="QFE59" s="515"/>
      <c r="QFF59" s="515"/>
      <c r="QFG59" s="515"/>
      <c r="QFH59" s="513"/>
      <c r="QFI59" s="514"/>
      <c r="QFJ59" s="515"/>
      <c r="QFK59" s="515"/>
      <c r="QFL59" s="515"/>
      <c r="QFM59" s="515"/>
      <c r="QFN59" s="515"/>
      <c r="QFO59" s="515"/>
      <c r="QFP59" s="513"/>
      <c r="QFQ59" s="514"/>
      <c r="QFR59" s="515"/>
      <c r="QFS59" s="515"/>
      <c r="QFT59" s="515"/>
      <c r="QFU59" s="515"/>
      <c r="QFV59" s="515"/>
      <c r="QFW59" s="515"/>
      <c r="QFX59" s="513"/>
      <c r="QFY59" s="514"/>
      <c r="QFZ59" s="515"/>
      <c r="QGA59" s="515"/>
      <c r="QGB59" s="515"/>
      <c r="QGC59" s="515"/>
      <c r="QGD59" s="515"/>
      <c r="QGE59" s="515"/>
      <c r="QGF59" s="513"/>
      <c r="QGG59" s="514"/>
      <c r="QGH59" s="515"/>
      <c r="QGI59" s="515"/>
      <c r="QGJ59" s="515"/>
      <c r="QGK59" s="515"/>
      <c r="QGL59" s="515"/>
      <c r="QGM59" s="515"/>
      <c r="QGN59" s="513"/>
      <c r="QGO59" s="514"/>
      <c r="QGP59" s="515"/>
      <c r="QGQ59" s="515"/>
      <c r="QGR59" s="515"/>
      <c r="QGS59" s="515"/>
      <c r="QGT59" s="515"/>
      <c r="QGU59" s="515"/>
      <c r="QGV59" s="513"/>
      <c r="QGW59" s="514"/>
      <c r="QGX59" s="515"/>
      <c r="QGY59" s="515"/>
      <c r="QGZ59" s="515"/>
      <c r="QHA59" s="515"/>
      <c r="QHB59" s="515"/>
      <c r="QHC59" s="515"/>
      <c r="QHD59" s="513"/>
      <c r="QHE59" s="514"/>
      <c r="QHF59" s="515"/>
      <c r="QHG59" s="515"/>
      <c r="QHH59" s="515"/>
      <c r="QHI59" s="515"/>
      <c r="QHJ59" s="515"/>
      <c r="QHK59" s="515"/>
      <c r="QHL59" s="513"/>
      <c r="QHM59" s="514"/>
      <c r="QHN59" s="515"/>
      <c r="QHO59" s="515"/>
      <c r="QHP59" s="515"/>
      <c r="QHQ59" s="515"/>
      <c r="QHR59" s="515"/>
      <c r="QHS59" s="515"/>
      <c r="QHT59" s="513"/>
      <c r="QHU59" s="514"/>
      <c r="QHV59" s="515"/>
      <c r="QHW59" s="515"/>
      <c r="QHX59" s="515"/>
      <c r="QHY59" s="515"/>
      <c r="QHZ59" s="515"/>
      <c r="QIA59" s="515"/>
      <c r="QIB59" s="513"/>
      <c r="QIC59" s="514"/>
      <c r="QID59" s="515"/>
      <c r="QIE59" s="515"/>
      <c r="QIF59" s="515"/>
      <c r="QIG59" s="515"/>
      <c r="QIH59" s="515"/>
      <c r="QII59" s="515"/>
      <c r="QIJ59" s="513"/>
      <c r="QIK59" s="514"/>
      <c r="QIL59" s="515"/>
      <c r="QIM59" s="515"/>
      <c r="QIN59" s="515"/>
      <c r="QIO59" s="515"/>
      <c r="QIP59" s="515"/>
      <c r="QIQ59" s="515"/>
      <c r="QIR59" s="513"/>
      <c r="QIS59" s="514"/>
      <c r="QIT59" s="515"/>
      <c r="QIU59" s="515"/>
      <c r="QIV59" s="515"/>
      <c r="QIW59" s="515"/>
      <c r="QIX59" s="515"/>
      <c r="QIY59" s="515"/>
      <c r="QIZ59" s="513"/>
      <c r="QJA59" s="514"/>
      <c r="QJB59" s="515"/>
      <c r="QJC59" s="515"/>
      <c r="QJD59" s="515"/>
      <c r="QJE59" s="515"/>
      <c r="QJF59" s="515"/>
      <c r="QJG59" s="515"/>
      <c r="QJH59" s="513"/>
      <c r="QJI59" s="514"/>
      <c r="QJJ59" s="515"/>
      <c r="QJK59" s="515"/>
      <c r="QJL59" s="515"/>
      <c r="QJM59" s="515"/>
      <c r="QJN59" s="515"/>
      <c r="QJO59" s="515"/>
      <c r="QJP59" s="513"/>
      <c r="QJQ59" s="514"/>
      <c r="QJR59" s="515"/>
      <c r="QJS59" s="515"/>
      <c r="QJT59" s="515"/>
      <c r="QJU59" s="515"/>
      <c r="QJV59" s="515"/>
      <c r="QJW59" s="515"/>
      <c r="QJX59" s="513"/>
      <c r="QJY59" s="514"/>
      <c r="QJZ59" s="515"/>
      <c r="QKA59" s="515"/>
      <c r="QKB59" s="515"/>
      <c r="QKC59" s="515"/>
      <c r="QKD59" s="515"/>
      <c r="QKE59" s="515"/>
      <c r="QKF59" s="513"/>
      <c r="QKG59" s="514"/>
      <c r="QKH59" s="515"/>
      <c r="QKI59" s="515"/>
      <c r="QKJ59" s="515"/>
      <c r="QKK59" s="515"/>
      <c r="QKL59" s="515"/>
      <c r="QKM59" s="515"/>
      <c r="QKN59" s="513"/>
      <c r="QKO59" s="514"/>
      <c r="QKP59" s="515"/>
      <c r="QKQ59" s="515"/>
      <c r="QKR59" s="515"/>
      <c r="QKS59" s="515"/>
      <c r="QKT59" s="515"/>
      <c r="QKU59" s="515"/>
      <c r="QKV59" s="513"/>
      <c r="QKW59" s="514"/>
      <c r="QKX59" s="515"/>
      <c r="QKY59" s="515"/>
      <c r="QKZ59" s="515"/>
      <c r="QLA59" s="515"/>
      <c r="QLB59" s="515"/>
      <c r="QLC59" s="515"/>
      <c r="QLD59" s="513"/>
      <c r="QLE59" s="514"/>
      <c r="QLF59" s="515"/>
      <c r="QLG59" s="515"/>
      <c r="QLH59" s="515"/>
      <c r="QLI59" s="515"/>
      <c r="QLJ59" s="515"/>
      <c r="QLK59" s="515"/>
      <c r="QLL59" s="513"/>
      <c r="QLM59" s="514"/>
      <c r="QLN59" s="515"/>
      <c r="QLO59" s="515"/>
      <c r="QLP59" s="515"/>
      <c r="QLQ59" s="515"/>
      <c r="QLR59" s="515"/>
      <c r="QLS59" s="515"/>
      <c r="QLT59" s="513"/>
      <c r="QLU59" s="514"/>
      <c r="QLV59" s="515"/>
      <c r="QLW59" s="515"/>
      <c r="QLX59" s="515"/>
      <c r="QLY59" s="515"/>
      <c r="QLZ59" s="515"/>
      <c r="QMA59" s="515"/>
      <c r="QMB59" s="513"/>
      <c r="QMC59" s="514"/>
      <c r="QMD59" s="515"/>
      <c r="QME59" s="515"/>
      <c r="QMF59" s="515"/>
      <c r="QMG59" s="515"/>
      <c r="QMH59" s="515"/>
      <c r="QMI59" s="515"/>
      <c r="QMJ59" s="513"/>
      <c r="QMK59" s="514"/>
      <c r="QML59" s="515"/>
      <c r="QMM59" s="515"/>
      <c r="QMN59" s="515"/>
      <c r="QMO59" s="515"/>
      <c r="QMP59" s="515"/>
      <c r="QMQ59" s="515"/>
      <c r="QMR59" s="513"/>
      <c r="QMS59" s="514"/>
      <c r="QMT59" s="515"/>
      <c r="QMU59" s="515"/>
      <c r="QMV59" s="515"/>
      <c r="QMW59" s="515"/>
      <c r="QMX59" s="515"/>
      <c r="QMY59" s="515"/>
      <c r="QMZ59" s="513"/>
      <c r="QNA59" s="514"/>
      <c r="QNB59" s="515"/>
      <c r="QNC59" s="515"/>
      <c r="QND59" s="515"/>
      <c r="QNE59" s="515"/>
      <c r="QNF59" s="515"/>
      <c r="QNG59" s="515"/>
      <c r="QNH59" s="513"/>
      <c r="QNI59" s="514"/>
      <c r="QNJ59" s="515"/>
      <c r="QNK59" s="515"/>
      <c r="QNL59" s="515"/>
      <c r="QNM59" s="515"/>
      <c r="QNN59" s="515"/>
      <c r="QNO59" s="515"/>
      <c r="QNP59" s="513"/>
      <c r="QNQ59" s="514"/>
      <c r="QNR59" s="515"/>
      <c r="QNS59" s="515"/>
      <c r="QNT59" s="515"/>
      <c r="QNU59" s="515"/>
      <c r="QNV59" s="515"/>
      <c r="QNW59" s="515"/>
      <c r="QNX59" s="513"/>
      <c r="QNY59" s="514"/>
      <c r="QNZ59" s="515"/>
      <c r="QOA59" s="515"/>
      <c r="QOB59" s="515"/>
      <c r="QOC59" s="515"/>
      <c r="QOD59" s="515"/>
      <c r="QOE59" s="515"/>
      <c r="QOF59" s="513"/>
      <c r="QOG59" s="514"/>
      <c r="QOH59" s="515"/>
      <c r="QOI59" s="515"/>
      <c r="QOJ59" s="515"/>
      <c r="QOK59" s="515"/>
      <c r="QOL59" s="515"/>
      <c r="QOM59" s="515"/>
      <c r="QON59" s="513"/>
      <c r="QOO59" s="514"/>
      <c r="QOP59" s="515"/>
      <c r="QOQ59" s="515"/>
      <c r="QOR59" s="515"/>
      <c r="QOS59" s="515"/>
      <c r="QOT59" s="515"/>
      <c r="QOU59" s="515"/>
      <c r="QOV59" s="513"/>
      <c r="QOW59" s="514"/>
      <c r="QOX59" s="515"/>
      <c r="QOY59" s="515"/>
      <c r="QOZ59" s="515"/>
      <c r="QPA59" s="515"/>
      <c r="QPB59" s="515"/>
      <c r="QPC59" s="515"/>
      <c r="QPD59" s="513"/>
      <c r="QPE59" s="514"/>
      <c r="QPF59" s="515"/>
      <c r="QPG59" s="515"/>
      <c r="QPH59" s="515"/>
      <c r="QPI59" s="515"/>
      <c r="QPJ59" s="515"/>
      <c r="QPK59" s="515"/>
      <c r="QPL59" s="513"/>
      <c r="QPM59" s="514"/>
      <c r="QPN59" s="515"/>
      <c r="QPO59" s="515"/>
      <c r="QPP59" s="515"/>
      <c r="QPQ59" s="515"/>
      <c r="QPR59" s="515"/>
      <c r="QPS59" s="515"/>
      <c r="QPT59" s="513"/>
      <c r="QPU59" s="514"/>
      <c r="QPV59" s="515"/>
      <c r="QPW59" s="515"/>
      <c r="QPX59" s="515"/>
      <c r="QPY59" s="515"/>
      <c r="QPZ59" s="515"/>
      <c r="QQA59" s="515"/>
      <c r="QQB59" s="513"/>
      <c r="QQC59" s="514"/>
      <c r="QQD59" s="515"/>
      <c r="QQE59" s="515"/>
      <c r="QQF59" s="515"/>
      <c r="QQG59" s="515"/>
      <c r="QQH59" s="515"/>
      <c r="QQI59" s="515"/>
      <c r="QQJ59" s="513"/>
      <c r="QQK59" s="514"/>
      <c r="QQL59" s="515"/>
      <c r="QQM59" s="515"/>
      <c r="QQN59" s="515"/>
      <c r="QQO59" s="515"/>
      <c r="QQP59" s="515"/>
      <c r="QQQ59" s="515"/>
      <c r="QQR59" s="513"/>
      <c r="QQS59" s="514"/>
      <c r="QQT59" s="515"/>
      <c r="QQU59" s="515"/>
      <c r="QQV59" s="515"/>
      <c r="QQW59" s="515"/>
      <c r="QQX59" s="515"/>
      <c r="QQY59" s="515"/>
      <c r="QQZ59" s="513"/>
      <c r="QRA59" s="514"/>
      <c r="QRB59" s="515"/>
      <c r="QRC59" s="515"/>
      <c r="QRD59" s="515"/>
      <c r="QRE59" s="515"/>
      <c r="QRF59" s="515"/>
      <c r="QRG59" s="515"/>
      <c r="QRH59" s="513"/>
      <c r="QRI59" s="514"/>
      <c r="QRJ59" s="515"/>
      <c r="QRK59" s="515"/>
      <c r="QRL59" s="515"/>
      <c r="QRM59" s="515"/>
      <c r="QRN59" s="515"/>
      <c r="QRO59" s="515"/>
      <c r="QRP59" s="513"/>
      <c r="QRQ59" s="514"/>
      <c r="QRR59" s="515"/>
      <c r="QRS59" s="515"/>
      <c r="QRT59" s="515"/>
      <c r="QRU59" s="515"/>
      <c r="QRV59" s="515"/>
      <c r="QRW59" s="515"/>
      <c r="QRX59" s="513"/>
      <c r="QRY59" s="514"/>
      <c r="QRZ59" s="515"/>
      <c r="QSA59" s="515"/>
      <c r="QSB59" s="515"/>
      <c r="QSC59" s="515"/>
      <c r="QSD59" s="515"/>
      <c r="QSE59" s="515"/>
      <c r="QSF59" s="513"/>
      <c r="QSG59" s="514"/>
      <c r="QSH59" s="515"/>
      <c r="QSI59" s="515"/>
      <c r="QSJ59" s="515"/>
      <c r="QSK59" s="515"/>
      <c r="QSL59" s="515"/>
      <c r="QSM59" s="515"/>
      <c r="QSN59" s="513"/>
      <c r="QSO59" s="514"/>
      <c r="QSP59" s="515"/>
      <c r="QSQ59" s="515"/>
      <c r="QSR59" s="515"/>
      <c r="QSS59" s="515"/>
      <c r="QST59" s="515"/>
      <c r="QSU59" s="515"/>
      <c r="QSV59" s="513"/>
      <c r="QSW59" s="514"/>
      <c r="QSX59" s="515"/>
      <c r="QSY59" s="515"/>
      <c r="QSZ59" s="515"/>
      <c r="QTA59" s="515"/>
      <c r="QTB59" s="515"/>
      <c r="QTC59" s="515"/>
      <c r="QTD59" s="513"/>
      <c r="QTE59" s="514"/>
      <c r="QTF59" s="515"/>
      <c r="QTG59" s="515"/>
      <c r="QTH59" s="515"/>
      <c r="QTI59" s="515"/>
      <c r="QTJ59" s="515"/>
      <c r="QTK59" s="515"/>
      <c r="QTL59" s="513"/>
      <c r="QTM59" s="514"/>
      <c r="QTN59" s="515"/>
      <c r="QTO59" s="515"/>
      <c r="QTP59" s="515"/>
      <c r="QTQ59" s="515"/>
      <c r="QTR59" s="515"/>
      <c r="QTS59" s="515"/>
      <c r="QTT59" s="513"/>
      <c r="QTU59" s="514"/>
      <c r="QTV59" s="515"/>
      <c r="QTW59" s="515"/>
      <c r="QTX59" s="515"/>
      <c r="QTY59" s="515"/>
      <c r="QTZ59" s="515"/>
      <c r="QUA59" s="515"/>
      <c r="QUB59" s="513"/>
      <c r="QUC59" s="514"/>
      <c r="QUD59" s="515"/>
      <c r="QUE59" s="515"/>
      <c r="QUF59" s="515"/>
      <c r="QUG59" s="515"/>
      <c r="QUH59" s="515"/>
      <c r="QUI59" s="515"/>
      <c r="QUJ59" s="513"/>
      <c r="QUK59" s="514"/>
      <c r="QUL59" s="515"/>
      <c r="QUM59" s="515"/>
      <c r="QUN59" s="515"/>
      <c r="QUO59" s="515"/>
      <c r="QUP59" s="515"/>
      <c r="QUQ59" s="515"/>
      <c r="QUR59" s="513"/>
      <c r="QUS59" s="514"/>
      <c r="QUT59" s="515"/>
      <c r="QUU59" s="515"/>
      <c r="QUV59" s="515"/>
      <c r="QUW59" s="515"/>
      <c r="QUX59" s="515"/>
      <c r="QUY59" s="515"/>
      <c r="QUZ59" s="513"/>
      <c r="QVA59" s="514"/>
      <c r="QVB59" s="515"/>
      <c r="QVC59" s="515"/>
      <c r="QVD59" s="515"/>
      <c r="QVE59" s="515"/>
      <c r="QVF59" s="515"/>
      <c r="QVG59" s="515"/>
      <c r="QVH59" s="513"/>
      <c r="QVI59" s="514"/>
      <c r="QVJ59" s="515"/>
      <c r="QVK59" s="515"/>
      <c r="QVL59" s="515"/>
      <c r="QVM59" s="515"/>
      <c r="QVN59" s="515"/>
      <c r="QVO59" s="515"/>
      <c r="QVP59" s="513"/>
      <c r="QVQ59" s="514"/>
      <c r="QVR59" s="515"/>
      <c r="QVS59" s="515"/>
      <c r="QVT59" s="515"/>
      <c r="QVU59" s="515"/>
      <c r="QVV59" s="515"/>
      <c r="QVW59" s="515"/>
      <c r="QVX59" s="513"/>
      <c r="QVY59" s="514"/>
      <c r="QVZ59" s="515"/>
      <c r="QWA59" s="515"/>
      <c r="QWB59" s="515"/>
      <c r="QWC59" s="515"/>
      <c r="QWD59" s="515"/>
      <c r="QWE59" s="515"/>
      <c r="QWF59" s="513"/>
      <c r="QWG59" s="514"/>
      <c r="QWH59" s="515"/>
      <c r="QWI59" s="515"/>
      <c r="QWJ59" s="515"/>
      <c r="QWK59" s="515"/>
      <c r="QWL59" s="515"/>
      <c r="QWM59" s="515"/>
      <c r="QWN59" s="513"/>
      <c r="QWO59" s="514"/>
      <c r="QWP59" s="515"/>
      <c r="QWQ59" s="515"/>
      <c r="QWR59" s="515"/>
      <c r="QWS59" s="515"/>
      <c r="QWT59" s="515"/>
      <c r="QWU59" s="515"/>
      <c r="QWV59" s="513"/>
      <c r="QWW59" s="514"/>
      <c r="QWX59" s="515"/>
      <c r="QWY59" s="515"/>
      <c r="QWZ59" s="515"/>
      <c r="QXA59" s="515"/>
      <c r="QXB59" s="515"/>
      <c r="QXC59" s="515"/>
      <c r="QXD59" s="513"/>
      <c r="QXE59" s="514"/>
      <c r="QXF59" s="515"/>
      <c r="QXG59" s="515"/>
      <c r="QXH59" s="515"/>
      <c r="QXI59" s="515"/>
      <c r="QXJ59" s="515"/>
      <c r="QXK59" s="515"/>
      <c r="QXL59" s="513"/>
      <c r="QXM59" s="514"/>
      <c r="QXN59" s="515"/>
      <c r="QXO59" s="515"/>
      <c r="QXP59" s="515"/>
      <c r="QXQ59" s="515"/>
      <c r="QXR59" s="515"/>
      <c r="QXS59" s="515"/>
      <c r="QXT59" s="513"/>
      <c r="QXU59" s="514"/>
      <c r="QXV59" s="515"/>
      <c r="QXW59" s="515"/>
      <c r="QXX59" s="515"/>
      <c r="QXY59" s="515"/>
      <c r="QXZ59" s="515"/>
      <c r="QYA59" s="515"/>
      <c r="QYB59" s="513"/>
      <c r="QYC59" s="514"/>
      <c r="QYD59" s="515"/>
      <c r="QYE59" s="515"/>
      <c r="QYF59" s="515"/>
      <c r="QYG59" s="515"/>
      <c r="QYH59" s="515"/>
      <c r="QYI59" s="515"/>
      <c r="QYJ59" s="513"/>
      <c r="QYK59" s="514"/>
      <c r="QYL59" s="515"/>
      <c r="QYM59" s="515"/>
      <c r="QYN59" s="515"/>
      <c r="QYO59" s="515"/>
      <c r="QYP59" s="515"/>
      <c r="QYQ59" s="515"/>
      <c r="QYR59" s="513"/>
      <c r="QYS59" s="514"/>
      <c r="QYT59" s="515"/>
      <c r="QYU59" s="515"/>
      <c r="QYV59" s="515"/>
      <c r="QYW59" s="515"/>
      <c r="QYX59" s="515"/>
      <c r="QYY59" s="515"/>
      <c r="QYZ59" s="513"/>
      <c r="QZA59" s="514"/>
      <c r="QZB59" s="515"/>
      <c r="QZC59" s="515"/>
      <c r="QZD59" s="515"/>
      <c r="QZE59" s="515"/>
      <c r="QZF59" s="515"/>
      <c r="QZG59" s="515"/>
      <c r="QZH59" s="513"/>
      <c r="QZI59" s="514"/>
      <c r="QZJ59" s="515"/>
      <c r="QZK59" s="515"/>
      <c r="QZL59" s="515"/>
      <c r="QZM59" s="515"/>
      <c r="QZN59" s="515"/>
      <c r="QZO59" s="515"/>
      <c r="QZP59" s="513"/>
      <c r="QZQ59" s="514"/>
      <c r="QZR59" s="515"/>
      <c r="QZS59" s="515"/>
      <c r="QZT59" s="515"/>
      <c r="QZU59" s="515"/>
      <c r="QZV59" s="515"/>
      <c r="QZW59" s="515"/>
      <c r="QZX59" s="513"/>
      <c r="QZY59" s="514"/>
      <c r="QZZ59" s="515"/>
      <c r="RAA59" s="515"/>
      <c r="RAB59" s="515"/>
      <c r="RAC59" s="515"/>
      <c r="RAD59" s="515"/>
      <c r="RAE59" s="515"/>
      <c r="RAF59" s="513"/>
      <c r="RAG59" s="514"/>
      <c r="RAH59" s="515"/>
      <c r="RAI59" s="515"/>
      <c r="RAJ59" s="515"/>
      <c r="RAK59" s="515"/>
      <c r="RAL59" s="515"/>
      <c r="RAM59" s="515"/>
      <c r="RAN59" s="513"/>
      <c r="RAO59" s="514"/>
      <c r="RAP59" s="515"/>
      <c r="RAQ59" s="515"/>
      <c r="RAR59" s="515"/>
      <c r="RAS59" s="515"/>
      <c r="RAT59" s="515"/>
      <c r="RAU59" s="515"/>
      <c r="RAV59" s="513"/>
      <c r="RAW59" s="514"/>
      <c r="RAX59" s="515"/>
      <c r="RAY59" s="515"/>
      <c r="RAZ59" s="515"/>
      <c r="RBA59" s="515"/>
      <c r="RBB59" s="515"/>
      <c r="RBC59" s="515"/>
      <c r="RBD59" s="513"/>
      <c r="RBE59" s="514"/>
      <c r="RBF59" s="515"/>
      <c r="RBG59" s="515"/>
      <c r="RBH59" s="515"/>
      <c r="RBI59" s="515"/>
      <c r="RBJ59" s="515"/>
      <c r="RBK59" s="515"/>
      <c r="RBL59" s="513"/>
      <c r="RBM59" s="514"/>
      <c r="RBN59" s="515"/>
      <c r="RBO59" s="515"/>
      <c r="RBP59" s="515"/>
      <c r="RBQ59" s="515"/>
      <c r="RBR59" s="515"/>
      <c r="RBS59" s="515"/>
      <c r="RBT59" s="513"/>
      <c r="RBU59" s="514"/>
      <c r="RBV59" s="515"/>
      <c r="RBW59" s="515"/>
      <c r="RBX59" s="515"/>
      <c r="RBY59" s="515"/>
      <c r="RBZ59" s="515"/>
      <c r="RCA59" s="515"/>
      <c r="RCB59" s="513"/>
      <c r="RCC59" s="514"/>
      <c r="RCD59" s="515"/>
      <c r="RCE59" s="515"/>
      <c r="RCF59" s="515"/>
      <c r="RCG59" s="515"/>
      <c r="RCH59" s="515"/>
      <c r="RCI59" s="515"/>
      <c r="RCJ59" s="513"/>
      <c r="RCK59" s="514"/>
      <c r="RCL59" s="515"/>
      <c r="RCM59" s="515"/>
      <c r="RCN59" s="515"/>
      <c r="RCO59" s="515"/>
      <c r="RCP59" s="515"/>
      <c r="RCQ59" s="515"/>
      <c r="RCR59" s="513"/>
      <c r="RCS59" s="514"/>
      <c r="RCT59" s="515"/>
      <c r="RCU59" s="515"/>
      <c r="RCV59" s="515"/>
      <c r="RCW59" s="515"/>
      <c r="RCX59" s="515"/>
      <c r="RCY59" s="515"/>
      <c r="RCZ59" s="513"/>
      <c r="RDA59" s="514"/>
      <c r="RDB59" s="515"/>
      <c r="RDC59" s="515"/>
      <c r="RDD59" s="515"/>
      <c r="RDE59" s="515"/>
      <c r="RDF59" s="515"/>
      <c r="RDG59" s="515"/>
      <c r="RDH59" s="513"/>
      <c r="RDI59" s="514"/>
      <c r="RDJ59" s="515"/>
      <c r="RDK59" s="515"/>
      <c r="RDL59" s="515"/>
      <c r="RDM59" s="515"/>
      <c r="RDN59" s="515"/>
      <c r="RDO59" s="515"/>
      <c r="RDP59" s="513"/>
      <c r="RDQ59" s="514"/>
      <c r="RDR59" s="515"/>
      <c r="RDS59" s="515"/>
      <c r="RDT59" s="515"/>
      <c r="RDU59" s="515"/>
      <c r="RDV59" s="515"/>
      <c r="RDW59" s="515"/>
      <c r="RDX59" s="513"/>
      <c r="RDY59" s="514"/>
      <c r="RDZ59" s="515"/>
      <c r="REA59" s="515"/>
      <c r="REB59" s="515"/>
      <c r="REC59" s="515"/>
      <c r="RED59" s="515"/>
      <c r="REE59" s="515"/>
      <c r="REF59" s="513"/>
      <c r="REG59" s="514"/>
      <c r="REH59" s="515"/>
      <c r="REI59" s="515"/>
      <c r="REJ59" s="515"/>
      <c r="REK59" s="515"/>
      <c r="REL59" s="515"/>
      <c r="REM59" s="515"/>
      <c r="REN59" s="513"/>
      <c r="REO59" s="514"/>
      <c r="REP59" s="515"/>
      <c r="REQ59" s="515"/>
      <c r="RER59" s="515"/>
      <c r="RES59" s="515"/>
      <c r="RET59" s="515"/>
      <c r="REU59" s="515"/>
      <c r="REV59" s="513"/>
      <c r="REW59" s="514"/>
      <c r="REX59" s="515"/>
      <c r="REY59" s="515"/>
      <c r="REZ59" s="515"/>
      <c r="RFA59" s="515"/>
      <c r="RFB59" s="515"/>
      <c r="RFC59" s="515"/>
      <c r="RFD59" s="513"/>
      <c r="RFE59" s="514"/>
      <c r="RFF59" s="515"/>
      <c r="RFG59" s="515"/>
      <c r="RFH59" s="515"/>
      <c r="RFI59" s="515"/>
      <c r="RFJ59" s="515"/>
      <c r="RFK59" s="515"/>
      <c r="RFL59" s="513"/>
      <c r="RFM59" s="514"/>
      <c r="RFN59" s="515"/>
      <c r="RFO59" s="515"/>
      <c r="RFP59" s="515"/>
      <c r="RFQ59" s="515"/>
      <c r="RFR59" s="515"/>
      <c r="RFS59" s="515"/>
      <c r="RFT59" s="513"/>
      <c r="RFU59" s="514"/>
      <c r="RFV59" s="515"/>
      <c r="RFW59" s="515"/>
      <c r="RFX59" s="515"/>
      <c r="RFY59" s="515"/>
      <c r="RFZ59" s="515"/>
      <c r="RGA59" s="515"/>
      <c r="RGB59" s="513"/>
      <c r="RGC59" s="514"/>
      <c r="RGD59" s="515"/>
      <c r="RGE59" s="515"/>
      <c r="RGF59" s="515"/>
      <c r="RGG59" s="515"/>
      <c r="RGH59" s="515"/>
      <c r="RGI59" s="515"/>
      <c r="RGJ59" s="513"/>
      <c r="RGK59" s="514"/>
      <c r="RGL59" s="515"/>
      <c r="RGM59" s="515"/>
      <c r="RGN59" s="515"/>
      <c r="RGO59" s="515"/>
      <c r="RGP59" s="515"/>
      <c r="RGQ59" s="515"/>
      <c r="RGR59" s="513"/>
      <c r="RGS59" s="514"/>
      <c r="RGT59" s="515"/>
      <c r="RGU59" s="515"/>
      <c r="RGV59" s="515"/>
      <c r="RGW59" s="515"/>
      <c r="RGX59" s="515"/>
      <c r="RGY59" s="515"/>
      <c r="RGZ59" s="513"/>
      <c r="RHA59" s="514"/>
      <c r="RHB59" s="515"/>
      <c r="RHC59" s="515"/>
      <c r="RHD59" s="515"/>
      <c r="RHE59" s="515"/>
      <c r="RHF59" s="515"/>
      <c r="RHG59" s="515"/>
      <c r="RHH59" s="513"/>
      <c r="RHI59" s="514"/>
      <c r="RHJ59" s="515"/>
      <c r="RHK59" s="515"/>
      <c r="RHL59" s="515"/>
      <c r="RHM59" s="515"/>
      <c r="RHN59" s="515"/>
      <c r="RHO59" s="515"/>
      <c r="RHP59" s="513"/>
      <c r="RHQ59" s="514"/>
      <c r="RHR59" s="515"/>
      <c r="RHS59" s="515"/>
      <c r="RHT59" s="515"/>
      <c r="RHU59" s="515"/>
      <c r="RHV59" s="515"/>
      <c r="RHW59" s="515"/>
      <c r="RHX59" s="513"/>
      <c r="RHY59" s="514"/>
      <c r="RHZ59" s="515"/>
      <c r="RIA59" s="515"/>
      <c r="RIB59" s="515"/>
      <c r="RIC59" s="515"/>
      <c r="RID59" s="515"/>
      <c r="RIE59" s="515"/>
      <c r="RIF59" s="513"/>
      <c r="RIG59" s="514"/>
      <c r="RIH59" s="515"/>
      <c r="RII59" s="515"/>
      <c r="RIJ59" s="515"/>
      <c r="RIK59" s="515"/>
      <c r="RIL59" s="515"/>
      <c r="RIM59" s="515"/>
      <c r="RIN59" s="513"/>
      <c r="RIO59" s="514"/>
      <c r="RIP59" s="515"/>
      <c r="RIQ59" s="515"/>
      <c r="RIR59" s="515"/>
      <c r="RIS59" s="515"/>
      <c r="RIT59" s="515"/>
      <c r="RIU59" s="515"/>
      <c r="RIV59" s="513"/>
      <c r="RIW59" s="514"/>
      <c r="RIX59" s="515"/>
      <c r="RIY59" s="515"/>
      <c r="RIZ59" s="515"/>
      <c r="RJA59" s="515"/>
      <c r="RJB59" s="515"/>
      <c r="RJC59" s="515"/>
      <c r="RJD59" s="513"/>
      <c r="RJE59" s="514"/>
      <c r="RJF59" s="515"/>
      <c r="RJG59" s="515"/>
      <c r="RJH59" s="515"/>
      <c r="RJI59" s="515"/>
      <c r="RJJ59" s="515"/>
      <c r="RJK59" s="515"/>
      <c r="RJL59" s="513"/>
      <c r="RJM59" s="514"/>
      <c r="RJN59" s="515"/>
      <c r="RJO59" s="515"/>
      <c r="RJP59" s="515"/>
      <c r="RJQ59" s="515"/>
      <c r="RJR59" s="515"/>
      <c r="RJS59" s="515"/>
      <c r="RJT59" s="513"/>
      <c r="RJU59" s="514"/>
      <c r="RJV59" s="515"/>
      <c r="RJW59" s="515"/>
      <c r="RJX59" s="515"/>
      <c r="RJY59" s="515"/>
      <c r="RJZ59" s="515"/>
      <c r="RKA59" s="515"/>
      <c r="RKB59" s="513"/>
      <c r="RKC59" s="514"/>
      <c r="RKD59" s="515"/>
      <c r="RKE59" s="515"/>
      <c r="RKF59" s="515"/>
      <c r="RKG59" s="515"/>
      <c r="RKH59" s="515"/>
      <c r="RKI59" s="515"/>
      <c r="RKJ59" s="513"/>
      <c r="RKK59" s="514"/>
      <c r="RKL59" s="515"/>
      <c r="RKM59" s="515"/>
      <c r="RKN59" s="515"/>
      <c r="RKO59" s="515"/>
      <c r="RKP59" s="515"/>
      <c r="RKQ59" s="515"/>
      <c r="RKR59" s="513"/>
      <c r="RKS59" s="514"/>
      <c r="RKT59" s="515"/>
      <c r="RKU59" s="515"/>
      <c r="RKV59" s="515"/>
      <c r="RKW59" s="515"/>
      <c r="RKX59" s="515"/>
      <c r="RKY59" s="515"/>
      <c r="RKZ59" s="513"/>
      <c r="RLA59" s="514"/>
      <c r="RLB59" s="515"/>
      <c r="RLC59" s="515"/>
      <c r="RLD59" s="515"/>
      <c r="RLE59" s="515"/>
      <c r="RLF59" s="515"/>
      <c r="RLG59" s="515"/>
      <c r="RLH59" s="513"/>
      <c r="RLI59" s="514"/>
      <c r="RLJ59" s="515"/>
      <c r="RLK59" s="515"/>
      <c r="RLL59" s="515"/>
      <c r="RLM59" s="515"/>
      <c r="RLN59" s="515"/>
      <c r="RLO59" s="515"/>
      <c r="RLP59" s="513"/>
      <c r="RLQ59" s="514"/>
      <c r="RLR59" s="515"/>
      <c r="RLS59" s="515"/>
      <c r="RLT59" s="515"/>
      <c r="RLU59" s="515"/>
      <c r="RLV59" s="515"/>
      <c r="RLW59" s="515"/>
      <c r="RLX59" s="513"/>
      <c r="RLY59" s="514"/>
      <c r="RLZ59" s="515"/>
      <c r="RMA59" s="515"/>
      <c r="RMB59" s="515"/>
      <c r="RMC59" s="515"/>
      <c r="RMD59" s="515"/>
      <c r="RME59" s="515"/>
      <c r="RMF59" s="513"/>
      <c r="RMG59" s="514"/>
      <c r="RMH59" s="515"/>
      <c r="RMI59" s="515"/>
      <c r="RMJ59" s="515"/>
      <c r="RMK59" s="515"/>
      <c r="RML59" s="515"/>
      <c r="RMM59" s="515"/>
      <c r="RMN59" s="513"/>
      <c r="RMO59" s="514"/>
      <c r="RMP59" s="515"/>
      <c r="RMQ59" s="515"/>
      <c r="RMR59" s="515"/>
      <c r="RMS59" s="515"/>
      <c r="RMT59" s="515"/>
      <c r="RMU59" s="515"/>
      <c r="RMV59" s="513"/>
      <c r="RMW59" s="514"/>
      <c r="RMX59" s="515"/>
      <c r="RMY59" s="515"/>
      <c r="RMZ59" s="515"/>
      <c r="RNA59" s="515"/>
      <c r="RNB59" s="515"/>
      <c r="RNC59" s="515"/>
      <c r="RND59" s="513"/>
      <c r="RNE59" s="514"/>
      <c r="RNF59" s="515"/>
      <c r="RNG59" s="515"/>
      <c r="RNH59" s="515"/>
      <c r="RNI59" s="515"/>
      <c r="RNJ59" s="515"/>
      <c r="RNK59" s="515"/>
      <c r="RNL59" s="513"/>
      <c r="RNM59" s="514"/>
      <c r="RNN59" s="515"/>
      <c r="RNO59" s="515"/>
      <c r="RNP59" s="515"/>
      <c r="RNQ59" s="515"/>
      <c r="RNR59" s="515"/>
      <c r="RNS59" s="515"/>
      <c r="RNT59" s="513"/>
      <c r="RNU59" s="514"/>
      <c r="RNV59" s="515"/>
      <c r="RNW59" s="515"/>
      <c r="RNX59" s="515"/>
      <c r="RNY59" s="515"/>
      <c r="RNZ59" s="515"/>
      <c r="ROA59" s="515"/>
      <c r="ROB59" s="513"/>
      <c r="ROC59" s="514"/>
      <c r="ROD59" s="515"/>
      <c r="ROE59" s="515"/>
      <c r="ROF59" s="515"/>
      <c r="ROG59" s="515"/>
      <c r="ROH59" s="515"/>
      <c r="ROI59" s="515"/>
      <c r="ROJ59" s="513"/>
      <c r="ROK59" s="514"/>
      <c r="ROL59" s="515"/>
      <c r="ROM59" s="515"/>
      <c r="RON59" s="515"/>
      <c r="ROO59" s="515"/>
      <c r="ROP59" s="515"/>
      <c r="ROQ59" s="515"/>
      <c r="ROR59" s="513"/>
      <c r="ROS59" s="514"/>
      <c r="ROT59" s="515"/>
      <c r="ROU59" s="515"/>
      <c r="ROV59" s="515"/>
      <c r="ROW59" s="515"/>
      <c r="ROX59" s="515"/>
      <c r="ROY59" s="515"/>
      <c r="ROZ59" s="513"/>
      <c r="RPA59" s="514"/>
      <c r="RPB59" s="515"/>
      <c r="RPC59" s="515"/>
      <c r="RPD59" s="515"/>
      <c r="RPE59" s="515"/>
      <c r="RPF59" s="515"/>
      <c r="RPG59" s="515"/>
      <c r="RPH59" s="513"/>
      <c r="RPI59" s="514"/>
      <c r="RPJ59" s="515"/>
      <c r="RPK59" s="515"/>
      <c r="RPL59" s="515"/>
      <c r="RPM59" s="515"/>
      <c r="RPN59" s="515"/>
      <c r="RPO59" s="515"/>
      <c r="RPP59" s="513"/>
      <c r="RPQ59" s="514"/>
      <c r="RPR59" s="515"/>
      <c r="RPS59" s="515"/>
      <c r="RPT59" s="515"/>
      <c r="RPU59" s="515"/>
      <c r="RPV59" s="515"/>
      <c r="RPW59" s="515"/>
      <c r="RPX59" s="513"/>
      <c r="RPY59" s="514"/>
      <c r="RPZ59" s="515"/>
      <c r="RQA59" s="515"/>
      <c r="RQB59" s="515"/>
      <c r="RQC59" s="515"/>
      <c r="RQD59" s="515"/>
      <c r="RQE59" s="515"/>
      <c r="RQF59" s="513"/>
      <c r="RQG59" s="514"/>
      <c r="RQH59" s="515"/>
      <c r="RQI59" s="515"/>
      <c r="RQJ59" s="515"/>
      <c r="RQK59" s="515"/>
      <c r="RQL59" s="515"/>
      <c r="RQM59" s="515"/>
      <c r="RQN59" s="513"/>
      <c r="RQO59" s="514"/>
      <c r="RQP59" s="515"/>
      <c r="RQQ59" s="515"/>
      <c r="RQR59" s="515"/>
      <c r="RQS59" s="515"/>
      <c r="RQT59" s="515"/>
      <c r="RQU59" s="515"/>
      <c r="RQV59" s="513"/>
      <c r="RQW59" s="514"/>
      <c r="RQX59" s="515"/>
      <c r="RQY59" s="515"/>
      <c r="RQZ59" s="515"/>
      <c r="RRA59" s="515"/>
      <c r="RRB59" s="515"/>
      <c r="RRC59" s="515"/>
      <c r="RRD59" s="513"/>
      <c r="RRE59" s="514"/>
      <c r="RRF59" s="515"/>
      <c r="RRG59" s="515"/>
      <c r="RRH59" s="515"/>
      <c r="RRI59" s="515"/>
      <c r="RRJ59" s="515"/>
      <c r="RRK59" s="515"/>
      <c r="RRL59" s="513"/>
      <c r="RRM59" s="514"/>
      <c r="RRN59" s="515"/>
      <c r="RRO59" s="515"/>
      <c r="RRP59" s="515"/>
      <c r="RRQ59" s="515"/>
      <c r="RRR59" s="515"/>
      <c r="RRS59" s="515"/>
      <c r="RRT59" s="513"/>
      <c r="RRU59" s="514"/>
      <c r="RRV59" s="515"/>
      <c r="RRW59" s="515"/>
      <c r="RRX59" s="515"/>
      <c r="RRY59" s="515"/>
      <c r="RRZ59" s="515"/>
      <c r="RSA59" s="515"/>
      <c r="RSB59" s="513"/>
      <c r="RSC59" s="514"/>
      <c r="RSD59" s="515"/>
      <c r="RSE59" s="515"/>
      <c r="RSF59" s="515"/>
      <c r="RSG59" s="515"/>
      <c r="RSH59" s="515"/>
      <c r="RSI59" s="515"/>
      <c r="RSJ59" s="513"/>
      <c r="RSK59" s="514"/>
      <c r="RSL59" s="515"/>
      <c r="RSM59" s="515"/>
      <c r="RSN59" s="515"/>
      <c r="RSO59" s="515"/>
      <c r="RSP59" s="515"/>
      <c r="RSQ59" s="515"/>
      <c r="RSR59" s="513"/>
      <c r="RSS59" s="514"/>
      <c r="RST59" s="515"/>
      <c r="RSU59" s="515"/>
      <c r="RSV59" s="515"/>
      <c r="RSW59" s="515"/>
      <c r="RSX59" s="515"/>
      <c r="RSY59" s="515"/>
      <c r="RSZ59" s="513"/>
      <c r="RTA59" s="514"/>
      <c r="RTB59" s="515"/>
      <c r="RTC59" s="515"/>
      <c r="RTD59" s="515"/>
      <c r="RTE59" s="515"/>
      <c r="RTF59" s="515"/>
      <c r="RTG59" s="515"/>
      <c r="RTH59" s="513"/>
      <c r="RTI59" s="514"/>
      <c r="RTJ59" s="515"/>
      <c r="RTK59" s="515"/>
      <c r="RTL59" s="515"/>
      <c r="RTM59" s="515"/>
      <c r="RTN59" s="515"/>
      <c r="RTO59" s="515"/>
      <c r="RTP59" s="513"/>
      <c r="RTQ59" s="514"/>
      <c r="RTR59" s="515"/>
      <c r="RTS59" s="515"/>
      <c r="RTT59" s="515"/>
      <c r="RTU59" s="515"/>
      <c r="RTV59" s="515"/>
      <c r="RTW59" s="515"/>
      <c r="RTX59" s="513"/>
      <c r="RTY59" s="514"/>
      <c r="RTZ59" s="515"/>
      <c r="RUA59" s="515"/>
      <c r="RUB59" s="515"/>
      <c r="RUC59" s="515"/>
      <c r="RUD59" s="515"/>
      <c r="RUE59" s="515"/>
      <c r="RUF59" s="513"/>
      <c r="RUG59" s="514"/>
      <c r="RUH59" s="515"/>
      <c r="RUI59" s="515"/>
      <c r="RUJ59" s="515"/>
      <c r="RUK59" s="515"/>
      <c r="RUL59" s="515"/>
      <c r="RUM59" s="515"/>
      <c r="RUN59" s="513"/>
      <c r="RUO59" s="514"/>
      <c r="RUP59" s="515"/>
      <c r="RUQ59" s="515"/>
      <c r="RUR59" s="515"/>
      <c r="RUS59" s="515"/>
      <c r="RUT59" s="515"/>
      <c r="RUU59" s="515"/>
      <c r="RUV59" s="513"/>
      <c r="RUW59" s="514"/>
      <c r="RUX59" s="515"/>
      <c r="RUY59" s="515"/>
      <c r="RUZ59" s="515"/>
      <c r="RVA59" s="515"/>
      <c r="RVB59" s="515"/>
      <c r="RVC59" s="515"/>
      <c r="RVD59" s="513"/>
      <c r="RVE59" s="514"/>
      <c r="RVF59" s="515"/>
      <c r="RVG59" s="515"/>
      <c r="RVH59" s="515"/>
      <c r="RVI59" s="515"/>
      <c r="RVJ59" s="515"/>
      <c r="RVK59" s="515"/>
      <c r="RVL59" s="513"/>
      <c r="RVM59" s="514"/>
      <c r="RVN59" s="515"/>
      <c r="RVO59" s="515"/>
      <c r="RVP59" s="515"/>
      <c r="RVQ59" s="515"/>
      <c r="RVR59" s="515"/>
      <c r="RVS59" s="515"/>
      <c r="RVT59" s="513"/>
      <c r="RVU59" s="514"/>
      <c r="RVV59" s="515"/>
      <c r="RVW59" s="515"/>
      <c r="RVX59" s="515"/>
      <c r="RVY59" s="515"/>
      <c r="RVZ59" s="515"/>
      <c r="RWA59" s="515"/>
      <c r="RWB59" s="513"/>
      <c r="RWC59" s="514"/>
      <c r="RWD59" s="515"/>
      <c r="RWE59" s="515"/>
      <c r="RWF59" s="515"/>
      <c r="RWG59" s="515"/>
      <c r="RWH59" s="515"/>
      <c r="RWI59" s="515"/>
      <c r="RWJ59" s="513"/>
      <c r="RWK59" s="514"/>
      <c r="RWL59" s="515"/>
      <c r="RWM59" s="515"/>
      <c r="RWN59" s="515"/>
      <c r="RWO59" s="515"/>
      <c r="RWP59" s="515"/>
      <c r="RWQ59" s="515"/>
      <c r="RWR59" s="513"/>
      <c r="RWS59" s="514"/>
      <c r="RWT59" s="515"/>
      <c r="RWU59" s="515"/>
      <c r="RWV59" s="515"/>
      <c r="RWW59" s="515"/>
      <c r="RWX59" s="515"/>
      <c r="RWY59" s="515"/>
      <c r="RWZ59" s="513"/>
      <c r="RXA59" s="514"/>
      <c r="RXB59" s="515"/>
      <c r="RXC59" s="515"/>
      <c r="RXD59" s="515"/>
      <c r="RXE59" s="515"/>
      <c r="RXF59" s="515"/>
      <c r="RXG59" s="515"/>
      <c r="RXH59" s="513"/>
      <c r="RXI59" s="514"/>
      <c r="RXJ59" s="515"/>
      <c r="RXK59" s="515"/>
      <c r="RXL59" s="515"/>
      <c r="RXM59" s="515"/>
      <c r="RXN59" s="515"/>
      <c r="RXO59" s="515"/>
      <c r="RXP59" s="513"/>
      <c r="RXQ59" s="514"/>
      <c r="RXR59" s="515"/>
      <c r="RXS59" s="515"/>
      <c r="RXT59" s="515"/>
      <c r="RXU59" s="515"/>
      <c r="RXV59" s="515"/>
      <c r="RXW59" s="515"/>
      <c r="RXX59" s="513"/>
      <c r="RXY59" s="514"/>
      <c r="RXZ59" s="515"/>
      <c r="RYA59" s="515"/>
      <c r="RYB59" s="515"/>
      <c r="RYC59" s="515"/>
      <c r="RYD59" s="515"/>
      <c r="RYE59" s="515"/>
      <c r="RYF59" s="513"/>
      <c r="RYG59" s="514"/>
      <c r="RYH59" s="515"/>
      <c r="RYI59" s="515"/>
      <c r="RYJ59" s="515"/>
      <c r="RYK59" s="515"/>
      <c r="RYL59" s="515"/>
      <c r="RYM59" s="515"/>
      <c r="RYN59" s="513"/>
      <c r="RYO59" s="514"/>
      <c r="RYP59" s="515"/>
      <c r="RYQ59" s="515"/>
      <c r="RYR59" s="515"/>
      <c r="RYS59" s="515"/>
      <c r="RYT59" s="515"/>
      <c r="RYU59" s="515"/>
      <c r="RYV59" s="513"/>
      <c r="RYW59" s="514"/>
      <c r="RYX59" s="515"/>
      <c r="RYY59" s="515"/>
      <c r="RYZ59" s="515"/>
      <c r="RZA59" s="515"/>
      <c r="RZB59" s="515"/>
      <c r="RZC59" s="515"/>
      <c r="RZD59" s="513"/>
      <c r="RZE59" s="514"/>
      <c r="RZF59" s="515"/>
      <c r="RZG59" s="515"/>
      <c r="RZH59" s="515"/>
      <c r="RZI59" s="515"/>
      <c r="RZJ59" s="515"/>
      <c r="RZK59" s="515"/>
      <c r="RZL59" s="513"/>
      <c r="RZM59" s="514"/>
      <c r="RZN59" s="515"/>
      <c r="RZO59" s="515"/>
      <c r="RZP59" s="515"/>
      <c r="RZQ59" s="515"/>
      <c r="RZR59" s="515"/>
      <c r="RZS59" s="515"/>
      <c r="RZT59" s="513"/>
      <c r="RZU59" s="514"/>
      <c r="RZV59" s="515"/>
      <c r="RZW59" s="515"/>
      <c r="RZX59" s="515"/>
      <c r="RZY59" s="515"/>
      <c r="RZZ59" s="515"/>
      <c r="SAA59" s="515"/>
      <c r="SAB59" s="513"/>
      <c r="SAC59" s="514"/>
      <c r="SAD59" s="515"/>
      <c r="SAE59" s="515"/>
      <c r="SAF59" s="515"/>
      <c r="SAG59" s="515"/>
      <c r="SAH59" s="515"/>
      <c r="SAI59" s="515"/>
      <c r="SAJ59" s="513"/>
      <c r="SAK59" s="514"/>
      <c r="SAL59" s="515"/>
      <c r="SAM59" s="515"/>
      <c r="SAN59" s="515"/>
      <c r="SAO59" s="515"/>
      <c r="SAP59" s="515"/>
      <c r="SAQ59" s="515"/>
      <c r="SAR59" s="513"/>
      <c r="SAS59" s="514"/>
      <c r="SAT59" s="515"/>
      <c r="SAU59" s="515"/>
      <c r="SAV59" s="515"/>
      <c r="SAW59" s="515"/>
      <c r="SAX59" s="515"/>
      <c r="SAY59" s="515"/>
      <c r="SAZ59" s="513"/>
      <c r="SBA59" s="514"/>
      <c r="SBB59" s="515"/>
      <c r="SBC59" s="515"/>
      <c r="SBD59" s="515"/>
      <c r="SBE59" s="515"/>
      <c r="SBF59" s="515"/>
      <c r="SBG59" s="515"/>
      <c r="SBH59" s="513"/>
      <c r="SBI59" s="514"/>
      <c r="SBJ59" s="515"/>
      <c r="SBK59" s="515"/>
      <c r="SBL59" s="515"/>
      <c r="SBM59" s="515"/>
      <c r="SBN59" s="515"/>
      <c r="SBO59" s="515"/>
      <c r="SBP59" s="513"/>
      <c r="SBQ59" s="514"/>
      <c r="SBR59" s="515"/>
      <c r="SBS59" s="515"/>
      <c r="SBT59" s="515"/>
      <c r="SBU59" s="515"/>
      <c r="SBV59" s="515"/>
      <c r="SBW59" s="515"/>
      <c r="SBX59" s="513"/>
      <c r="SBY59" s="514"/>
      <c r="SBZ59" s="515"/>
      <c r="SCA59" s="515"/>
      <c r="SCB59" s="515"/>
      <c r="SCC59" s="515"/>
      <c r="SCD59" s="515"/>
      <c r="SCE59" s="515"/>
      <c r="SCF59" s="513"/>
      <c r="SCG59" s="514"/>
      <c r="SCH59" s="515"/>
      <c r="SCI59" s="515"/>
      <c r="SCJ59" s="515"/>
      <c r="SCK59" s="515"/>
      <c r="SCL59" s="515"/>
      <c r="SCM59" s="515"/>
      <c r="SCN59" s="513"/>
      <c r="SCO59" s="514"/>
      <c r="SCP59" s="515"/>
      <c r="SCQ59" s="515"/>
      <c r="SCR59" s="515"/>
      <c r="SCS59" s="515"/>
      <c r="SCT59" s="515"/>
      <c r="SCU59" s="515"/>
      <c r="SCV59" s="513"/>
      <c r="SCW59" s="514"/>
      <c r="SCX59" s="515"/>
      <c r="SCY59" s="515"/>
      <c r="SCZ59" s="515"/>
      <c r="SDA59" s="515"/>
      <c r="SDB59" s="515"/>
      <c r="SDC59" s="515"/>
      <c r="SDD59" s="513"/>
      <c r="SDE59" s="514"/>
      <c r="SDF59" s="515"/>
      <c r="SDG59" s="515"/>
      <c r="SDH59" s="515"/>
      <c r="SDI59" s="515"/>
      <c r="SDJ59" s="515"/>
      <c r="SDK59" s="515"/>
      <c r="SDL59" s="513"/>
      <c r="SDM59" s="514"/>
      <c r="SDN59" s="515"/>
      <c r="SDO59" s="515"/>
      <c r="SDP59" s="515"/>
      <c r="SDQ59" s="515"/>
      <c r="SDR59" s="515"/>
      <c r="SDS59" s="515"/>
      <c r="SDT59" s="513"/>
      <c r="SDU59" s="514"/>
      <c r="SDV59" s="515"/>
      <c r="SDW59" s="515"/>
      <c r="SDX59" s="515"/>
      <c r="SDY59" s="515"/>
      <c r="SDZ59" s="515"/>
      <c r="SEA59" s="515"/>
      <c r="SEB59" s="513"/>
      <c r="SEC59" s="514"/>
      <c r="SED59" s="515"/>
      <c r="SEE59" s="515"/>
      <c r="SEF59" s="515"/>
      <c r="SEG59" s="515"/>
      <c r="SEH59" s="515"/>
      <c r="SEI59" s="515"/>
      <c r="SEJ59" s="513"/>
      <c r="SEK59" s="514"/>
      <c r="SEL59" s="515"/>
      <c r="SEM59" s="515"/>
      <c r="SEN59" s="515"/>
      <c r="SEO59" s="515"/>
      <c r="SEP59" s="515"/>
      <c r="SEQ59" s="515"/>
      <c r="SER59" s="513"/>
      <c r="SES59" s="514"/>
      <c r="SET59" s="515"/>
      <c r="SEU59" s="515"/>
      <c r="SEV59" s="515"/>
      <c r="SEW59" s="515"/>
      <c r="SEX59" s="515"/>
      <c r="SEY59" s="515"/>
      <c r="SEZ59" s="513"/>
      <c r="SFA59" s="514"/>
      <c r="SFB59" s="515"/>
      <c r="SFC59" s="515"/>
      <c r="SFD59" s="515"/>
      <c r="SFE59" s="515"/>
      <c r="SFF59" s="515"/>
      <c r="SFG59" s="515"/>
      <c r="SFH59" s="513"/>
      <c r="SFI59" s="514"/>
      <c r="SFJ59" s="515"/>
      <c r="SFK59" s="515"/>
      <c r="SFL59" s="515"/>
      <c r="SFM59" s="515"/>
      <c r="SFN59" s="515"/>
      <c r="SFO59" s="515"/>
      <c r="SFP59" s="513"/>
      <c r="SFQ59" s="514"/>
      <c r="SFR59" s="515"/>
      <c r="SFS59" s="515"/>
      <c r="SFT59" s="515"/>
      <c r="SFU59" s="515"/>
      <c r="SFV59" s="515"/>
      <c r="SFW59" s="515"/>
      <c r="SFX59" s="513"/>
      <c r="SFY59" s="514"/>
      <c r="SFZ59" s="515"/>
      <c r="SGA59" s="515"/>
      <c r="SGB59" s="515"/>
      <c r="SGC59" s="515"/>
      <c r="SGD59" s="515"/>
      <c r="SGE59" s="515"/>
      <c r="SGF59" s="513"/>
      <c r="SGG59" s="514"/>
      <c r="SGH59" s="515"/>
      <c r="SGI59" s="515"/>
      <c r="SGJ59" s="515"/>
      <c r="SGK59" s="515"/>
      <c r="SGL59" s="515"/>
      <c r="SGM59" s="515"/>
      <c r="SGN59" s="513"/>
      <c r="SGO59" s="514"/>
      <c r="SGP59" s="515"/>
      <c r="SGQ59" s="515"/>
      <c r="SGR59" s="515"/>
      <c r="SGS59" s="515"/>
      <c r="SGT59" s="515"/>
      <c r="SGU59" s="515"/>
      <c r="SGV59" s="513"/>
      <c r="SGW59" s="514"/>
      <c r="SGX59" s="515"/>
      <c r="SGY59" s="515"/>
      <c r="SGZ59" s="515"/>
      <c r="SHA59" s="515"/>
      <c r="SHB59" s="515"/>
      <c r="SHC59" s="515"/>
      <c r="SHD59" s="513"/>
      <c r="SHE59" s="514"/>
      <c r="SHF59" s="515"/>
      <c r="SHG59" s="515"/>
      <c r="SHH59" s="515"/>
      <c r="SHI59" s="515"/>
      <c r="SHJ59" s="515"/>
      <c r="SHK59" s="515"/>
      <c r="SHL59" s="513"/>
      <c r="SHM59" s="514"/>
      <c r="SHN59" s="515"/>
      <c r="SHO59" s="515"/>
      <c r="SHP59" s="515"/>
      <c r="SHQ59" s="515"/>
      <c r="SHR59" s="515"/>
      <c r="SHS59" s="515"/>
      <c r="SHT59" s="513"/>
      <c r="SHU59" s="514"/>
      <c r="SHV59" s="515"/>
      <c r="SHW59" s="515"/>
      <c r="SHX59" s="515"/>
      <c r="SHY59" s="515"/>
      <c r="SHZ59" s="515"/>
      <c r="SIA59" s="515"/>
      <c r="SIB59" s="513"/>
      <c r="SIC59" s="514"/>
      <c r="SID59" s="515"/>
      <c r="SIE59" s="515"/>
      <c r="SIF59" s="515"/>
      <c r="SIG59" s="515"/>
      <c r="SIH59" s="515"/>
      <c r="SII59" s="515"/>
      <c r="SIJ59" s="513"/>
      <c r="SIK59" s="514"/>
      <c r="SIL59" s="515"/>
      <c r="SIM59" s="515"/>
      <c r="SIN59" s="515"/>
      <c r="SIO59" s="515"/>
      <c r="SIP59" s="515"/>
      <c r="SIQ59" s="515"/>
      <c r="SIR59" s="513"/>
      <c r="SIS59" s="514"/>
      <c r="SIT59" s="515"/>
      <c r="SIU59" s="515"/>
      <c r="SIV59" s="515"/>
      <c r="SIW59" s="515"/>
      <c r="SIX59" s="515"/>
      <c r="SIY59" s="515"/>
      <c r="SIZ59" s="513"/>
      <c r="SJA59" s="514"/>
      <c r="SJB59" s="515"/>
      <c r="SJC59" s="515"/>
      <c r="SJD59" s="515"/>
      <c r="SJE59" s="515"/>
      <c r="SJF59" s="515"/>
      <c r="SJG59" s="515"/>
      <c r="SJH59" s="513"/>
      <c r="SJI59" s="514"/>
      <c r="SJJ59" s="515"/>
      <c r="SJK59" s="515"/>
      <c r="SJL59" s="515"/>
      <c r="SJM59" s="515"/>
      <c r="SJN59" s="515"/>
      <c r="SJO59" s="515"/>
      <c r="SJP59" s="513"/>
      <c r="SJQ59" s="514"/>
      <c r="SJR59" s="515"/>
      <c r="SJS59" s="515"/>
      <c r="SJT59" s="515"/>
      <c r="SJU59" s="515"/>
      <c r="SJV59" s="515"/>
      <c r="SJW59" s="515"/>
      <c r="SJX59" s="513"/>
      <c r="SJY59" s="514"/>
      <c r="SJZ59" s="515"/>
      <c r="SKA59" s="515"/>
      <c r="SKB59" s="515"/>
      <c r="SKC59" s="515"/>
      <c r="SKD59" s="515"/>
      <c r="SKE59" s="515"/>
      <c r="SKF59" s="513"/>
      <c r="SKG59" s="514"/>
      <c r="SKH59" s="515"/>
      <c r="SKI59" s="515"/>
      <c r="SKJ59" s="515"/>
      <c r="SKK59" s="515"/>
      <c r="SKL59" s="515"/>
      <c r="SKM59" s="515"/>
      <c r="SKN59" s="513"/>
      <c r="SKO59" s="514"/>
      <c r="SKP59" s="515"/>
      <c r="SKQ59" s="515"/>
      <c r="SKR59" s="515"/>
      <c r="SKS59" s="515"/>
      <c r="SKT59" s="515"/>
      <c r="SKU59" s="515"/>
      <c r="SKV59" s="513"/>
      <c r="SKW59" s="514"/>
      <c r="SKX59" s="515"/>
      <c r="SKY59" s="515"/>
      <c r="SKZ59" s="515"/>
      <c r="SLA59" s="515"/>
      <c r="SLB59" s="515"/>
      <c r="SLC59" s="515"/>
      <c r="SLD59" s="513"/>
      <c r="SLE59" s="514"/>
      <c r="SLF59" s="515"/>
      <c r="SLG59" s="515"/>
      <c r="SLH59" s="515"/>
      <c r="SLI59" s="515"/>
      <c r="SLJ59" s="515"/>
      <c r="SLK59" s="515"/>
      <c r="SLL59" s="513"/>
      <c r="SLM59" s="514"/>
      <c r="SLN59" s="515"/>
      <c r="SLO59" s="515"/>
      <c r="SLP59" s="515"/>
      <c r="SLQ59" s="515"/>
      <c r="SLR59" s="515"/>
      <c r="SLS59" s="515"/>
      <c r="SLT59" s="513"/>
      <c r="SLU59" s="514"/>
      <c r="SLV59" s="515"/>
      <c r="SLW59" s="515"/>
      <c r="SLX59" s="515"/>
      <c r="SLY59" s="515"/>
      <c r="SLZ59" s="515"/>
      <c r="SMA59" s="515"/>
      <c r="SMB59" s="513"/>
      <c r="SMC59" s="514"/>
      <c r="SMD59" s="515"/>
      <c r="SME59" s="515"/>
      <c r="SMF59" s="515"/>
      <c r="SMG59" s="515"/>
      <c r="SMH59" s="515"/>
      <c r="SMI59" s="515"/>
      <c r="SMJ59" s="513"/>
      <c r="SMK59" s="514"/>
      <c r="SML59" s="515"/>
      <c r="SMM59" s="515"/>
      <c r="SMN59" s="515"/>
      <c r="SMO59" s="515"/>
      <c r="SMP59" s="515"/>
      <c r="SMQ59" s="515"/>
      <c r="SMR59" s="513"/>
      <c r="SMS59" s="514"/>
      <c r="SMT59" s="515"/>
      <c r="SMU59" s="515"/>
      <c r="SMV59" s="515"/>
      <c r="SMW59" s="515"/>
      <c r="SMX59" s="515"/>
      <c r="SMY59" s="515"/>
      <c r="SMZ59" s="513"/>
      <c r="SNA59" s="514"/>
      <c r="SNB59" s="515"/>
      <c r="SNC59" s="515"/>
      <c r="SND59" s="515"/>
      <c r="SNE59" s="515"/>
      <c r="SNF59" s="515"/>
      <c r="SNG59" s="515"/>
      <c r="SNH59" s="513"/>
      <c r="SNI59" s="514"/>
      <c r="SNJ59" s="515"/>
      <c r="SNK59" s="515"/>
      <c r="SNL59" s="515"/>
      <c r="SNM59" s="515"/>
      <c r="SNN59" s="515"/>
      <c r="SNO59" s="515"/>
      <c r="SNP59" s="513"/>
      <c r="SNQ59" s="514"/>
      <c r="SNR59" s="515"/>
      <c r="SNS59" s="515"/>
      <c r="SNT59" s="515"/>
      <c r="SNU59" s="515"/>
      <c r="SNV59" s="515"/>
      <c r="SNW59" s="515"/>
      <c r="SNX59" s="513"/>
      <c r="SNY59" s="514"/>
      <c r="SNZ59" s="515"/>
      <c r="SOA59" s="515"/>
      <c r="SOB59" s="515"/>
      <c r="SOC59" s="515"/>
      <c r="SOD59" s="515"/>
      <c r="SOE59" s="515"/>
      <c r="SOF59" s="513"/>
      <c r="SOG59" s="514"/>
      <c r="SOH59" s="515"/>
      <c r="SOI59" s="515"/>
      <c r="SOJ59" s="515"/>
      <c r="SOK59" s="515"/>
      <c r="SOL59" s="515"/>
      <c r="SOM59" s="515"/>
      <c r="SON59" s="513"/>
      <c r="SOO59" s="514"/>
      <c r="SOP59" s="515"/>
      <c r="SOQ59" s="515"/>
      <c r="SOR59" s="515"/>
      <c r="SOS59" s="515"/>
      <c r="SOT59" s="515"/>
      <c r="SOU59" s="515"/>
      <c r="SOV59" s="513"/>
      <c r="SOW59" s="514"/>
      <c r="SOX59" s="515"/>
      <c r="SOY59" s="515"/>
      <c r="SOZ59" s="515"/>
      <c r="SPA59" s="515"/>
      <c r="SPB59" s="515"/>
      <c r="SPC59" s="515"/>
      <c r="SPD59" s="513"/>
      <c r="SPE59" s="514"/>
      <c r="SPF59" s="515"/>
      <c r="SPG59" s="515"/>
      <c r="SPH59" s="515"/>
      <c r="SPI59" s="515"/>
      <c r="SPJ59" s="515"/>
      <c r="SPK59" s="515"/>
      <c r="SPL59" s="513"/>
      <c r="SPM59" s="514"/>
      <c r="SPN59" s="515"/>
      <c r="SPO59" s="515"/>
      <c r="SPP59" s="515"/>
      <c r="SPQ59" s="515"/>
      <c r="SPR59" s="515"/>
      <c r="SPS59" s="515"/>
      <c r="SPT59" s="513"/>
      <c r="SPU59" s="514"/>
      <c r="SPV59" s="515"/>
      <c r="SPW59" s="515"/>
      <c r="SPX59" s="515"/>
      <c r="SPY59" s="515"/>
      <c r="SPZ59" s="515"/>
      <c r="SQA59" s="515"/>
      <c r="SQB59" s="513"/>
      <c r="SQC59" s="514"/>
      <c r="SQD59" s="515"/>
      <c r="SQE59" s="515"/>
      <c r="SQF59" s="515"/>
      <c r="SQG59" s="515"/>
      <c r="SQH59" s="515"/>
      <c r="SQI59" s="515"/>
      <c r="SQJ59" s="513"/>
      <c r="SQK59" s="514"/>
      <c r="SQL59" s="515"/>
      <c r="SQM59" s="515"/>
      <c r="SQN59" s="515"/>
      <c r="SQO59" s="515"/>
      <c r="SQP59" s="515"/>
      <c r="SQQ59" s="515"/>
      <c r="SQR59" s="513"/>
      <c r="SQS59" s="514"/>
      <c r="SQT59" s="515"/>
      <c r="SQU59" s="515"/>
      <c r="SQV59" s="515"/>
      <c r="SQW59" s="515"/>
      <c r="SQX59" s="515"/>
      <c r="SQY59" s="515"/>
      <c r="SQZ59" s="513"/>
      <c r="SRA59" s="514"/>
      <c r="SRB59" s="515"/>
      <c r="SRC59" s="515"/>
      <c r="SRD59" s="515"/>
      <c r="SRE59" s="515"/>
      <c r="SRF59" s="515"/>
      <c r="SRG59" s="515"/>
      <c r="SRH59" s="513"/>
      <c r="SRI59" s="514"/>
      <c r="SRJ59" s="515"/>
      <c r="SRK59" s="515"/>
      <c r="SRL59" s="515"/>
      <c r="SRM59" s="515"/>
      <c r="SRN59" s="515"/>
      <c r="SRO59" s="515"/>
      <c r="SRP59" s="513"/>
      <c r="SRQ59" s="514"/>
      <c r="SRR59" s="515"/>
      <c r="SRS59" s="515"/>
      <c r="SRT59" s="515"/>
      <c r="SRU59" s="515"/>
      <c r="SRV59" s="515"/>
      <c r="SRW59" s="515"/>
      <c r="SRX59" s="513"/>
      <c r="SRY59" s="514"/>
      <c r="SRZ59" s="515"/>
      <c r="SSA59" s="515"/>
      <c r="SSB59" s="515"/>
      <c r="SSC59" s="515"/>
      <c r="SSD59" s="515"/>
      <c r="SSE59" s="515"/>
      <c r="SSF59" s="513"/>
      <c r="SSG59" s="514"/>
      <c r="SSH59" s="515"/>
      <c r="SSI59" s="515"/>
      <c r="SSJ59" s="515"/>
      <c r="SSK59" s="515"/>
      <c r="SSL59" s="515"/>
      <c r="SSM59" s="515"/>
      <c r="SSN59" s="513"/>
      <c r="SSO59" s="514"/>
      <c r="SSP59" s="515"/>
      <c r="SSQ59" s="515"/>
      <c r="SSR59" s="515"/>
      <c r="SSS59" s="515"/>
      <c r="SST59" s="515"/>
      <c r="SSU59" s="515"/>
      <c r="SSV59" s="513"/>
      <c r="SSW59" s="514"/>
      <c r="SSX59" s="515"/>
      <c r="SSY59" s="515"/>
      <c r="SSZ59" s="515"/>
      <c r="STA59" s="515"/>
      <c r="STB59" s="515"/>
      <c r="STC59" s="515"/>
      <c r="STD59" s="513"/>
      <c r="STE59" s="514"/>
      <c r="STF59" s="515"/>
      <c r="STG59" s="515"/>
      <c r="STH59" s="515"/>
      <c r="STI59" s="515"/>
      <c r="STJ59" s="515"/>
      <c r="STK59" s="515"/>
      <c r="STL59" s="513"/>
      <c r="STM59" s="514"/>
      <c r="STN59" s="515"/>
      <c r="STO59" s="515"/>
      <c r="STP59" s="515"/>
      <c r="STQ59" s="515"/>
      <c r="STR59" s="515"/>
      <c r="STS59" s="515"/>
      <c r="STT59" s="513"/>
      <c r="STU59" s="514"/>
      <c r="STV59" s="515"/>
      <c r="STW59" s="515"/>
      <c r="STX59" s="515"/>
      <c r="STY59" s="515"/>
      <c r="STZ59" s="515"/>
      <c r="SUA59" s="515"/>
      <c r="SUB59" s="513"/>
      <c r="SUC59" s="514"/>
      <c r="SUD59" s="515"/>
      <c r="SUE59" s="515"/>
      <c r="SUF59" s="515"/>
      <c r="SUG59" s="515"/>
      <c r="SUH59" s="515"/>
      <c r="SUI59" s="515"/>
      <c r="SUJ59" s="513"/>
      <c r="SUK59" s="514"/>
      <c r="SUL59" s="515"/>
      <c r="SUM59" s="515"/>
      <c r="SUN59" s="515"/>
      <c r="SUO59" s="515"/>
      <c r="SUP59" s="515"/>
      <c r="SUQ59" s="515"/>
      <c r="SUR59" s="513"/>
      <c r="SUS59" s="514"/>
      <c r="SUT59" s="515"/>
      <c r="SUU59" s="515"/>
      <c r="SUV59" s="515"/>
      <c r="SUW59" s="515"/>
      <c r="SUX59" s="515"/>
      <c r="SUY59" s="515"/>
      <c r="SUZ59" s="513"/>
      <c r="SVA59" s="514"/>
      <c r="SVB59" s="515"/>
      <c r="SVC59" s="515"/>
      <c r="SVD59" s="515"/>
      <c r="SVE59" s="515"/>
      <c r="SVF59" s="515"/>
      <c r="SVG59" s="515"/>
      <c r="SVH59" s="513"/>
      <c r="SVI59" s="514"/>
      <c r="SVJ59" s="515"/>
      <c r="SVK59" s="515"/>
      <c r="SVL59" s="515"/>
      <c r="SVM59" s="515"/>
      <c r="SVN59" s="515"/>
      <c r="SVO59" s="515"/>
      <c r="SVP59" s="513"/>
      <c r="SVQ59" s="514"/>
      <c r="SVR59" s="515"/>
      <c r="SVS59" s="515"/>
      <c r="SVT59" s="515"/>
      <c r="SVU59" s="515"/>
      <c r="SVV59" s="515"/>
      <c r="SVW59" s="515"/>
      <c r="SVX59" s="513"/>
      <c r="SVY59" s="514"/>
      <c r="SVZ59" s="515"/>
      <c r="SWA59" s="515"/>
      <c r="SWB59" s="515"/>
      <c r="SWC59" s="515"/>
      <c r="SWD59" s="515"/>
      <c r="SWE59" s="515"/>
      <c r="SWF59" s="513"/>
      <c r="SWG59" s="514"/>
      <c r="SWH59" s="515"/>
      <c r="SWI59" s="515"/>
      <c r="SWJ59" s="515"/>
      <c r="SWK59" s="515"/>
      <c r="SWL59" s="515"/>
      <c r="SWM59" s="515"/>
      <c r="SWN59" s="513"/>
      <c r="SWO59" s="514"/>
      <c r="SWP59" s="515"/>
      <c r="SWQ59" s="515"/>
      <c r="SWR59" s="515"/>
      <c r="SWS59" s="515"/>
      <c r="SWT59" s="515"/>
      <c r="SWU59" s="515"/>
      <c r="SWV59" s="513"/>
      <c r="SWW59" s="514"/>
      <c r="SWX59" s="515"/>
      <c r="SWY59" s="515"/>
      <c r="SWZ59" s="515"/>
      <c r="SXA59" s="515"/>
      <c r="SXB59" s="515"/>
      <c r="SXC59" s="515"/>
      <c r="SXD59" s="513"/>
      <c r="SXE59" s="514"/>
      <c r="SXF59" s="515"/>
      <c r="SXG59" s="515"/>
      <c r="SXH59" s="515"/>
      <c r="SXI59" s="515"/>
      <c r="SXJ59" s="515"/>
      <c r="SXK59" s="515"/>
      <c r="SXL59" s="513"/>
      <c r="SXM59" s="514"/>
      <c r="SXN59" s="515"/>
      <c r="SXO59" s="515"/>
      <c r="SXP59" s="515"/>
      <c r="SXQ59" s="515"/>
      <c r="SXR59" s="515"/>
      <c r="SXS59" s="515"/>
      <c r="SXT59" s="513"/>
      <c r="SXU59" s="514"/>
      <c r="SXV59" s="515"/>
      <c r="SXW59" s="515"/>
      <c r="SXX59" s="515"/>
      <c r="SXY59" s="515"/>
      <c r="SXZ59" s="515"/>
      <c r="SYA59" s="515"/>
      <c r="SYB59" s="513"/>
      <c r="SYC59" s="514"/>
      <c r="SYD59" s="515"/>
      <c r="SYE59" s="515"/>
      <c r="SYF59" s="515"/>
      <c r="SYG59" s="515"/>
      <c r="SYH59" s="515"/>
      <c r="SYI59" s="515"/>
      <c r="SYJ59" s="513"/>
      <c r="SYK59" s="514"/>
      <c r="SYL59" s="515"/>
      <c r="SYM59" s="515"/>
      <c r="SYN59" s="515"/>
      <c r="SYO59" s="515"/>
      <c r="SYP59" s="515"/>
      <c r="SYQ59" s="515"/>
      <c r="SYR59" s="513"/>
      <c r="SYS59" s="514"/>
      <c r="SYT59" s="515"/>
      <c r="SYU59" s="515"/>
      <c r="SYV59" s="515"/>
      <c r="SYW59" s="515"/>
      <c r="SYX59" s="515"/>
      <c r="SYY59" s="515"/>
      <c r="SYZ59" s="513"/>
      <c r="SZA59" s="514"/>
      <c r="SZB59" s="515"/>
      <c r="SZC59" s="515"/>
      <c r="SZD59" s="515"/>
      <c r="SZE59" s="515"/>
      <c r="SZF59" s="515"/>
      <c r="SZG59" s="515"/>
      <c r="SZH59" s="513"/>
      <c r="SZI59" s="514"/>
      <c r="SZJ59" s="515"/>
      <c r="SZK59" s="515"/>
      <c r="SZL59" s="515"/>
      <c r="SZM59" s="515"/>
      <c r="SZN59" s="515"/>
      <c r="SZO59" s="515"/>
      <c r="SZP59" s="513"/>
      <c r="SZQ59" s="514"/>
      <c r="SZR59" s="515"/>
      <c r="SZS59" s="515"/>
      <c r="SZT59" s="515"/>
      <c r="SZU59" s="515"/>
      <c r="SZV59" s="515"/>
      <c r="SZW59" s="515"/>
      <c r="SZX59" s="513"/>
      <c r="SZY59" s="514"/>
      <c r="SZZ59" s="515"/>
      <c r="TAA59" s="515"/>
      <c r="TAB59" s="515"/>
      <c r="TAC59" s="515"/>
      <c r="TAD59" s="515"/>
      <c r="TAE59" s="515"/>
      <c r="TAF59" s="513"/>
      <c r="TAG59" s="514"/>
      <c r="TAH59" s="515"/>
      <c r="TAI59" s="515"/>
      <c r="TAJ59" s="515"/>
      <c r="TAK59" s="515"/>
      <c r="TAL59" s="515"/>
      <c r="TAM59" s="515"/>
      <c r="TAN59" s="513"/>
      <c r="TAO59" s="514"/>
      <c r="TAP59" s="515"/>
      <c r="TAQ59" s="515"/>
      <c r="TAR59" s="515"/>
      <c r="TAS59" s="515"/>
      <c r="TAT59" s="515"/>
      <c r="TAU59" s="515"/>
      <c r="TAV59" s="513"/>
      <c r="TAW59" s="514"/>
      <c r="TAX59" s="515"/>
      <c r="TAY59" s="515"/>
      <c r="TAZ59" s="515"/>
      <c r="TBA59" s="515"/>
      <c r="TBB59" s="515"/>
      <c r="TBC59" s="515"/>
      <c r="TBD59" s="513"/>
      <c r="TBE59" s="514"/>
      <c r="TBF59" s="515"/>
      <c r="TBG59" s="515"/>
      <c r="TBH59" s="515"/>
      <c r="TBI59" s="515"/>
      <c r="TBJ59" s="515"/>
      <c r="TBK59" s="515"/>
      <c r="TBL59" s="513"/>
      <c r="TBM59" s="514"/>
      <c r="TBN59" s="515"/>
      <c r="TBO59" s="515"/>
      <c r="TBP59" s="515"/>
      <c r="TBQ59" s="515"/>
      <c r="TBR59" s="515"/>
      <c r="TBS59" s="515"/>
      <c r="TBT59" s="513"/>
      <c r="TBU59" s="514"/>
      <c r="TBV59" s="515"/>
      <c r="TBW59" s="515"/>
      <c r="TBX59" s="515"/>
      <c r="TBY59" s="515"/>
      <c r="TBZ59" s="515"/>
      <c r="TCA59" s="515"/>
      <c r="TCB59" s="513"/>
      <c r="TCC59" s="514"/>
      <c r="TCD59" s="515"/>
      <c r="TCE59" s="515"/>
      <c r="TCF59" s="515"/>
      <c r="TCG59" s="515"/>
      <c r="TCH59" s="515"/>
      <c r="TCI59" s="515"/>
      <c r="TCJ59" s="513"/>
      <c r="TCK59" s="514"/>
      <c r="TCL59" s="515"/>
      <c r="TCM59" s="515"/>
      <c r="TCN59" s="515"/>
      <c r="TCO59" s="515"/>
      <c r="TCP59" s="515"/>
      <c r="TCQ59" s="515"/>
      <c r="TCR59" s="513"/>
      <c r="TCS59" s="514"/>
      <c r="TCT59" s="515"/>
      <c r="TCU59" s="515"/>
      <c r="TCV59" s="515"/>
      <c r="TCW59" s="515"/>
      <c r="TCX59" s="515"/>
      <c r="TCY59" s="515"/>
      <c r="TCZ59" s="513"/>
      <c r="TDA59" s="514"/>
      <c r="TDB59" s="515"/>
      <c r="TDC59" s="515"/>
      <c r="TDD59" s="515"/>
      <c r="TDE59" s="515"/>
      <c r="TDF59" s="515"/>
      <c r="TDG59" s="515"/>
      <c r="TDH59" s="513"/>
      <c r="TDI59" s="514"/>
      <c r="TDJ59" s="515"/>
      <c r="TDK59" s="515"/>
      <c r="TDL59" s="515"/>
      <c r="TDM59" s="515"/>
      <c r="TDN59" s="515"/>
      <c r="TDO59" s="515"/>
      <c r="TDP59" s="513"/>
      <c r="TDQ59" s="514"/>
      <c r="TDR59" s="515"/>
      <c r="TDS59" s="515"/>
      <c r="TDT59" s="515"/>
      <c r="TDU59" s="515"/>
      <c r="TDV59" s="515"/>
      <c r="TDW59" s="515"/>
      <c r="TDX59" s="513"/>
      <c r="TDY59" s="514"/>
      <c r="TDZ59" s="515"/>
      <c r="TEA59" s="515"/>
      <c r="TEB59" s="515"/>
      <c r="TEC59" s="515"/>
      <c r="TED59" s="515"/>
      <c r="TEE59" s="515"/>
      <c r="TEF59" s="513"/>
      <c r="TEG59" s="514"/>
      <c r="TEH59" s="515"/>
      <c r="TEI59" s="515"/>
      <c r="TEJ59" s="515"/>
      <c r="TEK59" s="515"/>
      <c r="TEL59" s="515"/>
      <c r="TEM59" s="515"/>
      <c r="TEN59" s="513"/>
      <c r="TEO59" s="514"/>
      <c r="TEP59" s="515"/>
      <c r="TEQ59" s="515"/>
      <c r="TER59" s="515"/>
      <c r="TES59" s="515"/>
      <c r="TET59" s="515"/>
      <c r="TEU59" s="515"/>
      <c r="TEV59" s="513"/>
      <c r="TEW59" s="514"/>
      <c r="TEX59" s="515"/>
      <c r="TEY59" s="515"/>
      <c r="TEZ59" s="515"/>
      <c r="TFA59" s="515"/>
      <c r="TFB59" s="515"/>
      <c r="TFC59" s="515"/>
      <c r="TFD59" s="513"/>
      <c r="TFE59" s="514"/>
      <c r="TFF59" s="515"/>
      <c r="TFG59" s="515"/>
      <c r="TFH59" s="515"/>
      <c r="TFI59" s="515"/>
      <c r="TFJ59" s="515"/>
      <c r="TFK59" s="515"/>
      <c r="TFL59" s="513"/>
      <c r="TFM59" s="514"/>
      <c r="TFN59" s="515"/>
      <c r="TFO59" s="515"/>
      <c r="TFP59" s="515"/>
      <c r="TFQ59" s="515"/>
      <c r="TFR59" s="515"/>
      <c r="TFS59" s="515"/>
      <c r="TFT59" s="513"/>
      <c r="TFU59" s="514"/>
      <c r="TFV59" s="515"/>
      <c r="TFW59" s="515"/>
      <c r="TFX59" s="515"/>
      <c r="TFY59" s="515"/>
      <c r="TFZ59" s="515"/>
      <c r="TGA59" s="515"/>
      <c r="TGB59" s="513"/>
      <c r="TGC59" s="514"/>
      <c r="TGD59" s="515"/>
      <c r="TGE59" s="515"/>
      <c r="TGF59" s="515"/>
      <c r="TGG59" s="515"/>
      <c r="TGH59" s="515"/>
      <c r="TGI59" s="515"/>
      <c r="TGJ59" s="513"/>
      <c r="TGK59" s="514"/>
      <c r="TGL59" s="515"/>
      <c r="TGM59" s="515"/>
      <c r="TGN59" s="515"/>
      <c r="TGO59" s="515"/>
      <c r="TGP59" s="515"/>
      <c r="TGQ59" s="515"/>
      <c r="TGR59" s="513"/>
      <c r="TGS59" s="514"/>
      <c r="TGT59" s="515"/>
      <c r="TGU59" s="515"/>
      <c r="TGV59" s="515"/>
      <c r="TGW59" s="515"/>
      <c r="TGX59" s="515"/>
      <c r="TGY59" s="515"/>
      <c r="TGZ59" s="513"/>
      <c r="THA59" s="514"/>
      <c r="THB59" s="515"/>
      <c r="THC59" s="515"/>
      <c r="THD59" s="515"/>
      <c r="THE59" s="515"/>
      <c r="THF59" s="515"/>
      <c r="THG59" s="515"/>
      <c r="THH59" s="513"/>
      <c r="THI59" s="514"/>
      <c r="THJ59" s="515"/>
      <c r="THK59" s="515"/>
      <c r="THL59" s="515"/>
      <c r="THM59" s="515"/>
      <c r="THN59" s="515"/>
      <c r="THO59" s="515"/>
      <c r="THP59" s="513"/>
      <c r="THQ59" s="514"/>
      <c r="THR59" s="515"/>
      <c r="THS59" s="515"/>
      <c r="THT59" s="515"/>
      <c r="THU59" s="515"/>
      <c r="THV59" s="515"/>
      <c r="THW59" s="515"/>
      <c r="THX59" s="513"/>
      <c r="THY59" s="514"/>
      <c r="THZ59" s="515"/>
      <c r="TIA59" s="515"/>
      <c r="TIB59" s="515"/>
      <c r="TIC59" s="515"/>
      <c r="TID59" s="515"/>
      <c r="TIE59" s="515"/>
      <c r="TIF59" s="513"/>
      <c r="TIG59" s="514"/>
      <c r="TIH59" s="515"/>
      <c r="TII59" s="515"/>
      <c r="TIJ59" s="515"/>
      <c r="TIK59" s="515"/>
      <c r="TIL59" s="515"/>
      <c r="TIM59" s="515"/>
      <c r="TIN59" s="513"/>
      <c r="TIO59" s="514"/>
      <c r="TIP59" s="515"/>
      <c r="TIQ59" s="515"/>
      <c r="TIR59" s="515"/>
      <c r="TIS59" s="515"/>
      <c r="TIT59" s="515"/>
      <c r="TIU59" s="515"/>
      <c r="TIV59" s="513"/>
      <c r="TIW59" s="514"/>
      <c r="TIX59" s="515"/>
      <c r="TIY59" s="515"/>
      <c r="TIZ59" s="515"/>
      <c r="TJA59" s="515"/>
      <c r="TJB59" s="515"/>
      <c r="TJC59" s="515"/>
      <c r="TJD59" s="513"/>
      <c r="TJE59" s="514"/>
      <c r="TJF59" s="515"/>
      <c r="TJG59" s="515"/>
      <c r="TJH59" s="515"/>
      <c r="TJI59" s="515"/>
      <c r="TJJ59" s="515"/>
      <c r="TJK59" s="515"/>
      <c r="TJL59" s="513"/>
      <c r="TJM59" s="514"/>
      <c r="TJN59" s="515"/>
      <c r="TJO59" s="515"/>
      <c r="TJP59" s="515"/>
      <c r="TJQ59" s="515"/>
      <c r="TJR59" s="515"/>
      <c r="TJS59" s="515"/>
      <c r="TJT59" s="513"/>
      <c r="TJU59" s="514"/>
      <c r="TJV59" s="515"/>
      <c r="TJW59" s="515"/>
      <c r="TJX59" s="515"/>
      <c r="TJY59" s="515"/>
      <c r="TJZ59" s="515"/>
      <c r="TKA59" s="515"/>
      <c r="TKB59" s="513"/>
      <c r="TKC59" s="514"/>
      <c r="TKD59" s="515"/>
      <c r="TKE59" s="515"/>
      <c r="TKF59" s="515"/>
      <c r="TKG59" s="515"/>
      <c r="TKH59" s="515"/>
      <c r="TKI59" s="515"/>
      <c r="TKJ59" s="513"/>
      <c r="TKK59" s="514"/>
      <c r="TKL59" s="515"/>
      <c r="TKM59" s="515"/>
      <c r="TKN59" s="515"/>
      <c r="TKO59" s="515"/>
      <c r="TKP59" s="515"/>
      <c r="TKQ59" s="515"/>
      <c r="TKR59" s="513"/>
      <c r="TKS59" s="514"/>
      <c r="TKT59" s="515"/>
      <c r="TKU59" s="515"/>
      <c r="TKV59" s="515"/>
      <c r="TKW59" s="515"/>
      <c r="TKX59" s="515"/>
      <c r="TKY59" s="515"/>
      <c r="TKZ59" s="513"/>
      <c r="TLA59" s="514"/>
      <c r="TLB59" s="515"/>
      <c r="TLC59" s="515"/>
      <c r="TLD59" s="515"/>
      <c r="TLE59" s="515"/>
      <c r="TLF59" s="515"/>
      <c r="TLG59" s="515"/>
      <c r="TLH59" s="513"/>
      <c r="TLI59" s="514"/>
      <c r="TLJ59" s="515"/>
      <c r="TLK59" s="515"/>
      <c r="TLL59" s="515"/>
      <c r="TLM59" s="515"/>
      <c r="TLN59" s="515"/>
      <c r="TLO59" s="515"/>
      <c r="TLP59" s="513"/>
      <c r="TLQ59" s="514"/>
      <c r="TLR59" s="515"/>
      <c r="TLS59" s="515"/>
      <c r="TLT59" s="515"/>
      <c r="TLU59" s="515"/>
      <c r="TLV59" s="515"/>
      <c r="TLW59" s="515"/>
      <c r="TLX59" s="513"/>
      <c r="TLY59" s="514"/>
      <c r="TLZ59" s="515"/>
      <c r="TMA59" s="515"/>
      <c r="TMB59" s="515"/>
      <c r="TMC59" s="515"/>
      <c r="TMD59" s="515"/>
      <c r="TME59" s="515"/>
      <c r="TMF59" s="513"/>
      <c r="TMG59" s="514"/>
      <c r="TMH59" s="515"/>
      <c r="TMI59" s="515"/>
      <c r="TMJ59" s="515"/>
      <c r="TMK59" s="515"/>
      <c r="TML59" s="515"/>
      <c r="TMM59" s="515"/>
      <c r="TMN59" s="513"/>
      <c r="TMO59" s="514"/>
      <c r="TMP59" s="515"/>
      <c r="TMQ59" s="515"/>
      <c r="TMR59" s="515"/>
      <c r="TMS59" s="515"/>
      <c r="TMT59" s="515"/>
      <c r="TMU59" s="515"/>
      <c r="TMV59" s="513"/>
      <c r="TMW59" s="514"/>
      <c r="TMX59" s="515"/>
      <c r="TMY59" s="515"/>
      <c r="TMZ59" s="515"/>
      <c r="TNA59" s="515"/>
      <c r="TNB59" s="515"/>
      <c r="TNC59" s="515"/>
      <c r="TND59" s="513"/>
      <c r="TNE59" s="514"/>
      <c r="TNF59" s="515"/>
      <c r="TNG59" s="515"/>
      <c r="TNH59" s="515"/>
      <c r="TNI59" s="515"/>
      <c r="TNJ59" s="515"/>
      <c r="TNK59" s="515"/>
      <c r="TNL59" s="513"/>
      <c r="TNM59" s="514"/>
      <c r="TNN59" s="515"/>
      <c r="TNO59" s="515"/>
      <c r="TNP59" s="515"/>
      <c r="TNQ59" s="515"/>
      <c r="TNR59" s="515"/>
      <c r="TNS59" s="515"/>
      <c r="TNT59" s="513"/>
      <c r="TNU59" s="514"/>
      <c r="TNV59" s="515"/>
      <c r="TNW59" s="515"/>
      <c r="TNX59" s="515"/>
      <c r="TNY59" s="515"/>
      <c r="TNZ59" s="515"/>
      <c r="TOA59" s="515"/>
      <c r="TOB59" s="513"/>
      <c r="TOC59" s="514"/>
      <c r="TOD59" s="515"/>
      <c r="TOE59" s="515"/>
      <c r="TOF59" s="515"/>
      <c r="TOG59" s="515"/>
      <c r="TOH59" s="515"/>
      <c r="TOI59" s="515"/>
      <c r="TOJ59" s="513"/>
      <c r="TOK59" s="514"/>
      <c r="TOL59" s="515"/>
      <c r="TOM59" s="515"/>
      <c r="TON59" s="515"/>
      <c r="TOO59" s="515"/>
      <c r="TOP59" s="515"/>
      <c r="TOQ59" s="515"/>
      <c r="TOR59" s="513"/>
      <c r="TOS59" s="514"/>
      <c r="TOT59" s="515"/>
      <c r="TOU59" s="515"/>
      <c r="TOV59" s="515"/>
      <c r="TOW59" s="515"/>
      <c r="TOX59" s="515"/>
      <c r="TOY59" s="515"/>
      <c r="TOZ59" s="513"/>
      <c r="TPA59" s="514"/>
      <c r="TPB59" s="515"/>
      <c r="TPC59" s="515"/>
      <c r="TPD59" s="515"/>
      <c r="TPE59" s="515"/>
      <c r="TPF59" s="515"/>
      <c r="TPG59" s="515"/>
      <c r="TPH59" s="513"/>
      <c r="TPI59" s="514"/>
      <c r="TPJ59" s="515"/>
      <c r="TPK59" s="515"/>
      <c r="TPL59" s="515"/>
      <c r="TPM59" s="515"/>
      <c r="TPN59" s="515"/>
      <c r="TPO59" s="515"/>
      <c r="TPP59" s="513"/>
      <c r="TPQ59" s="514"/>
      <c r="TPR59" s="515"/>
      <c r="TPS59" s="515"/>
      <c r="TPT59" s="515"/>
      <c r="TPU59" s="515"/>
      <c r="TPV59" s="515"/>
      <c r="TPW59" s="515"/>
      <c r="TPX59" s="513"/>
      <c r="TPY59" s="514"/>
      <c r="TPZ59" s="515"/>
      <c r="TQA59" s="515"/>
      <c r="TQB59" s="515"/>
      <c r="TQC59" s="515"/>
      <c r="TQD59" s="515"/>
      <c r="TQE59" s="515"/>
      <c r="TQF59" s="513"/>
      <c r="TQG59" s="514"/>
      <c r="TQH59" s="515"/>
      <c r="TQI59" s="515"/>
      <c r="TQJ59" s="515"/>
      <c r="TQK59" s="515"/>
      <c r="TQL59" s="515"/>
      <c r="TQM59" s="515"/>
      <c r="TQN59" s="513"/>
      <c r="TQO59" s="514"/>
      <c r="TQP59" s="515"/>
      <c r="TQQ59" s="515"/>
      <c r="TQR59" s="515"/>
      <c r="TQS59" s="515"/>
      <c r="TQT59" s="515"/>
      <c r="TQU59" s="515"/>
      <c r="TQV59" s="513"/>
      <c r="TQW59" s="514"/>
      <c r="TQX59" s="515"/>
      <c r="TQY59" s="515"/>
      <c r="TQZ59" s="515"/>
      <c r="TRA59" s="515"/>
      <c r="TRB59" s="515"/>
      <c r="TRC59" s="515"/>
      <c r="TRD59" s="513"/>
      <c r="TRE59" s="514"/>
      <c r="TRF59" s="515"/>
      <c r="TRG59" s="515"/>
      <c r="TRH59" s="515"/>
      <c r="TRI59" s="515"/>
      <c r="TRJ59" s="515"/>
      <c r="TRK59" s="515"/>
      <c r="TRL59" s="513"/>
      <c r="TRM59" s="514"/>
      <c r="TRN59" s="515"/>
      <c r="TRO59" s="515"/>
      <c r="TRP59" s="515"/>
      <c r="TRQ59" s="515"/>
      <c r="TRR59" s="515"/>
      <c r="TRS59" s="515"/>
      <c r="TRT59" s="513"/>
      <c r="TRU59" s="514"/>
      <c r="TRV59" s="515"/>
      <c r="TRW59" s="515"/>
      <c r="TRX59" s="515"/>
      <c r="TRY59" s="515"/>
      <c r="TRZ59" s="515"/>
      <c r="TSA59" s="515"/>
      <c r="TSB59" s="513"/>
      <c r="TSC59" s="514"/>
      <c r="TSD59" s="515"/>
      <c r="TSE59" s="515"/>
      <c r="TSF59" s="515"/>
      <c r="TSG59" s="515"/>
      <c r="TSH59" s="515"/>
      <c r="TSI59" s="515"/>
      <c r="TSJ59" s="513"/>
      <c r="TSK59" s="514"/>
      <c r="TSL59" s="515"/>
      <c r="TSM59" s="515"/>
      <c r="TSN59" s="515"/>
      <c r="TSO59" s="515"/>
      <c r="TSP59" s="515"/>
      <c r="TSQ59" s="515"/>
      <c r="TSR59" s="513"/>
      <c r="TSS59" s="514"/>
      <c r="TST59" s="515"/>
      <c r="TSU59" s="515"/>
      <c r="TSV59" s="515"/>
      <c r="TSW59" s="515"/>
      <c r="TSX59" s="515"/>
      <c r="TSY59" s="515"/>
      <c r="TSZ59" s="513"/>
      <c r="TTA59" s="514"/>
      <c r="TTB59" s="515"/>
      <c r="TTC59" s="515"/>
      <c r="TTD59" s="515"/>
      <c r="TTE59" s="515"/>
      <c r="TTF59" s="515"/>
      <c r="TTG59" s="515"/>
      <c r="TTH59" s="513"/>
      <c r="TTI59" s="514"/>
      <c r="TTJ59" s="515"/>
      <c r="TTK59" s="515"/>
      <c r="TTL59" s="515"/>
      <c r="TTM59" s="515"/>
      <c r="TTN59" s="515"/>
      <c r="TTO59" s="515"/>
      <c r="TTP59" s="513"/>
      <c r="TTQ59" s="514"/>
      <c r="TTR59" s="515"/>
      <c r="TTS59" s="515"/>
      <c r="TTT59" s="515"/>
      <c r="TTU59" s="515"/>
      <c r="TTV59" s="515"/>
      <c r="TTW59" s="515"/>
      <c r="TTX59" s="513"/>
      <c r="TTY59" s="514"/>
      <c r="TTZ59" s="515"/>
      <c r="TUA59" s="515"/>
      <c r="TUB59" s="515"/>
      <c r="TUC59" s="515"/>
      <c r="TUD59" s="515"/>
      <c r="TUE59" s="515"/>
      <c r="TUF59" s="513"/>
      <c r="TUG59" s="514"/>
      <c r="TUH59" s="515"/>
      <c r="TUI59" s="515"/>
      <c r="TUJ59" s="515"/>
      <c r="TUK59" s="515"/>
      <c r="TUL59" s="515"/>
      <c r="TUM59" s="515"/>
      <c r="TUN59" s="513"/>
      <c r="TUO59" s="514"/>
      <c r="TUP59" s="515"/>
      <c r="TUQ59" s="515"/>
      <c r="TUR59" s="515"/>
      <c r="TUS59" s="515"/>
      <c r="TUT59" s="515"/>
      <c r="TUU59" s="515"/>
      <c r="TUV59" s="513"/>
      <c r="TUW59" s="514"/>
      <c r="TUX59" s="515"/>
      <c r="TUY59" s="515"/>
      <c r="TUZ59" s="515"/>
      <c r="TVA59" s="515"/>
      <c r="TVB59" s="515"/>
      <c r="TVC59" s="515"/>
      <c r="TVD59" s="513"/>
      <c r="TVE59" s="514"/>
      <c r="TVF59" s="515"/>
      <c r="TVG59" s="515"/>
      <c r="TVH59" s="515"/>
      <c r="TVI59" s="515"/>
      <c r="TVJ59" s="515"/>
      <c r="TVK59" s="515"/>
      <c r="TVL59" s="513"/>
      <c r="TVM59" s="514"/>
      <c r="TVN59" s="515"/>
      <c r="TVO59" s="515"/>
      <c r="TVP59" s="515"/>
      <c r="TVQ59" s="515"/>
      <c r="TVR59" s="515"/>
      <c r="TVS59" s="515"/>
      <c r="TVT59" s="513"/>
      <c r="TVU59" s="514"/>
      <c r="TVV59" s="515"/>
      <c r="TVW59" s="515"/>
      <c r="TVX59" s="515"/>
      <c r="TVY59" s="515"/>
      <c r="TVZ59" s="515"/>
      <c r="TWA59" s="515"/>
      <c r="TWB59" s="513"/>
      <c r="TWC59" s="514"/>
      <c r="TWD59" s="515"/>
      <c r="TWE59" s="515"/>
      <c r="TWF59" s="515"/>
      <c r="TWG59" s="515"/>
      <c r="TWH59" s="515"/>
      <c r="TWI59" s="515"/>
      <c r="TWJ59" s="513"/>
      <c r="TWK59" s="514"/>
      <c r="TWL59" s="515"/>
      <c r="TWM59" s="515"/>
      <c r="TWN59" s="515"/>
      <c r="TWO59" s="515"/>
      <c r="TWP59" s="515"/>
      <c r="TWQ59" s="515"/>
      <c r="TWR59" s="513"/>
      <c r="TWS59" s="514"/>
      <c r="TWT59" s="515"/>
      <c r="TWU59" s="515"/>
      <c r="TWV59" s="515"/>
      <c r="TWW59" s="515"/>
      <c r="TWX59" s="515"/>
      <c r="TWY59" s="515"/>
      <c r="TWZ59" s="513"/>
      <c r="TXA59" s="514"/>
      <c r="TXB59" s="515"/>
      <c r="TXC59" s="515"/>
      <c r="TXD59" s="515"/>
      <c r="TXE59" s="515"/>
      <c r="TXF59" s="515"/>
      <c r="TXG59" s="515"/>
      <c r="TXH59" s="513"/>
      <c r="TXI59" s="514"/>
      <c r="TXJ59" s="515"/>
      <c r="TXK59" s="515"/>
      <c r="TXL59" s="515"/>
      <c r="TXM59" s="515"/>
      <c r="TXN59" s="515"/>
      <c r="TXO59" s="515"/>
      <c r="TXP59" s="513"/>
      <c r="TXQ59" s="514"/>
      <c r="TXR59" s="515"/>
      <c r="TXS59" s="515"/>
      <c r="TXT59" s="515"/>
      <c r="TXU59" s="515"/>
      <c r="TXV59" s="515"/>
      <c r="TXW59" s="515"/>
      <c r="TXX59" s="513"/>
      <c r="TXY59" s="514"/>
      <c r="TXZ59" s="515"/>
      <c r="TYA59" s="515"/>
      <c r="TYB59" s="515"/>
      <c r="TYC59" s="515"/>
      <c r="TYD59" s="515"/>
      <c r="TYE59" s="515"/>
      <c r="TYF59" s="513"/>
      <c r="TYG59" s="514"/>
      <c r="TYH59" s="515"/>
      <c r="TYI59" s="515"/>
      <c r="TYJ59" s="515"/>
      <c r="TYK59" s="515"/>
      <c r="TYL59" s="515"/>
      <c r="TYM59" s="515"/>
      <c r="TYN59" s="513"/>
      <c r="TYO59" s="514"/>
      <c r="TYP59" s="515"/>
      <c r="TYQ59" s="515"/>
      <c r="TYR59" s="515"/>
      <c r="TYS59" s="515"/>
      <c r="TYT59" s="515"/>
      <c r="TYU59" s="515"/>
      <c r="TYV59" s="513"/>
      <c r="TYW59" s="514"/>
      <c r="TYX59" s="515"/>
      <c r="TYY59" s="515"/>
      <c r="TYZ59" s="515"/>
      <c r="TZA59" s="515"/>
      <c r="TZB59" s="515"/>
      <c r="TZC59" s="515"/>
      <c r="TZD59" s="513"/>
      <c r="TZE59" s="514"/>
      <c r="TZF59" s="515"/>
      <c r="TZG59" s="515"/>
      <c r="TZH59" s="515"/>
      <c r="TZI59" s="515"/>
      <c r="TZJ59" s="515"/>
      <c r="TZK59" s="515"/>
      <c r="TZL59" s="513"/>
      <c r="TZM59" s="514"/>
      <c r="TZN59" s="515"/>
      <c r="TZO59" s="515"/>
      <c r="TZP59" s="515"/>
      <c r="TZQ59" s="515"/>
      <c r="TZR59" s="515"/>
      <c r="TZS59" s="515"/>
      <c r="TZT59" s="513"/>
      <c r="TZU59" s="514"/>
      <c r="TZV59" s="515"/>
      <c r="TZW59" s="515"/>
      <c r="TZX59" s="515"/>
      <c r="TZY59" s="515"/>
      <c r="TZZ59" s="515"/>
      <c r="UAA59" s="515"/>
      <c r="UAB59" s="513"/>
      <c r="UAC59" s="514"/>
      <c r="UAD59" s="515"/>
      <c r="UAE59" s="515"/>
      <c r="UAF59" s="515"/>
      <c r="UAG59" s="515"/>
      <c r="UAH59" s="515"/>
      <c r="UAI59" s="515"/>
      <c r="UAJ59" s="513"/>
      <c r="UAK59" s="514"/>
      <c r="UAL59" s="515"/>
      <c r="UAM59" s="515"/>
      <c r="UAN59" s="515"/>
      <c r="UAO59" s="515"/>
      <c r="UAP59" s="515"/>
      <c r="UAQ59" s="515"/>
      <c r="UAR59" s="513"/>
      <c r="UAS59" s="514"/>
      <c r="UAT59" s="515"/>
      <c r="UAU59" s="515"/>
      <c r="UAV59" s="515"/>
      <c r="UAW59" s="515"/>
      <c r="UAX59" s="515"/>
      <c r="UAY59" s="515"/>
      <c r="UAZ59" s="513"/>
      <c r="UBA59" s="514"/>
      <c r="UBB59" s="515"/>
      <c r="UBC59" s="515"/>
      <c r="UBD59" s="515"/>
      <c r="UBE59" s="515"/>
      <c r="UBF59" s="515"/>
      <c r="UBG59" s="515"/>
      <c r="UBH59" s="513"/>
      <c r="UBI59" s="514"/>
      <c r="UBJ59" s="515"/>
      <c r="UBK59" s="515"/>
      <c r="UBL59" s="515"/>
      <c r="UBM59" s="515"/>
      <c r="UBN59" s="515"/>
      <c r="UBO59" s="515"/>
      <c r="UBP59" s="513"/>
      <c r="UBQ59" s="514"/>
      <c r="UBR59" s="515"/>
      <c r="UBS59" s="515"/>
      <c r="UBT59" s="515"/>
      <c r="UBU59" s="515"/>
      <c r="UBV59" s="515"/>
      <c r="UBW59" s="515"/>
      <c r="UBX59" s="513"/>
      <c r="UBY59" s="514"/>
      <c r="UBZ59" s="515"/>
      <c r="UCA59" s="515"/>
      <c r="UCB59" s="515"/>
      <c r="UCC59" s="515"/>
      <c r="UCD59" s="515"/>
      <c r="UCE59" s="515"/>
      <c r="UCF59" s="513"/>
      <c r="UCG59" s="514"/>
      <c r="UCH59" s="515"/>
      <c r="UCI59" s="515"/>
      <c r="UCJ59" s="515"/>
      <c r="UCK59" s="515"/>
      <c r="UCL59" s="515"/>
      <c r="UCM59" s="515"/>
      <c r="UCN59" s="513"/>
      <c r="UCO59" s="514"/>
      <c r="UCP59" s="515"/>
      <c r="UCQ59" s="515"/>
      <c r="UCR59" s="515"/>
      <c r="UCS59" s="515"/>
      <c r="UCT59" s="515"/>
      <c r="UCU59" s="515"/>
      <c r="UCV59" s="513"/>
      <c r="UCW59" s="514"/>
      <c r="UCX59" s="515"/>
      <c r="UCY59" s="515"/>
      <c r="UCZ59" s="515"/>
      <c r="UDA59" s="515"/>
      <c r="UDB59" s="515"/>
      <c r="UDC59" s="515"/>
      <c r="UDD59" s="513"/>
      <c r="UDE59" s="514"/>
      <c r="UDF59" s="515"/>
      <c r="UDG59" s="515"/>
      <c r="UDH59" s="515"/>
      <c r="UDI59" s="515"/>
      <c r="UDJ59" s="515"/>
      <c r="UDK59" s="515"/>
      <c r="UDL59" s="513"/>
      <c r="UDM59" s="514"/>
      <c r="UDN59" s="515"/>
      <c r="UDO59" s="515"/>
      <c r="UDP59" s="515"/>
      <c r="UDQ59" s="515"/>
      <c r="UDR59" s="515"/>
      <c r="UDS59" s="515"/>
      <c r="UDT59" s="513"/>
      <c r="UDU59" s="514"/>
      <c r="UDV59" s="515"/>
      <c r="UDW59" s="515"/>
      <c r="UDX59" s="515"/>
      <c r="UDY59" s="515"/>
      <c r="UDZ59" s="515"/>
      <c r="UEA59" s="515"/>
      <c r="UEB59" s="513"/>
      <c r="UEC59" s="514"/>
      <c r="UED59" s="515"/>
      <c r="UEE59" s="515"/>
      <c r="UEF59" s="515"/>
      <c r="UEG59" s="515"/>
      <c r="UEH59" s="515"/>
      <c r="UEI59" s="515"/>
      <c r="UEJ59" s="513"/>
      <c r="UEK59" s="514"/>
      <c r="UEL59" s="515"/>
      <c r="UEM59" s="515"/>
      <c r="UEN59" s="515"/>
      <c r="UEO59" s="515"/>
      <c r="UEP59" s="515"/>
      <c r="UEQ59" s="515"/>
      <c r="UER59" s="513"/>
      <c r="UES59" s="514"/>
      <c r="UET59" s="515"/>
      <c r="UEU59" s="515"/>
      <c r="UEV59" s="515"/>
      <c r="UEW59" s="515"/>
      <c r="UEX59" s="515"/>
      <c r="UEY59" s="515"/>
      <c r="UEZ59" s="513"/>
      <c r="UFA59" s="514"/>
      <c r="UFB59" s="515"/>
      <c r="UFC59" s="515"/>
      <c r="UFD59" s="515"/>
      <c r="UFE59" s="515"/>
      <c r="UFF59" s="515"/>
      <c r="UFG59" s="515"/>
      <c r="UFH59" s="513"/>
      <c r="UFI59" s="514"/>
      <c r="UFJ59" s="515"/>
      <c r="UFK59" s="515"/>
      <c r="UFL59" s="515"/>
      <c r="UFM59" s="515"/>
      <c r="UFN59" s="515"/>
      <c r="UFO59" s="515"/>
      <c r="UFP59" s="513"/>
      <c r="UFQ59" s="514"/>
      <c r="UFR59" s="515"/>
      <c r="UFS59" s="515"/>
      <c r="UFT59" s="515"/>
      <c r="UFU59" s="515"/>
      <c r="UFV59" s="515"/>
      <c r="UFW59" s="515"/>
      <c r="UFX59" s="513"/>
      <c r="UFY59" s="514"/>
      <c r="UFZ59" s="515"/>
      <c r="UGA59" s="515"/>
      <c r="UGB59" s="515"/>
      <c r="UGC59" s="515"/>
      <c r="UGD59" s="515"/>
      <c r="UGE59" s="515"/>
      <c r="UGF59" s="513"/>
      <c r="UGG59" s="514"/>
      <c r="UGH59" s="515"/>
      <c r="UGI59" s="515"/>
      <c r="UGJ59" s="515"/>
      <c r="UGK59" s="515"/>
      <c r="UGL59" s="515"/>
      <c r="UGM59" s="515"/>
      <c r="UGN59" s="513"/>
      <c r="UGO59" s="514"/>
      <c r="UGP59" s="515"/>
      <c r="UGQ59" s="515"/>
      <c r="UGR59" s="515"/>
      <c r="UGS59" s="515"/>
      <c r="UGT59" s="515"/>
      <c r="UGU59" s="515"/>
      <c r="UGV59" s="513"/>
      <c r="UGW59" s="514"/>
      <c r="UGX59" s="515"/>
      <c r="UGY59" s="515"/>
      <c r="UGZ59" s="515"/>
      <c r="UHA59" s="515"/>
      <c r="UHB59" s="515"/>
      <c r="UHC59" s="515"/>
      <c r="UHD59" s="513"/>
      <c r="UHE59" s="514"/>
      <c r="UHF59" s="515"/>
      <c r="UHG59" s="515"/>
      <c r="UHH59" s="515"/>
      <c r="UHI59" s="515"/>
      <c r="UHJ59" s="515"/>
      <c r="UHK59" s="515"/>
      <c r="UHL59" s="513"/>
      <c r="UHM59" s="514"/>
      <c r="UHN59" s="515"/>
      <c r="UHO59" s="515"/>
      <c r="UHP59" s="515"/>
      <c r="UHQ59" s="515"/>
      <c r="UHR59" s="515"/>
      <c r="UHS59" s="515"/>
      <c r="UHT59" s="513"/>
      <c r="UHU59" s="514"/>
      <c r="UHV59" s="515"/>
      <c r="UHW59" s="515"/>
      <c r="UHX59" s="515"/>
      <c r="UHY59" s="515"/>
      <c r="UHZ59" s="515"/>
      <c r="UIA59" s="515"/>
      <c r="UIB59" s="513"/>
      <c r="UIC59" s="514"/>
      <c r="UID59" s="515"/>
      <c r="UIE59" s="515"/>
      <c r="UIF59" s="515"/>
      <c r="UIG59" s="515"/>
      <c r="UIH59" s="515"/>
      <c r="UII59" s="515"/>
      <c r="UIJ59" s="513"/>
      <c r="UIK59" s="514"/>
      <c r="UIL59" s="515"/>
      <c r="UIM59" s="515"/>
      <c r="UIN59" s="515"/>
      <c r="UIO59" s="515"/>
      <c r="UIP59" s="515"/>
      <c r="UIQ59" s="515"/>
      <c r="UIR59" s="513"/>
      <c r="UIS59" s="514"/>
      <c r="UIT59" s="515"/>
      <c r="UIU59" s="515"/>
      <c r="UIV59" s="515"/>
      <c r="UIW59" s="515"/>
      <c r="UIX59" s="515"/>
      <c r="UIY59" s="515"/>
      <c r="UIZ59" s="513"/>
      <c r="UJA59" s="514"/>
      <c r="UJB59" s="515"/>
      <c r="UJC59" s="515"/>
      <c r="UJD59" s="515"/>
      <c r="UJE59" s="515"/>
      <c r="UJF59" s="515"/>
      <c r="UJG59" s="515"/>
      <c r="UJH59" s="513"/>
      <c r="UJI59" s="514"/>
      <c r="UJJ59" s="515"/>
      <c r="UJK59" s="515"/>
      <c r="UJL59" s="515"/>
      <c r="UJM59" s="515"/>
      <c r="UJN59" s="515"/>
      <c r="UJO59" s="515"/>
      <c r="UJP59" s="513"/>
      <c r="UJQ59" s="514"/>
      <c r="UJR59" s="515"/>
      <c r="UJS59" s="515"/>
      <c r="UJT59" s="515"/>
      <c r="UJU59" s="515"/>
      <c r="UJV59" s="515"/>
      <c r="UJW59" s="515"/>
      <c r="UJX59" s="513"/>
      <c r="UJY59" s="514"/>
      <c r="UJZ59" s="515"/>
      <c r="UKA59" s="515"/>
      <c r="UKB59" s="515"/>
      <c r="UKC59" s="515"/>
      <c r="UKD59" s="515"/>
      <c r="UKE59" s="515"/>
      <c r="UKF59" s="513"/>
      <c r="UKG59" s="514"/>
      <c r="UKH59" s="515"/>
      <c r="UKI59" s="515"/>
      <c r="UKJ59" s="515"/>
      <c r="UKK59" s="515"/>
      <c r="UKL59" s="515"/>
      <c r="UKM59" s="515"/>
      <c r="UKN59" s="513"/>
      <c r="UKO59" s="514"/>
      <c r="UKP59" s="515"/>
      <c r="UKQ59" s="515"/>
      <c r="UKR59" s="515"/>
      <c r="UKS59" s="515"/>
      <c r="UKT59" s="515"/>
      <c r="UKU59" s="515"/>
      <c r="UKV59" s="513"/>
      <c r="UKW59" s="514"/>
      <c r="UKX59" s="515"/>
      <c r="UKY59" s="515"/>
      <c r="UKZ59" s="515"/>
      <c r="ULA59" s="515"/>
      <c r="ULB59" s="515"/>
      <c r="ULC59" s="515"/>
      <c r="ULD59" s="513"/>
      <c r="ULE59" s="514"/>
      <c r="ULF59" s="515"/>
      <c r="ULG59" s="515"/>
      <c r="ULH59" s="515"/>
      <c r="ULI59" s="515"/>
      <c r="ULJ59" s="515"/>
      <c r="ULK59" s="515"/>
      <c r="ULL59" s="513"/>
      <c r="ULM59" s="514"/>
      <c r="ULN59" s="515"/>
      <c r="ULO59" s="515"/>
      <c r="ULP59" s="515"/>
      <c r="ULQ59" s="515"/>
      <c r="ULR59" s="515"/>
      <c r="ULS59" s="515"/>
      <c r="ULT59" s="513"/>
      <c r="ULU59" s="514"/>
      <c r="ULV59" s="515"/>
      <c r="ULW59" s="515"/>
      <c r="ULX59" s="515"/>
      <c r="ULY59" s="515"/>
      <c r="ULZ59" s="515"/>
      <c r="UMA59" s="515"/>
      <c r="UMB59" s="513"/>
      <c r="UMC59" s="514"/>
      <c r="UMD59" s="515"/>
      <c r="UME59" s="515"/>
      <c r="UMF59" s="515"/>
      <c r="UMG59" s="515"/>
      <c r="UMH59" s="515"/>
      <c r="UMI59" s="515"/>
      <c r="UMJ59" s="513"/>
      <c r="UMK59" s="514"/>
      <c r="UML59" s="515"/>
      <c r="UMM59" s="515"/>
      <c r="UMN59" s="515"/>
      <c r="UMO59" s="515"/>
      <c r="UMP59" s="515"/>
      <c r="UMQ59" s="515"/>
      <c r="UMR59" s="513"/>
      <c r="UMS59" s="514"/>
      <c r="UMT59" s="515"/>
      <c r="UMU59" s="515"/>
      <c r="UMV59" s="515"/>
      <c r="UMW59" s="515"/>
      <c r="UMX59" s="515"/>
      <c r="UMY59" s="515"/>
      <c r="UMZ59" s="513"/>
      <c r="UNA59" s="514"/>
      <c r="UNB59" s="515"/>
      <c r="UNC59" s="515"/>
      <c r="UND59" s="515"/>
      <c r="UNE59" s="515"/>
      <c r="UNF59" s="515"/>
      <c r="UNG59" s="515"/>
      <c r="UNH59" s="513"/>
      <c r="UNI59" s="514"/>
      <c r="UNJ59" s="515"/>
      <c r="UNK59" s="515"/>
      <c r="UNL59" s="515"/>
      <c r="UNM59" s="515"/>
      <c r="UNN59" s="515"/>
      <c r="UNO59" s="515"/>
      <c r="UNP59" s="513"/>
      <c r="UNQ59" s="514"/>
      <c r="UNR59" s="515"/>
      <c r="UNS59" s="515"/>
      <c r="UNT59" s="515"/>
      <c r="UNU59" s="515"/>
      <c r="UNV59" s="515"/>
      <c r="UNW59" s="515"/>
      <c r="UNX59" s="513"/>
      <c r="UNY59" s="514"/>
      <c r="UNZ59" s="515"/>
      <c r="UOA59" s="515"/>
      <c r="UOB59" s="515"/>
      <c r="UOC59" s="515"/>
      <c r="UOD59" s="515"/>
      <c r="UOE59" s="515"/>
      <c r="UOF59" s="513"/>
      <c r="UOG59" s="514"/>
      <c r="UOH59" s="515"/>
      <c r="UOI59" s="515"/>
      <c r="UOJ59" s="515"/>
      <c r="UOK59" s="515"/>
      <c r="UOL59" s="515"/>
      <c r="UOM59" s="515"/>
      <c r="UON59" s="513"/>
      <c r="UOO59" s="514"/>
      <c r="UOP59" s="515"/>
      <c r="UOQ59" s="515"/>
      <c r="UOR59" s="515"/>
      <c r="UOS59" s="515"/>
      <c r="UOT59" s="515"/>
      <c r="UOU59" s="515"/>
      <c r="UOV59" s="513"/>
      <c r="UOW59" s="514"/>
      <c r="UOX59" s="515"/>
      <c r="UOY59" s="515"/>
      <c r="UOZ59" s="515"/>
      <c r="UPA59" s="515"/>
      <c r="UPB59" s="515"/>
      <c r="UPC59" s="515"/>
      <c r="UPD59" s="513"/>
      <c r="UPE59" s="514"/>
      <c r="UPF59" s="515"/>
      <c r="UPG59" s="515"/>
      <c r="UPH59" s="515"/>
      <c r="UPI59" s="515"/>
      <c r="UPJ59" s="515"/>
      <c r="UPK59" s="515"/>
      <c r="UPL59" s="513"/>
      <c r="UPM59" s="514"/>
      <c r="UPN59" s="515"/>
      <c r="UPO59" s="515"/>
      <c r="UPP59" s="515"/>
      <c r="UPQ59" s="515"/>
      <c r="UPR59" s="515"/>
      <c r="UPS59" s="515"/>
      <c r="UPT59" s="513"/>
      <c r="UPU59" s="514"/>
      <c r="UPV59" s="515"/>
      <c r="UPW59" s="515"/>
      <c r="UPX59" s="515"/>
      <c r="UPY59" s="515"/>
      <c r="UPZ59" s="515"/>
      <c r="UQA59" s="515"/>
      <c r="UQB59" s="513"/>
      <c r="UQC59" s="514"/>
      <c r="UQD59" s="515"/>
      <c r="UQE59" s="515"/>
      <c r="UQF59" s="515"/>
      <c r="UQG59" s="515"/>
      <c r="UQH59" s="515"/>
      <c r="UQI59" s="515"/>
      <c r="UQJ59" s="513"/>
      <c r="UQK59" s="514"/>
      <c r="UQL59" s="515"/>
      <c r="UQM59" s="515"/>
      <c r="UQN59" s="515"/>
      <c r="UQO59" s="515"/>
      <c r="UQP59" s="515"/>
      <c r="UQQ59" s="515"/>
      <c r="UQR59" s="513"/>
      <c r="UQS59" s="514"/>
      <c r="UQT59" s="515"/>
      <c r="UQU59" s="515"/>
      <c r="UQV59" s="515"/>
      <c r="UQW59" s="515"/>
      <c r="UQX59" s="515"/>
      <c r="UQY59" s="515"/>
      <c r="UQZ59" s="513"/>
      <c r="URA59" s="514"/>
      <c r="URB59" s="515"/>
      <c r="URC59" s="515"/>
      <c r="URD59" s="515"/>
      <c r="URE59" s="515"/>
      <c r="URF59" s="515"/>
      <c r="URG59" s="515"/>
      <c r="URH59" s="513"/>
      <c r="URI59" s="514"/>
      <c r="URJ59" s="515"/>
      <c r="URK59" s="515"/>
      <c r="URL59" s="515"/>
      <c r="URM59" s="515"/>
      <c r="URN59" s="515"/>
      <c r="URO59" s="515"/>
      <c r="URP59" s="513"/>
      <c r="URQ59" s="514"/>
      <c r="URR59" s="515"/>
      <c r="URS59" s="515"/>
      <c r="URT59" s="515"/>
      <c r="URU59" s="515"/>
      <c r="URV59" s="515"/>
      <c r="URW59" s="515"/>
      <c r="URX59" s="513"/>
      <c r="URY59" s="514"/>
      <c r="URZ59" s="515"/>
      <c r="USA59" s="515"/>
      <c r="USB59" s="515"/>
      <c r="USC59" s="515"/>
      <c r="USD59" s="515"/>
      <c r="USE59" s="515"/>
      <c r="USF59" s="513"/>
      <c r="USG59" s="514"/>
      <c r="USH59" s="515"/>
      <c r="USI59" s="515"/>
      <c r="USJ59" s="515"/>
      <c r="USK59" s="515"/>
      <c r="USL59" s="515"/>
      <c r="USM59" s="515"/>
      <c r="USN59" s="513"/>
      <c r="USO59" s="514"/>
      <c r="USP59" s="515"/>
      <c r="USQ59" s="515"/>
      <c r="USR59" s="515"/>
      <c r="USS59" s="515"/>
      <c r="UST59" s="515"/>
      <c r="USU59" s="515"/>
      <c r="USV59" s="513"/>
      <c r="USW59" s="514"/>
      <c r="USX59" s="515"/>
      <c r="USY59" s="515"/>
      <c r="USZ59" s="515"/>
      <c r="UTA59" s="515"/>
      <c r="UTB59" s="515"/>
      <c r="UTC59" s="515"/>
      <c r="UTD59" s="513"/>
      <c r="UTE59" s="514"/>
      <c r="UTF59" s="515"/>
      <c r="UTG59" s="515"/>
      <c r="UTH59" s="515"/>
      <c r="UTI59" s="515"/>
      <c r="UTJ59" s="515"/>
      <c r="UTK59" s="515"/>
      <c r="UTL59" s="513"/>
      <c r="UTM59" s="514"/>
      <c r="UTN59" s="515"/>
      <c r="UTO59" s="515"/>
      <c r="UTP59" s="515"/>
      <c r="UTQ59" s="515"/>
      <c r="UTR59" s="515"/>
      <c r="UTS59" s="515"/>
      <c r="UTT59" s="513"/>
      <c r="UTU59" s="514"/>
      <c r="UTV59" s="515"/>
      <c r="UTW59" s="515"/>
      <c r="UTX59" s="515"/>
      <c r="UTY59" s="515"/>
      <c r="UTZ59" s="515"/>
      <c r="UUA59" s="515"/>
      <c r="UUB59" s="513"/>
      <c r="UUC59" s="514"/>
      <c r="UUD59" s="515"/>
      <c r="UUE59" s="515"/>
      <c r="UUF59" s="515"/>
      <c r="UUG59" s="515"/>
      <c r="UUH59" s="515"/>
      <c r="UUI59" s="515"/>
      <c r="UUJ59" s="513"/>
      <c r="UUK59" s="514"/>
      <c r="UUL59" s="515"/>
      <c r="UUM59" s="515"/>
      <c r="UUN59" s="515"/>
      <c r="UUO59" s="515"/>
      <c r="UUP59" s="515"/>
      <c r="UUQ59" s="515"/>
      <c r="UUR59" s="513"/>
      <c r="UUS59" s="514"/>
      <c r="UUT59" s="515"/>
      <c r="UUU59" s="515"/>
      <c r="UUV59" s="515"/>
      <c r="UUW59" s="515"/>
      <c r="UUX59" s="515"/>
      <c r="UUY59" s="515"/>
      <c r="UUZ59" s="513"/>
      <c r="UVA59" s="514"/>
      <c r="UVB59" s="515"/>
      <c r="UVC59" s="515"/>
      <c r="UVD59" s="515"/>
      <c r="UVE59" s="515"/>
      <c r="UVF59" s="515"/>
      <c r="UVG59" s="515"/>
      <c r="UVH59" s="513"/>
      <c r="UVI59" s="514"/>
      <c r="UVJ59" s="515"/>
      <c r="UVK59" s="515"/>
      <c r="UVL59" s="515"/>
      <c r="UVM59" s="515"/>
      <c r="UVN59" s="515"/>
      <c r="UVO59" s="515"/>
      <c r="UVP59" s="513"/>
      <c r="UVQ59" s="514"/>
      <c r="UVR59" s="515"/>
      <c r="UVS59" s="515"/>
      <c r="UVT59" s="515"/>
      <c r="UVU59" s="515"/>
      <c r="UVV59" s="515"/>
      <c r="UVW59" s="515"/>
      <c r="UVX59" s="513"/>
      <c r="UVY59" s="514"/>
      <c r="UVZ59" s="515"/>
      <c r="UWA59" s="515"/>
      <c r="UWB59" s="515"/>
      <c r="UWC59" s="515"/>
      <c r="UWD59" s="515"/>
      <c r="UWE59" s="515"/>
      <c r="UWF59" s="513"/>
      <c r="UWG59" s="514"/>
      <c r="UWH59" s="515"/>
      <c r="UWI59" s="515"/>
      <c r="UWJ59" s="515"/>
      <c r="UWK59" s="515"/>
      <c r="UWL59" s="515"/>
      <c r="UWM59" s="515"/>
      <c r="UWN59" s="513"/>
      <c r="UWO59" s="514"/>
      <c r="UWP59" s="515"/>
      <c r="UWQ59" s="515"/>
      <c r="UWR59" s="515"/>
      <c r="UWS59" s="515"/>
      <c r="UWT59" s="515"/>
      <c r="UWU59" s="515"/>
      <c r="UWV59" s="513"/>
      <c r="UWW59" s="514"/>
      <c r="UWX59" s="515"/>
      <c r="UWY59" s="515"/>
      <c r="UWZ59" s="515"/>
      <c r="UXA59" s="515"/>
      <c r="UXB59" s="515"/>
      <c r="UXC59" s="515"/>
      <c r="UXD59" s="513"/>
      <c r="UXE59" s="514"/>
      <c r="UXF59" s="515"/>
      <c r="UXG59" s="515"/>
      <c r="UXH59" s="515"/>
      <c r="UXI59" s="515"/>
      <c r="UXJ59" s="515"/>
      <c r="UXK59" s="515"/>
      <c r="UXL59" s="513"/>
      <c r="UXM59" s="514"/>
      <c r="UXN59" s="515"/>
      <c r="UXO59" s="515"/>
      <c r="UXP59" s="515"/>
      <c r="UXQ59" s="515"/>
      <c r="UXR59" s="515"/>
      <c r="UXS59" s="515"/>
      <c r="UXT59" s="513"/>
      <c r="UXU59" s="514"/>
      <c r="UXV59" s="515"/>
      <c r="UXW59" s="515"/>
      <c r="UXX59" s="515"/>
      <c r="UXY59" s="515"/>
      <c r="UXZ59" s="515"/>
      <c r="UYA59" s="515"/>
      <c r="UYB59" s="513"/>
      <c r="UYC59" s="514"/>
      <c r="UYD59" s="515"/>
      <c r="UYE59" s="515"/>
      <c r="UYF59" s="515"/>
      <c r="UYG59" s="515"/>
      <c r="UYH59" s="515"/>
      <c r="UYI59" s="515"/>
      <c r="UYJ59" s="513"/>
      <c r="UYK59" s="514"/>
      <c r="UYL59" s="515"/>
      <c r="UYM59" s="515"/>
      <c r="UYN59" s="515"/>
      <c r="UYO59" s="515"/>
      <c r="UYP59" s="515"/>
      <c r="UYQ59" s="515"/>
      <c r="UYR59" s="513"/>
      <c r="UYS59" s="514"/>
      <c r="UYT59" s="515"/>
      <c r="UYU59" s="515"/>
      <c r="UYV59" s="515"/>
      <c r="UYW59" s="515"/>
      <c r="UYX59" s="515"/>
      <c r="UYY59" s="515"/>
      <c r="UYZ59" s="513"/>
      <c r="UZA59" s="514"/>
      <c r="UZB59" s="515"/>
      <c r="UZC59" s="515"/>
      <c r="UZD59" s="515"/>
      <c r="UZE59" s="515"/>
      <c r="UZF59" s="515"/>
      <c r="UZG59" s="515"/>
      <c r="UZH59" s="513"/>
      <c r="UZI59" s="514"/>
      <c r="UZJ59" s="515"/>
      <c r="UZK59" s="515"/>
      <c r="UZL59" s="515"/>
      <c r="UZM59" s="515"/>
      <c r="UZN59" s="515"/>
      <c r="UZO59" s="515"/>
      <c r="UZP59" s="513"/>
      <c r="UZQ59" s="514"/>
      <c r="UZR59" s="515"/>
      <c r="UZS59" s="515"/>
      <c r="UZT59" s="515"/>
      <c r="UZU59" s="515"/>
      <c r="UZV59" s="515"/>
      <c r="UZW59" s="515"/>
      <c r="UZX59" s="513"/>
      <c r="UZY59" s="514"/>
      <c r="UZZ59" s="515"/>
      <c r="VAA59" s="515"/>
      <c r="VAB59" s="515"/>
      <c r="VAC59" s="515"/>
      <c r="VAD59" s="515"/>
      <c r="VAE59" s="515"/>
      <c r="VAF59" s="513"/>
      <c r="VAG59" s="514"/>
      <c r="VAH59" s="515"/>
      <c r="VAI59" s="515"/>
      <c r="VAJ59" s="515"/>
      <c r="VAK59" s="515"/>
      <c r="VAL59" s="515"/>
      <c r="VAM59" s="515"/>
      <c r="VAN59" s="513"/>
      <c r="VAO59" s="514"/>
      <c r="VAP59" s="515"/>
      <c r="VAQ59" s="515"/>
      <c r="VAR59" s="515"/>
      <c r="VAS59" s="515"/>
      <c r="VAT59" s="515"/>
      <c r="VAU59" s="515"/>
      <c r="VAV59" s="513"/>
      <c r="VAW59" s="514"/>
      <c r="VAX59" s="515"/>
      <c r="VAY59" s="515"/>
      <c r="VAZ59" s="515"/>
      <c r="VBA59" s="515"/>
      <c r="VBB59" s="515"/>
      <c r="VBC59" s="515"/>
      <c r="VBD59" s="513"/>
      <c r="VBE59" s="514"/>
      <c r="VBF59" s="515"/>
      <c r="VBG59" s="515"/>
      <c r="VBH59" s="515"/>
      <c r="VBI59" s="515"/>
      <c r="VBJ59" s="515"/>
      <c r="VBK59" s="515"/>
      <c r="VBL59" s="513"/>
      <c r="VBM59" s="514"/>
      <c r="VBN59" s="515"/>
      <c r="VBO59" s="515"/>
      <c r="VBP59" s="515"/>
      <c r="VBQ59" s="515"/>
      <c r="VBR59" s="515"/>
      <c r="VBS59" s="515"/>
      <c r="VBT59" s="513"/>
      <c r="VBU59" s="514"/>
      <c r="VBV59" s="515"/>
      <c r="VBW59" s="515"/>
      <c r="VBX59" s="515"/>
      <c r="VBY59" s="515"/>
      <c r="VBZ59" s="515"/>
      <c r="VCA59" s="515"/>
      <c r="VCB59" s="513"/>
      <c r="VCC59" s="514"/>
      <c r="VCD59" s="515"/>
      <c r="VCE59" s="515"/>
      <c r="VCF59" s="515"/>
      <c r="VCG59" s="515"/>
      <c r="VCH59" s="515"/>
      <c r="VCI59" s="515"/>
      <c r="VCJ59" s="513"/>
      <c r="VCK59" s="514"/>
      <c r="VCL59" s="515"/>
      <c r="VCM59" s="515"/>
      <c r="VCN59" s="515"/>
      <c r="VCO59" s="515"/>
      <c r="VCP59" s="515"/>
      <c r="VCQ59" s="515"/>
      <c r="VCR59" s="513"/>
      <c r="VCS59" s="514"/>
      <c r="VCT59" s="515"/>
      <c r="VCU59" s="515"/>
      <c r="VCV59" s="515"/>
      <c r="VCW59" s="515"/>
      <c r="VCX59" s="515"/>
      <c r="VCY59" s="515"/>
      <c r="VCZ59" s="513"/>
      <c r="VDA59" s="514"/>
      <c r="VDB59" s="515"/>
      <c r="VDC59" s="515"/>
      <c r="VDD59" s="515"/>
      <c r="VDE59" s="515"/>
      <c r="VDF59" s="515"/>
      <c r="VDG59" s="515"/>
      <c r="VDH59" s="513"/>
      <c r="VDI59" s="514"/>
      <c r="VDJ59" s="515"/>
      <c r="VDK59" s="515"/>
      <c r="VDL59" s="515"/>
      <c r="VDM59" s="515"/>
      <c r="VDN59" s="515"/>
      <c r="VDO59" s="515"/>
      <c r="VDP59" s="513"/>
      <c r="VDQ59" s="514"/>
      <c r="VDR59" s="515"/>
      <c r="VDS59" s="515"/>
      <c r="VDT59" s="515"/>
      <c r="VDU59" s="515"/>
      <c r="VDV59" s="515"/>
      <c r="VDW59" s="515"/>
      <c r="VDX59" s="513"/>
      <c r="VDY59" s="514"/>
      <c r="VDZ59" s="515"/>
      <c r="VEA59" s="515"/>
      <c r="VEB59" s="515"/>
      <c r="VEC59" s="515"/>
      <c r="VED59" s="515"/>
      <c r="VEE59" s="515"/>
      <c r="VEF59" s="513"/>
      <c r="VEG59" s="514"/>
      <c r="VEH59" s="515"/>
      <c r="VEI59" s="515"/>
      <c r="VEJ59" s="515"/>
      <c r="VEK59" s="515"/>
      <c r="VEL59" s="515"/>
      <c r="VEM59" s="515"/>
      <c r="VEN59" s="513"/>
      <c r="VEO59" s="514"/>
      <c r="VEP59" s="515"/>
      <c r="VEQ59" s="515"/>
      <c r="VER59" s="515"/>
      <c r="VES59" s="515"/>
      <c r="VET59" s="515"/>
      <c r="VEU59" s="515"/>
      <c r="VEV59" s="513"/>
      <c r="VEW59" s="514"/>
      <c r="VEX59" s="515"/>
      <c r="VEY59" s="515"/>
      <c r="VEZ59" s="515"/>
      <c r="VFA59" s="515"/>
      <c r="VFB59" s="515"/>
      <c r="VFC59" s="515"/>
      <c r="VFD59" s="513"/>
      <c r="VFE59" s="514"/>
      <c r="VFF59" s="515"/>
      <c r="VFG59" s="515"/>
      <c r="VFH59" s="515"/>
      <c r="VFI59" s="515"/>
      <c r="VFJ59" s="515"/>
      <c r="VFK59" s="515"/>
      <c r="VFL59" s="513"/>
      <c r="VFM59" s="514"/>
      <c r="VFN59" s="515"/>
      <c r="VFO59" s="515"/>
      <c r="VFP59" s="515"/>
      <c r="VFQ59" s="515"/>
      <c r="VFR59" s="515"/>
      <c r="VFS59" s="515"/>
      <c r="VFT59" s="513"/>
      <c r="VFU59" s="514"/>
      <c r="VFV59" s="515"/>
      <c r="VFW59" s="515"/>
      <c r="VFX59" s="515"/>
      <c r="VFY59" s="515"/>
      <c r="VFZ59" s="515"/>
      <c r="VGA59" s="515"/>
      <c r="VGB59" s="513"/>
      <c r="VGC59" s="514"/>
      <c r="VGD59" s="515"/>
      <c r="VGE59" s="515"/>
      <c r="VGF59" s="515"/>
      <c r="VGG59" s="515"/>
      <c r="VGH59" s="515"/>
      <c r="VGI59" s="515"/>
      <c r="VGJ59" s="513"/>
      <c r="VGK59" s="514"/>
      <c r="VGL59" s="515"/>
      <c r="VGM59" s="515"/>
      <c r="VGN59" s="515"/>
      <c r="VGO59" s="515"/>
      <c r="VGP59" s="515"/>
      <c r="VGQ59" s="515"/>
      <c r="VGR59" s="513"/>
      <c r="VGS59" s="514"/>
      <c r="VGT59" s="515"/>
      <c r="VGU59" s="515"/>
      <c r="VGV59" s="515"/>
      <c r="VGW59" s="515"/>
      <c r="VGX59" s="515"/>
      <c r="VGY59" s="515"/>
      <c r="VGZ59" s="513"/>
      <c r="VHA59" s="514"/>
      <c r="VHB59" s="515"/>
      <c r="VHC59" s="515"/>
      <c r="VHD59" s="515"/>
      <c r="VHE59" s="515"/>
      <c r="VHF59" s="515"/>
      <c r="VHG59" s="515"/>
      <c r="VHH59" s="513"/>
      <c r="VHI59" s="514"/>
      <c r="VHJ59" s="515"/>
      <c r="VHK59" s="515"/>
      <c r="VHL59" s="515"/>
      <c r="VHM59" s="515"/>
      <c r="VHN59" s="515"/>
      <c r="VHO59" s="515"/>
      <c r="VHP59" s="513"/>
      <c r="VHQ59" s="514"/>
      <c r="VHR59" s="515"/>
      <c r="VHS59" s="515"/>
      <c r="VHT59" s="515"/>
      <c r="VHU59" s="515"/>
      <c r="VHV59" s="515"/>
      <c r="VHW59" s="515"/>
      <c r="VHX59" s="513"/>
      <c r="VHY59" s="514"/>
      <c r="VHZ59" s="515"/>
      <c r="VIA59" s="515"/>
      <c r="VIB59" s="515"/>
      <c r="VIC59" s="515"/>
      <c r="VID59" s="515"/>
      <c r="VIE59" s="515"/>
      <c r="VIF59" s="513"/>
      <c r="VIG59" s="514"/>
      <c r="VIH59" s="515"/>
      <c r="VII59" s="515"/>
      <c r="VIJ59" s="515"/>
      <c r="VIK59" s="515"/>
      <c r="VIL59" s="515"/>
      <c r="VIM59" s="515"/>
      <c r="VIN59" s="513"/>
      <c r="VIO59" s="514"/>
      <c r="VIP59" s="515"/>
      <c r="VIQ59" s="515"/>
      <c r="VIR59" s="515"/>
      <c r="VIS59" s="515"/>
      <c r="VIT59" s="515"/>
      <c r="VIU59" s="515"/>
      <c r="VIV59" s="513"/>
      <c r="VIW59" s="514"/>
      <c r="VIX59" s="515"/>
      <c r="VIY59" s="515"/>
      <c r="VIZ59" s="515"/>
      <c r="VJA59" s="515"/>
      <c r="VJB59" s="515"/>
      <c r="VJC59" s="515"/>
      <c r="VJD59" s="513"/>
      <c r="VJE59" s="514"/>
      <c r="VJF59" s="515"/>
      <c r="VJG59" s="515"/>
      <c r="VJH59" s="515"/>
      <c r="VJI59" s="515"/>
      <c r="VJJ59" s="515"/>
      <c r="VJK59" s="515"/>
      <c r="VJL59" s="513"/>
      <c r="VJM59" s="514"/>
      <c r="VJN59" s="515"/>
      <c r="VJO59" s="515"/>
      <c r="VJP59" s="515"/>
      <c r="VJQ59" s="515"/>
      <c r="VJR59" s="515"/>
      <c r="VJS59" s="515"/>
      <c r="VJT59" s="513"/>
      <c r="VJU59" s="514"/>
      <c r="VJV59" s="515"/>
      <c r="VJW59" s="515"/>
      <c r="VJX59" s="515"/>
      <c r="VJY59" s="515"/>
      <c r="VJZ59" s="515"/>
      <c r="VKA59" s="515"/>
      <c r="VKB59" s="513"/>
      <c r="VKC59" s="514"/>
      <c r="VKD59" s="515"/>
      <c r="VKE59" s="515"/>
      <c r="VKF59" s="515"/>
      <c r="VKG59" s="515"/>
      <c r="VKH59" s="515"/>
      <c r="VKI59" s="515"/>
      <c r="VKJ59" s="513"/>
      <c r="VKK59" s="514"/>
      <c r="VKL59" s="515"/>
      <c r="VKM59" s="515"/>
      <c r="VKN59" s="515"/>
      <c r="VKO59" s="515"/>
      <c r="VKP59" s="515"/>
      <c r="VKQ59" s="515"/>
      <c r="VKR59" s="513"/>
      <c r="VKS59" s="514"/>
      <c r="VKT59" s="515"/>
      <c r="VKU59" s="515"/>
      <c r="VKV59" s="515"/>
      <c r="VKW59" s="515"/>
      <c r="VKX59" s="515"/>
      <c r="VKY59" s="515"/>
      <c r="VKZ59" s="513"/>
      <c r="VLA59" s="514"/>
      <c r="VLB59" s="515"/>
      <c r="VLC59" s="515"/>
      <c r="VLD59" s="515"/>
      <c r="VLE59" s="515"/>
      <c r="VLF59" s="515"/>
      <c r="VLG59" s="515"/>
      <c r="VLH59" s="513"/>
      <c r="VLI59" s="514"/>
      <c r="VLJ59" s="515"/>
      <c r="VLK59" s="515"/>
      <c r="VLL59" s="515"/>
      <c r="VLM59" s="515"/>
      <c r="VLN59" s="515"/>
      <c r="VLO59" s="515"/>
      <c r="VLP59" s="513"/>
      <c r="VLQ59" s="514"/>
      <c r="VLR59" s="515"/>
      <c r="VLS59" s="515"/>
      <c r="VLT59" s="515"/>
      <c r="VLU59" s="515"/>
      <c r="VLV59" s="515"/>
      <c r="VLW59" s="515"/>
      <c r="VLX59" s="513"/>
      <c r="VLY59" s="514"/>
      <c r="VLZ59" s="515"/>
      <c r="VMA59" s="515"/>
      <c r="VMB59" s="515"/>
      <c r="VMC59" s="515"/>
      <c r="VMD59" s="515"/>
      <c r="VME59" s="515"/>
      <c r="VMF59" s="513"/>
      <c r="VMG59" s="514"/>
      <c r="VMH59" s="515"/>
      <c r="VMI59" s="515"/>
      <c r="VMJ59" s="515"/>
      <c r="VMK59" s="515"/>
      <c r="VML59" s="515"/>
      <c r="VMM59" s="515"/>
      <c r="VMN59" s="513"/>
      <c r="VMO59" s="514"/>
      <c r="VMP59" s="515"/>
      <c r="VMQ59" s="515"/>
      <c r="VMR59" s="515"/>
      <c r="VMS59" s="515"/>
      <c r="VMT59" s="515"/>
      <c r="VMU59" s="515"/>
      <c r="VMV59" s="513"/>
      <c r="VMW59" s="514"/>
      <c r="VMX59" s="515"/>
      <c r="VMY59" s="515"/>
      <c r="VMZ59" s="515"/>
      <c r="VNA59" s="515"/>
      <c r="VNB59" s="515"/>
      <c r="VNC59" s="515"/>
      <c r="VND59" s="513"/>
      <c r="VNE59" s="514"/>
      <c r="VNF59" s="515"/>
      <c r="VNG59" s="515"/>
      <c r="VNH59" s="515"/>
      <c r="VNI59" s="515"/>
      <c r="VNJ59" s="515"/>
      <c r="VNK59" s="515"/>
      <c r="VNL59" s="513"/>
      <c r="VNM59" s="514"/>
      <c r="VNN59" s="515"/>
      <c r="VNO59" s="515"/>
      <c r="VNP59" s="515"/>
      <c r="VNQ59" s="515"/>
      <c r="VNR59" s="515"/>
      <c r="VNS59" s="515"/>
      <c r="VNT59" s="513"/>
      <c r="VNU59" s="514"/>
      <c r="VNV59" s="515"/>
      <c r="VNW59" s="515"/>
      <c r="VNX59" s="515"/>
      <c r="VNY59" s="515"/>
      <c r="VNZ59" s="515"/>
      <c r="VOA59" s="515"/>
      <c r="VOB59" s="513"/>
      <c r="VOC59" s="514"/>
      <c r="VOD59" s="515"/>
      <c r="VOE59" s="515"/>
      <c r="VOF59" s="515"/>
      <c r="VOG59" s="515"/>
      <c r="VOH59" s="515"/>
      <c r="VOI59" s="515"/>
      <c r="VOJ59" s="513"/>
      <c r="VOK59" s="514"/>
      <c r="VOL59" s="515"/>
      <c r="VOM59" s="515"/>
      <c r="VON59" s="515"/>
      <c r="VOO59" s="515"/>
      <c r="VOP59" s="515"/>
      <c r="VOQ59" s="515"/>
      <c r="VOR59" s="513"/>
      <c r="VOS59" s="514"/>
      <c r="VOT59" s="515"/>
      <c r="VOU59" s="515"/>
      <c r="VOV59" s="515"/>
      <c r="VOW59" s="515"/>
      <c r="VOX59" s="515"/>
      <c r="VOY59" s="515"/>
      <c r="VOZ59" s="513"/>
      <c r="VPA59" s="514"/>
      <c r="VPB59" s="515"/>
      <c r="VPC59" s="515"/>
      <c r="VPD59" s="515"/>
      <c r="VPE59" s="515"/>
      <c r="VPF59" s="515"/>
      <c r="VPG59" s="515"/>
      <c r="VPH59" s="513"/>
      <c r="VPI59" s="514"/>
      <c r="VPJ59" s="515"/>
      <c r="VPK59" s="515"/>
      <c r="VPL59" s="515"/>
      <c r="VPM59" s="515"/>
      <c r="VPN59" s="515"/>
      <c r="VPO59" s="515"/>
      <c r="VPP59" s="513"/>
      <c r="VPQ59" s="514"/>
      <c r="VPR59" s="515"/>
      <c r="VPS59" s="515"/>
      <c r="VPT59" s="515"/>
      <c r="VPU59" s="515"/>
      <c r="VPV59" s="515"/>
      <c r="VPW59" s="515"/>
      <c r="VPX59" s="513"/>
      <c r="VPY59" s="514"/>
      <c r="VPZ59" s="515"/>
      <c r="VQA59" s="515"/>
      <c r="VQB59" s="515"/>
      <c r="VQC59" s="515"/>
      <c r="VQD59" s="515"/>
      <c r="VQE59" s="515"/>
      <c r="VQF59" s="513"/>
      <c r="VQG59" s="514"/>
      <c r="VQH59" s="515"/>
      <c r="VQI59" s="515"/>
      <c r="VQJ59" s="515"/>
      <c r="VQK59" s="515"/>
      <c r="VQL59" s="515"/>
      <c r="VQM59" s="515"/>
      <c r="VQN59" s="513"/>
      <c r="VQO59" s="514"/>
      <c r="VQP59" s="515"/>
      <c r="VQQ59" s="515"/>
      <c r="VQR59" s="515"/>
      <c r="VQS59" s="515"/>
      <c r="VQT59" s="515"/>
      <c r="VQU59" s="515"/>
      <c r="VQV59" s="513"/>
      <c r="VQW59" s="514"/>
      <c r="VQX59" s="515"/>
      <c r="VQY59" s="515"/>
      <c r="VQZ59" s="515"/>
      <c r="VRA59" s="515"/>
      <c r="VRB59" s="515"/>
      <c r="VRC59" s="515"/>
      <c r="VRD59" s="513"/>
      <c r="VRE59" s="514"/>
      <c r="VRF59" s="515"/>
      <c r="VRG59" s="515"/>
      <c r="VRH59" s="515"/>
      <c r="VRI59" s="515"/>
      <c r="VRJ59" s="515"/>
      <c r="VRK59" s="515"/>
      <c r="VRL59" s="513"/>
      <c r="VRM59" s="514"/>
      <c r="VRN59" s="515"/>
      <c r="VRO59" s="515"/>
      <c r="VRP59" s="515"/>
      <c r="VRQ59" s="515"/>
      <c r="VRR59" s="515"/>
      <c r="VRS59" s="515"/>
      <c r="VRT59" s="513"/>
      <c r="VRU59" s="514"/>
      <c r="VRV59" s="515"/>
      <c r="VRW59" s="515"/>
      <c r="VRX59" s="515"/>
      <c r="VRY59" s="515"/>
      <c r="VRZ59" s="515"/>
      <c r="VSA59" s="515"/>
      <c r="VSB59" s="513"/>
      <c r="VSC59" s="514"/>
      <c r="VSD59" s="515"/>
      <c r="VSE59" s="515"/>
      <c r="VSF59" s="515"/>
      <c r="VSG59" s="515"/>
      <c r="VSH59" s="515"/>
      <c r="VSI59" s="515"/>
      <c r="VSJ59" s="513"/>
      <c r="VSK59" s="514"/>
      <c r="VSL59" s="515"/>
      <c r="VSM59" s="515"/>
      <c r="VSN59" s="515"/>
      <c r="VSO59" s="515"/>
      <c r="VSP59" s="515"/>
      <c r="VSQ59" s="515"/>
      <c r="VSR59" s="513"/>
      <c r="VSS59" s="514"/>
      <c r="VST59" s="515"/>
      <c r="VSU59" s="515"/>
      <c r="VSV59" s="515"/>
      <c r="VSW59" s="515"/>
      <c r="VSX59" s="515"/>
      <c r="VSY59" s="515"/>
      <c r="VSZ59" s="513"/>
      <c r="VTA59" s="514"/>
      <c r="VTB59" s="515"/>
      <c r="VTC59" s="515"/>
      <c r="VTD59" s="515"/>
      <c r="VTE59" s="515"/>
      <c r="VTF59" s="515"/>
      <c r="VTG59" s="515"/>
      <c r="VTH59" s="513"/>
      <c r="VTI59" s="514"/>
      <c r="VTJ59" s="515"/>
      <c r="VTK59" s="515"/>
      <c r="VTL59" s="515"/>
      <c r="VTM59" s="515"/>
      <c r="VTN59" s="515"/>
      <c r="VTO59" s="515"/>
      <c r="VTP59" s="513"/>
      <c r="VTQ59" s="514"/>
      <c r="VTR59" s="515"/>
      <c r="VTS59" s="515"/>
      <c r="VTT59" s="515"/>
      <c r="VTU59" s="515"/>
      <c r="VTV59" s="515"/>
      <c r="VTW59" s="515"/>
      <c r="VTX59" s="513"/>
      <c r="VTY59" s="514"/>
      <c r="VTZ59" s="515"/>
      <c r="VUA59" s="515"/>
      <c r="VUB59" s="515"/>
      <c r="VUC59" s="515"/>
      <c r="VUD59" s="515"/>
      <c r="VUE59" s="515"/>
      <c r="VUF59" s="513"/>
      <c r="VUG59" s="514"/>
      <c r="VUH59" s="515"/>
      <c r="VUI59" s="515"/>
      <c r="VUJ59" s="515"/>
      <c r="VUK59" s="515"/>
      <c r="VUL59" s="515"/>
      <c r="VUM59" s="515"/>
      <c r="VUN59" s="513"/>
      <c r="VUO59" s="514"/>
      <c r="VUP59" s="515"/>
      <c r="VUQ59" s="515"/>
      <c r="VUR59" s="515"/>
      <c r="VUS59" s="515"/>
      <c r="VUT59" s="515"/>
      <c r="VUU59" s="515"/>
      <c r="VUV59" s="513"/>
      <c r="VUW59" s="514"/>
      <c r="VUX59" s="515"/>
      <c r="VUY59" s="515"/>
      <c r="VUZ59" s="515"/>
      <c r="VVA59" s="515"/>
      <c r="VVB59" s="515"/>
      <c r="VVC59" s="515"/>
      <c r="VVD59" s="513"/>
      <c r="VVE59" s="514"/>
      <c r="VVF59" s="515"/>
      <c r="VVG59" s="515"/>
      <c r="VVH59" s="515"/>
      <c r="VVI59" s="515"/>
      <c r="VVJ59" s="515"/>
      <c r="VVK59" s="515"/>
      <c r="VVL59" s="513"/>
      <c r="VVM59" s="514"/>
      <c r="VVN59" s="515"/>
      <c r="VVO59" s="515"/>
      <c r="VVP59" s="515"/>
      <c r="VVQ59" s="515"/>
      <c r="VVR59" s="515"/>
      <c r="VVS59" s="515"/>
      <c r="VVT59" s="513"/>
      <c r="VVU59" s="514"/>
      <c r="VVV59" s="515"/>
      <c r="VVW59" s="515"/>
      <c r="VVX59" s="515"/>
      <c r="VVY59" s="515"/>
      <c r="VVZ59" s="515"/>
      <c r="VWA59" s="515"/>
      <c r="VWB59" s="513"/>
      <c r="VWC59" s="514"/>
      <c r="VWD59" s="515"/>
      <c r="VWE59" s="515"/>
      <c r="VWF59" s="515"/>
      <c r="VWG59" s="515"/>
      <c r="VWH59" s="515"/>
      <c r="VWI59" s="515"/>
      <c r="VWJ59" s="513"/>
      <c r="VWK59" s="514"/>
      <c r="VWL59" s="515"/>
      <c r="VWM59" s="515"/>
      <c r="VWN59" s="515"/>
      <c r="VWO59" s="515"/>
      <c r="VWP59" s="515"/>
      <c r="VWQ59" s="515"/>
      <c r="VWR59" s="513"/>
      <c r="VWS59" s="514"/>
      <c r="VWT59" s="515"/>
      <c r="VWU59" s="515"/>
      <c r="VWV59" s="515"/>
      <c r="VWW59" s="515"/>
      <c r="VWX59" s="515"/>
      <c r="VWY59" s="515"/>
      <c r="VWZ59" s="513"/>
      <c r="VXA59" s="514"/>
      <c r="VXB59" s="515"/>
      <c r="VXC59" s="515"/>
      <c r="VXD59" s="515"/>
      <c r="VXE59" s="515"/>
      <c r="VXF59" s="515"/>
      <c r="VXG59" s="515"/>
      <c r="VXH59" s="513"/>
      <c r="VXI59" s="514"/>
      <c r="VXJ59" s="515"/>
      <c r="VXK59" s="515"/>
      <c r="VXL59" s="515"/>
      <c r="VXM59" s="515"/>
      <c r="VXN59" s="515"/>
      <c r="VXO59" s="515"/>
      <c r="VXP59" s="513"/>
      <c r="VXQ59" s="514"/>
      <c r="VXR59" s="515"/>
      <c r="VXS59" s="515"/>
      <c r="VXT59" s="515"/>
      <c r="VXU59" s="515"/>
      <c r="VXV59" s="515"/>
      <c r="VXW59" s="515"/>
      <c r="VXX59" s="513"/>
      <c r="VXY59" s="514"/>
      <c r="VXZ59" s="515"/>
      <c r="VYA59" s="515"/>
      <c r="VYB59" s="515"/>
      <c r="VYC59" s="515"/>
      <c r="VYD59" s="515"/>
      <c r="VYE59" s="515"/>
      <c r="VYF59" s="513"/>
      <c r="VYG59" s="514"/>
      <c r="VYH59" s="515"/>
      <c r="VYI59" s="515"/>
      <c r="VYJ59" s="515"/>
      <c r="VYK59" s="515"/>
      <c r="VYL59" s="515"/>
      <c r="VYM59" s="515"/>
      <c r="VYN59" s="513"/>
      <c r="VYO59" s="514"/>
      <c r="VYP59" s="515"/>
      <c r="VYQ59" s="515"/>
      <c r="VYR59" s="515"/>
      <c r="VYS59" s="515"/>
      <c r="VYT59" s="515"/>
      <c r="VYU59" s="515"/>
      <c r="VYV59" s="513"/>
      <c r="VYW59" s="514"/>
      <c r="VYX59" s="515"/>
      <c r="VYY59" s="515"/>
      <c r="VYZ59" s="515"/>
      <c r="VZA59" s="515"/>
      <c r="VZB59" s="515"/>
      <c r="VZC59" s="515"/>
      <c r="VZD59" s="513"/>
      <c r="VZE59" s="514"/>
      <c r="VZF59" s="515"/>
      <c r="VZG59" s="515"/>
      <c r="VZH59" s="515"/>
      <c r="VZI59" s="515"/>
      <c r="VZJ59" s="515"/>
      <c r="VZK59" s="515"/>
      <c r="VZL59" s="513"/>
      <c r="VZM59" s="514"/>
      <c r="VZN59" s="515"/>
      <c r="VZO59" s="515"/>
      <c r="VZP59" s="515"/>
      <c r="VZQ59" s="515"/>
      <c r="VZR59" s="515"/>
      <c r="VZS59" s="515"/>
      <c r="VZT59" s="513"/>
      <c r="VZU59" s="514"/>
      <c r="VZV59" s="515"/>
      <c r="VZW59" s="515"/>
      <c r="VZX59" s="515"/>
      <c r="VZY59" s="515"/>
      <c r="VZZ59" s="515"/>
      <c r="WAA59" s="515"/>
      <c r="WAB59" s="513"/>
      <c r="WAC59" s="514"/>
      <c r="WAD59" s="515"/>
      <c r="WAE59" s="515"/>
      <c r="WAF59" s="515"/>
      <c r="WAG59" s="515"/>
      <c r="WAH59" s="515"/>
      <c r="WAI59" s="515"/>
      <c r="WAJ59" s="513"/>
      <c r="WAK59" s="514"/>
      <c r="WAL59" s="515"/>
      <c r="WAM59" s="515"/>
      <c r="WAN59" s="515"/>
      <c r="WAO59" s="515"/>
      <c r="WAP59" s="515"/>
      <c r="WAQ59" s="515"/>
      <c r="WAR59" s="513"/>
      <c r="WAS59" s="514"/>
      <c r="WAT59" s="515"/>
      <c r="WAU59" s="515"/>
      <c r="WAV59" s="515"/>
      <c r="WAW59" s="515"/>
      <c r="WAX59" s="515"/>
      <c r="WAY59" s="515"/>
      <c r="WAZ59" s="513"/>
      <c r="WBA59" s="514"/>
      <c r="WBB59" s="515"/>
      <c r="WBC59" s="515"/>
      <c r="WBD59" s="515"/>
      <c r="WBE59" s="515"/>
      <c r="WBF59" s="515"/>
      <c r="WBG59" s="515"/>
      <c r="WBH59" s="513"/>
      <c r="WBI59" s="514"/>
      <c r="WBJ59" s="515"/>
      <c r="WBK59" s="515"/>
      <c r="WBL59" s="515"/>
      <c r="WBM59" s="515"/>
      <c r="WBN59" s="515"/>
      <c r="WBO59" s="515"/>
      <c r="WBP59" s="513"/>
      <c r="WBQ59" s="514"/>
      <c r="WBR59" s="515"/>
      <c r="WBS59" s="515"/>
      <c r="WBT59" s="515"/>
      <c r="WBU59" s="515"/>
      <c r="WBV59" s="515"/>
      <c r="WBW59" s="515"/>
      <c r="WBX59" s="513"/>
      <c r="WBY59" s="514"/>
      <c r="WBZ59" s="515"/>
      <c r="WCA59" s="515"/>
      <c r="WCB59" s="515"/>
      <c r="WCC59" s="515"/>
      <c r="WCD59" s="515"/>
      <c r="WCE59" s="515"/>
      <c r="WCF59" s="513"/>
      <c r="WCG59" s="514"/>
      <c r="WCH59" s="515"/>
      <c r="WCI59" s="515"/>
      <c r="WCJ59" s="515"/>
      <c r="WCK59" s="515"/>
      <c r="WCL59" s="515"/>
      <c r="WCM59" s="515"/>
      <c r="WCN59" s="513"/>
      <c r="WCO59" s="514"/>
      <c r="WCP59" s="515"/>
      <c r="WCQ59" s="515"/>
      <c r="WCR59" s="515"/>
      <c r="WCS59" s="515"/>
      <c r="WCT59" s="515"/>
      <c r="WCU59" s="515"/>
      <c r="WCV59" s="513"/>
      <c r="WCW59" s="514"/>
      <c r="WCX59" s="515"/>
      <c r="WCY59" s="515"/>
      <c r="WCZ59" s="515"/>
      <c r="WDA59" s="515"/>
      <c r="WDB59" s="515"/>
      <c r="WDC59" s="515"/>
      <c r="WDD59" s="513"/>
      <c r="WDE59" s="514"/>
      <c r="WDF59" s="515"/>
      <c r="WDG59" s="515"/>
      <c r="WDH59" s="515"/>
      <c r="WDI59" s="515"/>
      <c r="WDJ59" s="515"/>
      <c r="WDK59" s="515"/>
      <c r="WDL59" s="513"/>
      <c r="WDM59" s="514"/>
      <c r="WDN59" s="515"/>
      <c r="WDO59" s="515"/>
      <c r="WDP59" s="515"/>
      <c r="WDQ59" s="515"/>
      <c r="WDR59" s="515"/>
      <c r="WDS59" s="515"/>
      <c r="WDT59" s="513"/>
      <c r="WDU59" s="514"/>
      <c r="WDV59" s="515"/>
      <c r="WDW59" s="515"/>
      <c r="WDX59" s="515"/>
      <c r="WDY59" s="515"/>
      <c r="WDZ59" s="515"/>
      <c r="WEA59" s="515"/>
      <c r="WEB59" s="513"/>
      <c r="WEC59" s="514"/>
      <c r="WED59" s="515"/>
      <c r="WEE59" s="515"/>
      <c r="WEF59" s="515"/>
      <c r="WEG59" s="515"/>
      <c r="WEH59" s="515"/>
      <c r="WEI59" s="515"/>
      <c r="WEJ59" s="513"/>
      <c r="WEK59" s="514"/>
      <c r="WEL59" s="515"/>
      <c r="WEM59" s="515"/>
      <c r="WEN59" s="515"/>
      <c r="WEO59" s="515"/>
      <c r="WEP59" s="515"/>
      <c r="WEQ59" s="515"/>
      <c r="WER59" s="513"/>
      <c r="WES59" s="514"/>
      <c r="WET59" s="515"/>
      <c r="WEU59" s="515"/>
      <c r="WEV59" s="515"/>
      <c r="WEW59" s="515"/>
      <c r="WEX59" s="515"/>
      <c r="WEY59" s="515"/>
      <c r="WEZ59" s="513"/>
      <c r="WFA59" s="514"/>
      <c r="WFB59" s="515"/>
      <c r="WFC59" s="515"/>
      <c r="WFD59" s="515"/>
      <c r="WFE59" s="515"/>
      <c r="WFF59" s="515"/>
      <c r="WFG59" s="515"/>
      <c r="WFH59" s="513"/>
      <c r="WFI59" s="514"/>
      <c r="WFJ59" s="515"/>
      <c r="WFK59" s="515"/>
      <c r="WFL59" s="515"/>
      <c r="WFM59" s="515"/>
      <c r="WFN59" s="515"/>
      <c r="WFO59" s="515"/>
      <c r="WFP59" s="513"/>
      <c r="WFQ59" s="514"/>
      <c r="WFR59" s="515"/>
      <c r="WFS59" s="515"/>
      <c r="WFT59" s="515"/>
      <c r="WFU59" s="515"/>
      <c r="WFV59" s="515"/>
      <c r="WFW59" s="515"/>
      <c r="WFX59" s="513"/>
      <c r="WFY59" s="514"/>
      <c r="WFZ59" s="515"/>
      <c r="WGA59" s="515"/>
      <c r="WGB59" s="515"/>
      <c r="WGC59" s="515"/>
      <c r="WGD59" s="515"/>
      <c r="WGE59" s="515"/>
      <c r="WGF59" s="513"/>
      <c r="WGG59" s="514"/>
      <c r="WGH59" s="515"/>
      <c r="WGI59" s="515"/>
      <c r="WGJ59" s="515"/>
      <c r="WGK59" s="515"/>
      <c r="WGL59" s="515"/>
      <c r="WGM59" s="515"/>
      <c r="WGN59" s="513"/>
      <c r="WGO59" s="514"/>
      <c r="WGP59" s="515"/>
      <c r="WGQ59" s="515"/>
      <c r="WGR59" s="515"/>
      <c r="WGS59" s="515"/>
      <c r="WGT59" s="515"/>
      <c r="WGU59" s="515"/>
      <c r="WGV59" s="513"/>
      <c r="WGW59" s="514"/>
      <c r="WGX59" s="515"/>
      <c r="WGY59" s="515"/>
      <c r="WGZ59" s="515"/>
      <c r="WHA59" s="515"/>
      <c r="WHB59" s="515"/>
      <c r="WHC59" s="515"/>
      <c r="WHD59" s="513"/>
      <c r="WHE59" s="514"/>
      <c r="WHF59" s="515"/>
      <c r="WHG59" s="515"/>
      <c r="WHH59" s="515"/>
      <c r="WHI59" s="515"/>
      <c r="WHJ59" s="515"/>
      <c r="WHK59" s="515"/>
      <c r="WHL59" s="513"/>
      <c r="WHM59" s="514"/>
      <c r="WHN59" s="515"/>
      <c r="WHO59" s="515"/>
      <c r="WHP59" s="515"/>
      <c r="WHQ59" s="515"/>
      <c r="WHR59" s="515"/>
      <c r="WHS59" s="515"/>
      <c r="WHT59" s="513"/>
      <c r="WHU59" s="514"/>
      <c r="WHV59" s="515"/>
      <c r="WHW59" s="515"/>
      <c r="WHX59" s="515"/>
      <c r="WHY59" s="515"/>
      <c r="WHZ59" s="515"/>
      <c r="WIA59" s="515"/>
      <c r="WIB59" s="513"/>
      <c r="WIC59" s="514"/>
      <c r="WID59" s="515"/>
      <c r="WIE59" s="515"/>
      <c r="WIF59" s="515"/>
      <c r="WIG59" s="515"/>
      <c r="WIH59" s="515"/>
      <c r="WII59" s="515"/>
      <c r="WIJ59" s="513"/>
      <c r="WIK59" s="514"/>
      <c r="WIL59" s="515"/>
      <c r="WIM59" s="515"/>
      <c r="WIN59" s="515"/>
      <c r="WIO59" s="515"/>
      <c r="WIP59" s="515"/>
      <c r="WIQ59" s="515"/>
      <c r="WIR59" s="513"/>
      <c r="WIS59" s="514"/>
      <c r="WIT59" s="515"/>
      <c r="WIU59" s="515"/>
      <c r="WIV59" s="515"/>
      <c r="WIW59" s="515"/>
      <c r="WIX59" s="515"/>
      <c r="WIY59" s="515"/>
      <c r="WIZ59" s="513"/>
      <c r="WJA59" s="514"/>
      <c r="WJB59" s="515"/>
      <c r="WJC59" s="515"/>
      <c r="WJD59" s="515"/>
      <c r="WJE59" s="515"/>
      <c r="WJF59" s="515"/>
      <c r="WJG59" s="515"/>
      <c r="WJH59" s="513"/>
      <c r="WJI59" s="514"/>
      <c r="WJJ59" s="515"/>
      <c r="WJK59" s="515"/>
      <c r="WJL59" s="515"/>
      <c r="WJM59" s="515"/>
      <c r="WJN59" s="515"/>
      <c r="WJO59" s="515"/>
      <c r="WJP59" s="513"/>
      <c r="WJQ59" s="514"/>
      <c r="WJR59" s="515"/>
      <c r="WJS59" s="515"/>
      <c r="WJT59" s="515"/>
      <c r="WJU59" s="515"/>
      <c r="WJV59" s="515"/>
      <c r="WJW59" s="515"/>
      <c r="WJX59" s="513"/>
      <c r="WJY59" s="514"/>
      <c r="WJZ59" s="515"/>
      <c r="WKA59" s="515"/>
      <c r="WKB59" s="515"/>
      <c r="WKC59" s="515"/>
      <c r="WKD59" s="515"/>
      <c r="WKE59" s="515"/>
      <c r="WKF59" s="513"/>
      <c r="WKG59" s="514"/>
      <c r="WKH59" s="515"/>
      <c r="WKI59" s="515"/>
      <c r="WKJ59" s="515"/>
      <c r="WKK59" s="515"/>
      <c r="WKL59" s="515"/>
      <c r="WKM59" s="515"/>
      <c r="WKN59" s="513"/>
      <c r="WKO59" s="514"/>
      <c r="WKP59" s="515"/>
      <c r="WKQ59" s="515"/>
      <c r="WKR59" s="515"/>
      <c r="WKS59" s="515"/>
      <c r="WKT59" s="515"/>
      <c r="WKU59" s="515"/>
      <c r="WKV59" s="513"/>
      <c r="WKW59" s="514"/>
      <c r="WKX59" s="515"/>
      <c r="WKY59" s="515"/>
      <c r="WKZ59" s="515"/>
      <c r="WLA59" s="515"/>
      <c r="WLB59" s="515"/>
      <c r="WLC59" s="515"/>
      <c r="WLD59" s="513"/>
      <c r="WLE59" s="514"/>
      <c r="WLF59" s="515"/>
      <c r="WLG59" s="515"/>
      <c r="WLH59" s="515"/>
      <c r="WLI59" s="515"/>
      <c r="WLJ59" s="515"/>
      <c r="WLK59" s="515"/>
      <c r="WLL59" s="513"/>
      <c r="WLM59" s="514"/>
      <c r="WLN59" s="515"/>
      <c r="WLO59" s="515"/>
      <c r="WLP59" s="515"/>
      <c r="WLQ59" s="515"/>
      <c r="WLR59" s="515"/>
      <c r="WLS59" s="515"/>
      <c r="WLT59" s="513"/>
      <c r="WLU59" s="514"/>
      <c r="WLV59" s="515"/>
      <c r="WLW59" s="515"/>
      <c r="WLX59" s="515"/>
      <c r="WLY59" s="515"/>
      <c r="WLZ59" s="515"/>
      <c r="WMA59" s="515"/>
      <c r="WMB59" s="513"/>
      <c r="WMC59" s="514"/>
      <c r="WMD59" s="515"/>
      <c r="WME59" s="515"/>
      <c r="WMF59" s="515"/>
      <c r="WMG59" s="515"/>
      <c r="WMH59" s="515"/>
      <c r="WMI59" s="515"/>
      <c r="WMJ59" s="513"/>
      <c r="WMK59" s="514"/>
      <c r="WML59" s="515"/>
      <c r="WMM59" s="515"/>
      <c r="WMN59" s="515"/>
      <c r="WMO59" s="515"/>
      <c r="WMP59" s="515"/>
      <c r="WMQ59" s="515"/>
      <c r="WMR59" s="513"/>
      <c r="WMS59" s="514"/>
      <c r="WMT59" s="515"/>
      <c r="WMU59" s="515"/>
      <c r="WMV59" s="515"/>
      <c r="WMW59" s="515"/>
      <c r="WMX59" s="515"/>
      <c r="WMY59" s="515"/>
      <c r="WMZ59" s="513"/>
      <c r="WNA59" s="514"/>
      <c r="WNB59" s="515"/>
      <c r="WNC59" s="515"/>
      <c r="WND59" s="515"/>
      <c r="WNE59" s="515"/>
      <c r="WNF59" s="515"/>
      <c r="WNG59" s="515"/>
      <c r="WNH59" s="513"/>
      <c r="WNI59" s="514"/>
      <c r="WNJ59" s="515"/>
      <c r="WNK59" s="515"/>
      <c r="WNL59" s="515"/>
      <c r="WNM59" s="515"/>
      <c r="WNN59" s="515"/>
      <c r="WNO59" s="515"/>
      <c r="WNP59" s="513"/>
      <c r="WNQ59" s="514"/>
      <c r="WNR59" s="515"/>
      <c r="WNS59" s="515"/>
      <c r="WNT59" s="515"/>
      <c r="WNU59" s="515"/>
      <c r="WNV59" s="515"/>
      <c r="WNW59" s="515"/>
      <c r="WNX59" s="513"/>
      <c r="WNY59" s="514"/>
      <c r="WNZ59" s="515"/>
      <c r="WOA59" s="515"/>
      <c r="WOB59" s="515"/>
      <c r="WOC59" s="515"/>
      <c r="WOD59" s="515"/>
      <c r="WOE59" s="515"/>
      <c r="WOF59" s="513"/>
      <c r="WOG59" s="514"/>
      <c r="WOH59" s="515"/>
      <c r="WOI59" s="515"/>
      <c r="WOJ59" s="515"/>
      <c r="WOK59" s="515"/>
      <c r="WOL59" s="515"/>
      <c r="WOM59" s="515"/>
      <c r="WON59" s="513"/>
      <c r="WOO59" s="514"/>
      <c r="WOP59" s="515"/>
      <c r="WOQ59" s="515"/>
      <c r="WOR59" s="515"/>
      <c r="WOS59" s="515"/>
      <c r="WOT59" s="515"/>
      <c r="WOU59" s="515"/>
      <c r="WOV59" s="513"/>
      <c r="WOW59" s="514"/>
      <c r="WOX59" s="515"/>
      <c r="WOY59" s="515"/>
      <c r="WOZ59" s="515"/>
      <c r="WPA59" s="515"/>
      <c r="WPB59" s="515"/>
      <c r="WPC59" s="515"/>
      <c r="WPD59" s="513"/>
      <c r="WPE59" s="514"/>
      <c r="WPF59" s="515"/>
      <c r="WPG59" s="515"/>
      <c r="WPH59" s="515"/>
      <c r="WPI59" s="515"/>
      <c r="WPJ59" s="515"/>
      <c r="WPK59" s="515"/>
      <c r="WPL59" s="513"/>
      <c r="WPM59" s="514"/>
      <c r="WPN59" s="515"/>
      <c r="WPO59" s="515"/>
      <c r="WPP59" s="515"/>
      <c r="WPQ59" s="515"/>
      <c r="WPR59" s="515"/>
      <c r="WPS59" s="515"/>
      <c r="WPT59" s="513"/>
      <c r="WPU59" s="514"/>
      <c r="WPV59" s="515"/>
      <c r="WPW59" s="515"/>
      <c r="WPX59" s="515"/>
      <c r="WPY59" s="515"/>
      <c r="WPZ59" s="515"/>
      <c r="WQA59" s="515"/>
      <c r="WQB59" s="513"/>
      <c r="WQC59" s="514"/>
      <c r="WQD59" s="515"/>
      <c r="WQE59" s="515"/>
      <c r="WQF59" s="515"/>
      <c r="WQG59" s="515"/>
      <c r="WQH59" s="515"/>
      <c r="WQI59" s="515"/>
      <c r="WQJ59" s="513"/>
      <c r="WQK59" s="514"/>
      <c r="WQL59" s="515"/>
      <c r="WQM59" s="515"/>
      <c r="WQN59" s="515"/>
      <c r="WQO59" s="515"/>
      <c r="WQP59" s="515"/>
      <c r="WQQ59" s="515"/>
      <c r="WQR59" s="513"/>
      <c r="WQS59" s="514"/>
      <c r="WQT59" s="515"/>
      <c r="WQU59" s="515"/>
      <c r="WQV59" s="515"/>
      <c r="WQW59" s="515"/>
      <c r="WQX59" s="515"/>
      <c r="WQY59" s="515"/>
      <c r="WQZ59" s="513"/>
      <c r="WRA59" s="514"/>
      <c r="WRB59" s="515"/>
      <c r="WRC59" s="515"/>
      <c r="WRD59" s="515"/>
      <c r="WRE59" s="515"/>
      <c r="WRF59" s="515"/>
      <c r="WRG59" s="515"/>
      <c r="WRH59" s="513"/>
      <c r="WRI59" s="514"/>
      <c r="WRJ59" s="515"/>
      <c r="WRK59" s="515"/>
      <c r="WRL59" s="515"/>
      <c r="WRM59" s="515"/>
      <c r="WRN59" s="515"/>
      <c r="WRO59" s="515"/>
      <c r="WRP59" s="513"/>
      <c r="WRQ59" s="514"/>
      <c r="WRR59" s="515"/>
      <c r="WRS59" s="515"/>
      <c r="WRT59" s="515"/>
      <c r="WRU59" s="515"/>
      <c r="WRV59" s="515"/>
      <c r="WRW59" s="515"/>
      <c r="WRX59" s="513"/>
      <c r="WRY59" s="514"/>
      <c r="WRZ59" s="515"/>
      <c r="WSA59" s="515"/>
      <c r="WSB59" s="515"/>
      <c r="WSC59" s="515"/>
      <c r="WSD59" s="515"/>
      <c r="WSE59" s="515"/>
      <c r="WSF59" s="513"/>
      <c r="WSG59" s="514"/>
      <c r="WSH59" s="515"/>
      <c r="WSI59" s="515"/>
      <c r="WSJ59" s="515"/>
      <c r="WSK59" s="515"/>
      <c r="WSL59" s="515"/>
      <c r="WSM59" s="515"/>
      <c r="WSN59" s="513"/>
      <c r="WSO59" s="514"/>
      <c r="WSP59" s="515"/>
      <c r="WSQ59" s="515"/>
      <c r="WSR59" s="515"/>
      <c r="WSS59" s="515"/>
      <c r="WST59" s="515"/>
      <c r="WSU59" s="515"/>
      <c r="WSV59" s="513"/>
      <c r="WSW59" s="514"/>
      <c r="WSX59" s="515"/>
      <c r="WSY59" s="515"/>
      <c r="WSZ59" s="515"/>
      <c r="WTA59" s="515"/>
      <c r="WTB59" s="515"/>
      <c r="WTC59" s="515"/>
      <c r="WTD59" s="513"/>
      <c r="WTE59" s="514"/>
      <c r="WTF59" s="515"/>
      <c r="WTG59" s="515"/>
      <c r="WTH59" s="515"/>
      <c r="WTI59" s="515"/>
      <c r="WTJ59" s="515"/>
      <c r="WTK59" s="515"/>
      <c r="WTL59" s="513"/>
      <c r="WTM59" s="514"/>
      <c r="WTN59" s="515"/>
      <c r="WTO59" s="515"/>
      <c r="WTP59" s="515"/>
      <c r="WTQ59" s="515"/>
      <c r="WTR59" s="515"/>
      <c r="WTS59" s="515"/>
      <c r="WTT59" s="513"/>
      <c r="WTU59" s="514"/>
      <c r="WTV59" s="515"/>
      <c r="WTW59" s="515"/>
      <c r="WTX59" s="515"/>
      <c r="WTY59" s="515"/>
      <c r="WTZ59" s="515"/>
      <c r="WUA59" s="515"/>
      <c r="WUB59" s="513"/>
      <c r="WUC59" s="514"/>
      <c r="WUD59" s="515"/>
      <c r="WUE59" s="515"/>
      <c r="WUF59" s="515"/>
      <c r="WUG59" s="515"/>
      <c r="WUH59" s="515"/>
      <c r="WUI59" s="515"/>
      <c r="WUJ59" s="513"/>
      <c r="WUK59" s="514"/>
      <c r="WUL59" s="515"/>
      <c r="WUM59" s="515"/>
      <c r="WUN59" s="515"/>
      <c r="WUO59" s="515"/>
      <c r="WUP59" s="515"/>
      <c r="WUQ59" s="515"/>
      <c r="WUR59" s="513"/>
      <c r="WUS59" s="514"/>
      <c r="WUT59" s="515"/>
      <c r="WUU59" s="515"/>
      <c r="WUV59" s="515"/>
      <c r="WUW59" s="515"/>
      <c r="WUX59" s="515"/>
      <c r="WUY59" s="515"/>
      <c r="WUZ59" s="513"/>
      <c r="WVA59" s="514"/>
      <c r="WVB59" s="515"/>
      <c r="WVC59" s="515"/>
      <c r="WVD59" s="515"/>
      <c r="WVE59" s="515"/>
      <c r="WVF59" s="515"/>
      <c r="WVG59" s="515"/>
      <c r="WVH59" s="513"/>
      <c r="WVI59" s="514"/>
      <c r="WVJ59" s="515"/>
      <c r="WVK59" s="515"/>
      <c r="WVL59" s="515"/>
      <c r="WVM59" s="515"/>
      <c r="WVN59" s="515"/>
      <c r="WVO59" s="515"/>
      <c r="WVP59" s="513"/>
      <c r="WVQ59" s="514"/>
      <c r="WVR59" s="515"/>
      <c r="WVS59" s="515"/>
      <c r="WVT59" s="515"/>
      <c r="WVU59" s="515"/>
      <c r="WVV59" s="515"/>
      <c r="WVW59" s="515"/>
      <c r="WVX59" s="513"/>
      <c r="WVY59" s="514"/>
      <c r="WVZ59" s="515"/>
      <c r="WWA59" s="515"/>
      <c r="WWB59" s="515"/>
      <c r="WWC59" s="515"/>
      <c r="WWD59" s="515"/>
      <c r="WWE59" s="515"/>
      <c r="WWF59" s="513"/>
      <c r="WWG59" s="514"/>
      <c r="WWH59" s="515"/>
      <c r="WWI59" s="515"/>
      <c r="WWJ59" s="515"/>
      <c r="WWK59" s="515"/>
      <c r="WWL59" s="515"/>
      <c r="WWM59" s="515"/>
      <c r="WWN59" s="513"/>
      <c r="WWO59" s="514"/>
      <c r="WWP59" s="515"/>
      <c r="WWQ59" s="515"/>
      <c r="WWR59" s="515"/>
      <c r="WWS59" s="515"/>
      <c r="WWT59" s="515"/>
      <c r="WWU59" s="515"/>
      <c r="WWV59" s="513"/>
      <c r="WWW59" s="514"/>
      <c r="WWX59" s="515"/>
      <c r="WWY59" s="515"/>
      <c r="WWZ59" s="515"/>
      <c r="WXA59" s="515"/>
      <c r="WXB59" s="515"/>
      <c r="WXC59" s="515"/>
      <c r="WXD59" s="513"/>
      <c r="WXE59" s="514"/>
      <c r="WXF59" s="515"/>
      <c r="WXG59" s="515"/>
      <c r="WXH59" s="515"/>
      <c r="WXI59" s="515"/>
      <c r="WXJ59" s="515"/>
      <c r="WXK59" s="515"/>
      <c r="WXL59" s="513"/>
      <c r="WXM59" s="514"/>
      <c r="WXN59" s="515"/>
      <c r="WXO59" s="515"/>
      <c r="WXP59" s="515"/>
      <c r="WXQ59" s="515"/>
      <c r="WXR59" s="515"/>
      <c r="WXS59" s="515"/>
      <c r="WXT59" s="513"/>
      <c r="WXU59" s="514"/>
      <c r="WXV59" s="515"/>
      <c r="WXW59" s="515"/>
      <c r="WXX59" s="515"/>
      <c r="WXY59" s="515"/>
      <c r="WXZ59" s="515"/>
      <c r="WYA59" s="515"/>
      <c r="WYB59" s="513"/>
      <c r="WYC59" s="514"/>
      <c r="WYD59" s="515"/>
      <c r="WYE59" s="515"/>
      <c r="WYF59" s="515"/>
      <c r="WYG59" s="515"/>
      <c r="WYH59" s="515"/>
      <c r="WYI59" s="515"/>
      <c r="WYJ59" s="513"/>
      <c r="WYK59" s="514"/>
      <c r="WYL59" s="515"/>
      <c r="WYM59" s="515"/>
      <c r="WYN59" s="515"/>
      <c r="WYO59" s="515"/>
      <c r="WYP59" s="515"/>
      <c r="WYQ59" s="515"/>
      <c r="WYR59" s="513"/>
      <c r="WYS59" s="514"/>
      <c r="WYT59" s="515"/>
      <c r="WYU59" s="515"/>
      <c r="WYV59" s="515"/>
      <c r="WYW59" s="515"/>
      <c r="WYX59" s="515"/>
      <c r="WYY59" s="515"/>
      <c r="WYZ59" s="513"/>
      <c r="WZA59" s="514"/>
      <c r="WZB59" s="515"/>
      <c r="WZC59" s="515"/>
      <c r="WZD59" s="515"/>
      <c r="WZE59" s="515"/>
      <c r="WZF59" s="515"/>
      <c r="WZG59" s="515"/>
      <c r="WZH59" s="513"/>
      <c r="WZI59" s="514"/>
      <c r="WZJ59" s="515"/>
      <c r="WZK59" s="515"/>
      <c r="WZL59" s="515"/>
      <c r="WZM59" s="515"/>
      <c r="WZN59" s="515"/>
      <c r="WZO59" s="515"/>
      <c r="WZP59" s="513"/>
      <c r="WZQ59" s="514"/>
      <c r="WZR59" s="515"/>
      <c r="WZS59" s="515"/>
      <c r="WZT59" s="515"/>
      <c r="WZU59" s="515"/>
      <c r="WZV59" s="515"/>
      <c r="WZW59" s="515"/>
      <c r="WZX59" s="513"/>
      <c r="WZY59" s="514"/>
      <c r="WZZ59" s="515"/>
      <c r="XAA59" s="515"/>
      <c r="XAB59" s="515"/>
      <c r="XAC59" s="515"/>
      <c r="XAD59" s="515"/>
      <c r="XAE59" s="515"/>
      <c r="XAF59" s="513"/>
      <c r="XAG59" s="514"/>
      <c r="XAH59" s="515"/>
      <c r="XAI59" s="515"/>
      <c r="XAJ59" s="515"/>
      <c r="XAK59" s="515"/>
      <c r="XAL59" s="515"/>
      <c r="XAM59" s="515"/>
      <c r="XAN59" s="513"/>
      <c r="XAO59" s="514"/>
      <c r="XAP59" s="515"/>
      <c r="XAQ59" s="515"/>
      <c r="XAR59" s="515"/>
      <c r="XAS59" s="515"/>
      <c r="XAT59" s="515"/>
      <c r="XAU59" s="515"/>
      <c r="XAV59" s="513"/>
      <c r="XAW59" s="514"/>
      <c r="XAX59" s="515"/>
      <c r="XAY59" s="515"/>
      <c r="XAZ59" s="515"/>
      <c r="XBA59" s="515"/>
      <c r="XBB59" s="515"/>
      <c r="XBC59" s="515"/>
      <c r="XBD59" s="513"/>
      <c r="XBE59" s="514"/>
      <c r="XBF59" s="515"/>
      <c r="XBG59" s="515"/>
      <c r="XBH59" s="515"/>
      <c r="XBI59" s="515"/>
      <c r="XBJ59" s="515"/>
      <c r="XBK59" s="515"/>
      <c r="XBL59" s="513"/>
      <c r="XBM59" s="514"/>
      <c r="XBN59" s="515"/>
      <c r="XBO59" s="515"/>
      <c r="XBP59" s="515"/>
      <c r="XBQ59" s="515"/>
      <c r="XBR59" s="515"/>
      <c r="XBS59" s="515"/>
      <c r="XBT59" s="513"/>
      <c r="XBU59" s="514"/>
      <c r="XBV59" s="515"/>
      <c r="XBW59" s="515"/>
      <c r="XBX59" s="515"/>
      <c r="XBY59" s="515"/>
      <c r="XBZ59" s="515"/>
      <c r="XCA59" s="515"/>
      <c r="XCB59" s="513"/>
      <c r="XCC59" s="514"/>
      <c r="XCD59" s="515"/>
      <c r="XCE59" s="515"/>
      <c r="XCF59" s="515"/>
      <c r="XCG59" s="515"/>
      <c r="XCH59" s="515"/>
      <c r="XCI59" s="515"/>
      <c r="XCJ59" s="513"/>
      <c r="XCK59" s="514"/>
      <c r="XCL59" s="515"/>
      <c r="XCM59" s="515"/>
      <c r="XCN59" s="515"/>
      <c r="XCO59" s="515"/>
      <c r="XCP59" s="515"/>
      <c r="XCQ59" s="515"/>
      <c r="XCR59" s="513"/>
      <c r="XCS59" s="514"/>
      <c r="XCT59" s="515"/>
      <c r="XCU59" s="515"/>
      <c r="XCV59" s="515"/>
      <c r="XCW59" s="515"/>
      <c r="XCX59" s="515"/>
      <c r="XCY59" s="515"/>
      <c r="XCZ59" s="513"/>
      <c r="XDA59" s="514"/>
      <c r="XDB59" s="515"/>
      <c r="XDC59" s="515"/>
      <c r="XDD59" s="515"/>
      <c r="XDE59" s="515"/>
      <c r="XDF59" s="515"/>
      <c r="XDG59" s="515"/>
      <c r="XDH59" s="513"/>
      <c r="XDI59" s="514"/>
      <c r="XDJ59" s="515"/>
      <c r="XDK59" s="515"/>
      <c r="XDL59" s="515"/>
      <c r="XDM59" s="515"/>
      <c r="XDN59" s="515"/>
      <c r="XDO59" s="515"/>
      <c r="XDP59" s="513"/>
      <c r="XDQ59" s="514"/>
      <c r="XDR59" s="515"/>
      <c r="XDS59" s="515"/>
      <c r="XDT59" s="515"/>
      <c r="XDU59" s="515"/>
      <c r="XDV59" s="515"/>
      <c r="XDW59" s="515"/>
      <c r="XDX59" s="513"/>
      <c r="XDY59" s="514"/>
      <c r="XDZ59" s="515"/>
      <c r="XEA59" s="515"/>
      <c r="XEB59" s="515"/>
      <c r="XEC59" s="515"/>
      <c r="XED59" s="515"/>
      <c r="XEE59" s="515"/>
      <c r="XEF59" s="513"/>
      <c r="XEG59" s="514"/>
      <c r="XEH59" s="515"/>
      <c r="XEI59" s="515"/>
      <c r="XEJ59" s="515"/>
      <c r="XEK59" s="515"/>
      <c r="XEL59" s="515"/>
      <c r="XEM59" s="515"/>
      <c r="XEN59" s="513"/>
      <c r="XEO59" s="514"/>
      <c r="XEP59" s="515"/>
      <c r="XEQ59" s="515"/>
      <c r="XER59" s="515"/>
      <c r="XES59" s="515"/>
      <c r="XET59" s="515"/>
      <c r="XEU59" s="515"/>
      <c r="XEV59" s="513"/>
      <c r="XEW59" s="514"/>
      <c r="XEX59" s="515"/>
      <c r="XEY59" s="515"/>
      <c r="XEZ59" s="515"/>
      <c r="XFA59" s="515"/>
      <c r="XFB59" s="515"/>
      <c r="XFC59" s="515"/>
      <c r="XFD59" s="513"/>
    </row>
    <row r="60" spans="1:16384" s="120" customFormat="1" ht="55.8" customHeight="1" x14ac:dyDescent="0.3">
      <c r="A60" s="801" t="s">
        <v>312</v>
      </c>
      <c r="B60" s="801"/>
      <c r="C60" s="801"/>
      <c r="D60" s="801"/>
      <c r="E60" s="801"/>
      <c r="F60" s="801"/>
      <c r="G60" s="801"/>
      <c r="H60" s="516"/>
      <c r="I60" s="800"/>
      <c r="J60" s="800"/>
      <c r="K60" s="800"/>
      <c r="L60" s="800"/>
      <c r="M60" s="800"/>
      <c r="N60" s="800"/>
      <c r="O60" s="800"/>
      <c r="P60" s="516"/>
      <c r="Q60" s="800"/>
      <c r="R60" s="800"/>
      <c r="S60" s="800"/>
      <c r="T60" s="800"/>
      <c r="U60" s="800"/>
      <c r="V60" s="800"/>
      <c r="W60" s="800"/>
      <c r="X60" s="516"/>
      <c r="Y60" s="800"/>
      <c r="Z60" s="800"/>
      <c r="AA60" s="800"/>
      <c r="AB60" s="800"/>
      <c r="AC60" s="800"/>
      <c r="AD60" s="800"/>
      <c r="AE60" s="800"/>
      <c r="AF60" s="516"/>
      <c r="AG60" s="800"/>
      <c r="AH60" s="800"/>
      <c r="AI60" s="800"/>
      <c r="AJ60" s="800"/>
      <c r="AK60" s="800"/>
      <c r="AL60" s="800"/>
      <c r="AM60" s="800"/>
      <c r="AN60" s="516"/>
      <c r="AO60" s="800"/>
      <c r="AP60" s="800"/>
      <c r="AQ60" s="800"/>
      <c r="AR60" s="800"/>
      <c r="AS60" s="800"/>
      <c r="AT60" s="800"/>
      <c r="AU60" s="800"/>
      <c r="AV60" s="516"/>
      <c r="AW60" s="800"/>
      <c r="AX60" s="800"/>
      <c r="AY60" s="800"/>
      <c r="AZ60" s="800"/>
      <c r="BA60" s="800"/>
      <c r="BB60" s="800"/>
      <c r="BC60" s="800"/>
      <c r="BD60" s="516"/>
      <c r="BE60" s="800"/>
      <c r="BF60" s="800"/>
      <c r="BG60" s="800"/>
      <c r="BH60" s="800"/>
      <c r="BI60" s="800"/>
      <c r="BJ60" s="800"/>
      <c r="BK60" s="800"/>
      <c r="BL60" s="516"/>
      <c r="BM60" s="800"/>
      <c r="BN60" s="800"/>
      <c r="BO60" s="800"/>
      <c r="BP60" s="800"/>
      <c r="BQ60" s="800"/>
      <c r="BR60" s="800"/>
      <c r="BS60" s="800"/>
      <c r="BT60" s="516"/>
      <c r="BU60" s="800"/>
      <c r="BV60" s="800"/>
      <c r="BW60" s="800"/>
      <c r="BX60" s="800"/>
      <c r="BY60" s="800"/>
      <c r="BZ60" s="800"/>
      <c r="CA60" s="800"/>
      <c r="CB60" s="516"/>
      <c r="CC60" s="800"/>
      <c r="CD60" s="800"/>
      <c r="CE60" s="800"/>
      <c r="CF60" s="800"/>
      <c r="CG60" s="800"/>
      <c r="CH60" s="800"/>
      <c r="CI60" s="800"/>
      <c r="CJ60" s="516"/>
      <c r="CK60" s="800"/>
      <c r="CL60" s="800"/>
      <c r="CM60" s="800"/>
      <c r="CN60" s="800"/>
      <c r="CO60" s="800"/>
      <c r="CP60" s="800"/>
      <c r="CQ60" s="800"/>
      <c r="CR60" s="516"/>
      <c r="CS60" s="800"/>
      <c r="CT60" s="800"/>
      <c r="CU60" s="800"/>
      <c r="CV60" s="800"/>
      <c r="CW60" s="800"/>
      <c r="CX60" s="800"/>
      <c r="CY60" s="800"/>
      <c r="CZ60" s="516"/>
      <c r="DA60" s="800"/>
      <c r="DB60" s="800"/>
      <c r="DC60" s="800"/>
      <c r="DD60" s="800"/>
      <c r="DE60" s="800"/>
      <c r="DF60" s="800"/>
      <c r="DG60" s="800"/>
      <c r="DH60" s="516"/>
      <c r="DI60" s="800"/>
      <c r="DJ60" s="800"/>
      <c r="DK60" s="800"/>
      <c r="DL60" s="800"/>
      <c r="DM60" s="800"/>
      <c r="DN60" s="800"/>
      <c r="DO60" s="800"/>
      <c r="DP60" s="516"/>
      <c r="DQ60" s="800"/>
      <c r="DR60" s="800"/>
      <c r="DS60" s="800"/>
      <c r="DT60" s="800"/>
      <c r="DU60" s="800"/>
      <c r="DV60" s="800"/>
      <c r="DW60" s="800"/>
      <c r="DX60" s="516"/>
      <c r="DY60" s="800"/>
      <c r="DZ60" s="800"/>
      <c r="EA60" s="800"/>
      <c r="EB60" s="800"/>
      <c r="EC60" s="800"/>
      <c r="ED60" s="800"/>
      <c r="EE60" s="800"/>
      <c r="EF60" s="516"/>
      <c r="EG60" s="800"/>
      <c r="EH60" s="800"/>
      <c r="EI60" s="800"/>
      <c r="EJ60" s="800"/>
      <c r="EK60" s="800"/>
      <c r="EL60" s="800"/>
      <c r="EM60" s="800"/>
      <c r="EN60" s="516"/>
      <c r="EO60" s="800"/>
      <c r="EP60" s="800"/>
      <c r="EQ60" s="800"/>
      <c r="ER60" s="800"/>
      <c r="ES60" s="800"/>
      <c r="ET60" s="800"/>
      <c r="EU60" s="800"/>
      <c r="EV60" s="516"/>
      <c r="EW60" s="800"/>
      <c r="EX60" s="800"/>
      <c r="EY60" s="800"/>
      <c r="EZ60" s="800"/>
      <c r="FA60" s="800"/>
      <c r="FB60" s="800"/>
      <c r="FC60" s="800"/>
      <c r="FD60" s="516"/>
      <c r="FE60" s="800"/>
      <c r="FF60" s="800"/>
      <c r="FG60" s="800"/>
      <c r="FH60" s="800"/>
      <c r="FI60" s="800"/>
      <c r="FJ60" s="800"/>
      <c r="FK60" s="800"/>
      <c r="FL60" s="516"/>
      <c r="FM60" s="800"/>
      <c r="FN60" s="800"/>
      <c r="FO60" s="800"/>
      <c r="FP60" s="800"/>
      <c r="FQ60" s="800"/>
      <c r="FR60" s="800"/>
      <c r="FS60" s="800"/>
      <c r="FT60" s="516"/>
      <c r="FU60" s="800"/>
      <c r="FV60" s="800"/>
      <c r="FW60" s="800"/>
      <c r="FX60" s="800"/>
      <c r="FY60" s="800"/>
      <c r="FZ60" s="800"/>
      <c r="GA60" s="800"/>
      <c r="GB60" s="516"/>
      <c r="GC60" s="800"/>
      <c r="GD60" s="800"/>
      <c r="GE60" s="800"/>
      <c r="GF60" s="800"/>
      <c r="GG60" s="800"/>
      <c r="GH60" s="800"/>
      <c r="GI60" s="800"/>
      <c r="GJ60" s="516"/>
      <c r="GK60" s="800"/>
      <c r="GL60" s="800"/>
      <c r="GM60" s="800"/>
      <c r="GN60" s="800"/>
      <c r="GO60" s="800"/>
      <c r="GP60" s="800"/>
      <c r="GQ60" s="800"/>
      <c r="GR60" s="516"/>
      <c r="GS60" s="800"/>
      <c r="GT60" s="800"/>
      <c r="GU60" s="800"/>
      <c r="GV60" s="800"/>
      <c r="GW60" s="800"/>
      <c r="GX60" s="800"/>
      <c r="GY60" s="800"/>
      <c r="GZ60" s="516"/>
      <c r="HA60" s="800"/>
      <c r="HB60" s="800"/>
      <c r="HC60" s="800"/>
      <c r="HD60" s="800"/>
      <c r="HE60" s="800"/>
      <c r="HF60" s="800"/>
      <c r="HG60" s="800"/>
      <c r="HH60" s="516"/>
      <c r="HI60" s="800"/>
      <c r="HJ60" s="800"/>
      <c r="HK60" s="800"/>
      <c r="HL60" s="800"/>
      <c r="HM60" s="800"/>
      <c r="HN60" s="800"/>
      <c r="HO60" s="800"/>
      <c r="HP60" s="516"/>
      <c r="HQ60" s="800"/>
      <c r="HR60" s="800"/>
      <c r="HS60" s="800"/>
      <c r="HT60" s="800"/>
      <c r="HU60" s="800"/>
      <c r="HV60" s="800"/>
      <c r="HW60" s="800"/>
      <c r="HX60" s="516"/>
      <c r="HY60" s="800"/>
      <c r="HZ60" s="800"/>
      <c r="IA60" s="800"/>
      <c r="IB60" s="800"/>
      <c r="IC60" s="800"/>
      <c r="ID60" s="800"/>
      <c r="IE60" s="800"/>
      <c r="IF60" s="516"/>
      <c r="IG60" s="800"/>
      <c r="IH60" s="800"/>
      <c r="II60" s="800"/>
      <c r="IJ60" s="800"/>
      <c r="IK60" s="800"/>
      <c r="IL60" s="800"/>
      <c r="IM60" s="800"/>
      <c r="IN60" s="516"/>
      <c r="IO60" s="800"/>
      <c r="IP60" s="800"/>
      <c r="IQ60" s="800"/>
      <c r="IR60" s="800"/>
      <c r="IS60" s="800"/>
      <c r="IT60" s="800"/>
      <c r="IU60" s="800"/>
      <c r="IV60" s="516"/>
      <c r="IW60" s="800"/>
      <c r="IX60" s="800"/>
      <c r="IY60" s="800"/>
      <c r="IZ60" s="800"/>
      <c r="JA60" s="800"/>
      <c r="JB60" s="800"/>
      <c r="JC60" s="800"/>
      <c r="JD60" s="516"/>
      <c r="JE60" s="800"/>
      <c r="JF60" s="800"/>
      <c r="JG60" s="800"/>
      <c r="JH60" s="800"/>
      <c r="JI60" s="800"/>
      <c r="JJ60" s="800"/>
      <c r="JK60" s="800"/>
      <c r="JL60" s="516"/>
      <c r="JM60" s="800"/>
      <c r="JN60" s="800"/>
      <c r="JO60" s="800"/>
      <c r="JP60" s="800"/>
      <c r="JQ60" s="800"/>
      <c r="JR60" s="800"/>
      <c r="JS60" s="800"/>
      <c r="JT60" s="516"/>
      <c r="JU60" s="800"/>
      <c r="JV60" s="800"/>
      <c r="JW60" s="800"/>
      <c r="JX60" s="800"/>
      <c r="JY60" s="800"/>
      <c r="JZ60" s="800"/>
      <c r="KA60" s="800"/>
      <c r="KB60" s="516"/>
      <c r="KC60" s="800"/>
      <c r="KD60" s="800"/>
      <c r="KE60" s="800"/>
      <c r="KF60" s="800"/>
      <c r="KG60" s="800"/>
      <c r="KH60" s="800"/>
      <c r="KI60" s="800"/>
      <c r="KJ60" s="516"/>
      <c r="KK60" s="800"/>
      <c r="KL60" s="800"/>
      <c r="KM60" s="800"/>
      <c r="KN60" s="800"/>
      <c r="KO60" s="800"/>
      <c r="KP60" s="800"/>
      <c r="KQ60" s="800"/>
      <c r="KR60" s="516"/>
      <c r="KS60" s="800"/>
      <c r="KT60" s="800"/>
      <c r="KU60" s="800"/>
      <c r="KV60" s="800"/>
      <c r="KW60" s="800"/>
      <c r="KX60" s="800"/>
      <c r="KY60" s="800"/>
      <c r="KZ60" s="516"/>
      <c r="LA60" s="800"/>
      <c r="LB60" s="800"/>
      <c r="LC60" s="800"/>
      <c r="LD60" s="800"/>
      <c r="LE60" s="800"/>
      <c r="LF60" s="800"/>
      <c r="LG60" s="800"/>
      <c r="LH60" s="516"/>
      <c r="LI60" s="800"/>
      <c r="LJ60" s="800"/>
      <c r="LK60" s="800"/>
      <c r="LL60" s="800"/>
      <c r="LM60" s="800"/>
      <c r="LN60" s="800"/>
      <c r="LO60" s="800"/>
      <c r="LP60" s="516"/>
      <c r="LQ60" s="800"/>
      <c r="LR60" s="800"/>
      <c r="LS60" s="800"/>
      <c r="LT60" s="800"/>
      <c r="LU60" s="800"/>
      <c r="LV60" s="800"/>
      <c r="LW60" s="800"/>
      <c r="LX60" s="516"/>
      <c r="LY60" s="800"/>
      <c r="LZ60" s="800"/>
      <c r="MA60" s="800"/>
      <c r="MB60" s="800"/>
      <c r="MC60" s="800"/>
      <c r="MD60" s="800"/>
      <c r="ME60" s="800"/>
      <c r="MF60" s="516"/>
      <c r="MG60" s="800"/>
      <c r="MH60" s="800"/>
      <c r="MI60" s="800"/>
      <c r="MJ60" s="800"/>
      <c r="MK60" s="800"/>
      <c r="ML60" s="800"/>
      <c r="MM60" s="800"/>
      <c r="MN60" s="516"/>
      <c r="MO60" s="800"/>
      <c r="MP60" s="800"/>
      <c r="MQ60" s="800"/>
      <c r="MR60" s="800"/>
      <c r="MS60" s="800"/>
      <c r="MT60" s="800"/>
      <c r="MU60" s="800"/>
      <c r="MV60" s="516"/>
      <c r="MW60" s="800"/>
      <c r="MX60" s="800"/>
      <c r="MY60" s="800"/>
      <c r="MZ60" s="800"/>
      <c r="NA60" s="800"/>
      <c r="NB60" s="800"/>
      <c r="NC60" s="800"/>
      <c r="ND60" s="516"/>
      <c r="NE60" s="800"/>
      <c r="NF60" s="800"/>
      <c r="NG60" s="800"/>
      <c r="NH60" s="800"/>
      <c r="NI60" s="800"/>
      <c r="NJ60" s="800"/>
      <c r="NK60" s="800"/>
      <c r="NL60" s="516"/>
      <c r="NM60" s="800"/>
      <c r="NN60" s="800"/>
      <c r="NO60" s="800"/>
      <c r="NP60" s="800"/>
      <c r="NQ60" s="800"/>
      <c r="NR60" s="800"/>
      <c r="NS60" s="800"/>
      <c r="NT60" s="516"/>
      <c r="NU60" s="800"/>
      <c r="NV60" s="800"/>
      <c r="NW60" s="800"/>
      <c r="NX60" s="800"/>
      <c r="NY60" s="800"/>
      <c r="NZ60" s="800"/>
      <c r="OA60" s="800"/>
      <c r="OB60" s="516"/>
      <c r="OC60" s="800"/>
      <c r="OD60" s="800"/>
      <c r="OE60" s="800"/>
      <c r="OF60" s="800"/>
      <c r="OG60" s="800"/>
      <c r="OH60" s="800"/>
      <c r="OI60" s="800"/>
      <c r="OJ60" s="516"/>
      <c r="OK60" s="800"/>
      <c r="OL60" s="800"/>
      <c r="OM60" s="800"/>
      <c r="ON60" s="800"/>
      <c r="OO60" s="800"/>
      <c r="OP60" s="800"/>
      <c r="OQ60" s="800"/>
      <c r="OR60" s="516"/>
      <c r="OS60" s="800"/>
      <c r="OT60" s="800"/>
      <c r="OU60" s="800"/>
      <c r="OV60" s="800"/>
      <c r="OW60" s="800"/>
      <c r="OX60" s="800"/>
      <c r="OY60" s="800"/>
      <c r="OZ60" s="516"/>
      <c r="PA60" s="800"/>
      <c r="PB60" s="800"/>
      <c r="PC60" s="800"/>
      <c r="PD60" s="800"/>
      <c r="PE60" s="800"/>
      <c r="PF60" s="800"/>
      <c r="PG60" s="800"/>
      <c r="PH60" s="516"/>
      <c r="PI60" s="800"/>
      <c r="PJ60" s="800"/>
      <c r="PK60" s="800"/>
      <c r="PL60" s="800"/>
      <c r="PM60" s="800"/>
      <c r="PN60" s="800"/>
      <c r="PO60" s="800"/>
      <c r="PP60" s="516"/>
      <c r="PQ60" s="800"/>
      <c r="PR60" s="800"/>
      <c r="PS60" s="800"/>
      <c r="PT60" s="800"/>
      <c r="PU60" s="800"/>
      <c r="PV60" s="800"/>
      <c r="PW60" s="800"/>
      <c r="PX60" s="516"/>
      <c r="PY60" s="800"/>
      <c r="PZ60" s="800"/>
      <c r="QA60" s="800"/>
      <c r="QB60" s="800"/>
      <c r="QC60" s="800"/>
      <c r="QD60" s="800"/>
      <c r="QE60" s="800"/>
      <c r="QF60" s="516"/>
      <c r="QG60" s="800"/>
      <c r="QH60" s="800"/>
      <c r="QI60" s="800"/>
      <c r="QJ60" s="800"/>
      <c r="QK60" s="800"/>
      <c r="QL60" s="800"/>
      <c r="QM60" s="800"/>
      <c r="QN60" s="516"/>
      <c r="QO60" s="800"/>
      <c r="QP60" s="800"/>
      <c r="QQ60" s="800"/>
      <c r="QR60" s="800"/>
      <c r="QS60" s="800"/>
      <c r="QT60" s="800"/>
      <c r="QU60" s="800"/>
      <c r="QV60" s="516"/>
      <c r="QW60" s="800"/>
      <c r="QX60" s="800"/>
      <c r="QY60" s="800"/>
      <c r="QZ60" s="800"/>
      <c r="RA60" s="800"/>
      <c r="RB60" s="800"/>
      <c r="RC60" s="800"/>
      <c r="RD60" s="516"/>
      <c r="RE60" s="800"/>
      <c r="RF60" s="800"/>
      <c r="RG60" s="800"/>
      <c r="RH60" s="800"/>
      <c r="RI60" s="800"/>
      <c r="RJ60" s="800"/>
      <c r="RK60" s="800"/>
      <c r="RL60" s="516"/>
      <c r="RM60" s="800"/>
      <c r="RN60" s="800"/>
      <c r="RO60" s="800"/>
      <c r="RP60" s="800"/>
      <c r="RQ60" s="800"/>
      <c r="RR60" s="800"/>
      <c r="RS60" s="800"/>
      <c r="RT60" s="516"/>
      <c r="RU60" s="800"/>
      <c r="RV60" s="800"/>
      <c r="RW60" s="800"/>
      <c r="RX60" s="800"/>
      <c r="RY60" s="800"/>
      <c r="RZ60" s="800"/>
      <c r="SA60" s="800"/>
      <c r="SB60" s="516"/>
      <c r="SC60" s="800"/>
      <c r="SD60" s="800"/>
      <c r="SE60" s="800"/>
      <c r="SF60" s="800"/>
      <c r="SG60" s="800"/>
      <c r="SH60" s="800"/>
      <c r="SI60" s="800"/>
      <c r="SJ60" s="516"/>
      <c r="SK60" s="800"/>
      <c r="SL60" s="800"/>
      <c r="SM60" s="800"/>
      <c r="SN60" s="800"/>
      <c r="SO60" s="800"/>
      <c r="SP60" s="800"/>
      <c r="SQ60" s="800"/>
      <c r="SR60" s="516"/>
      <c r="SS60" s="800"/>
      <c r="ST60" s="800"/>
      <c r="SU60" s="800"/>
      <c r="SV60" s="800"/>
      <c r="SW60" s="800"/>
      <c r="SX60" s="800"/>
      <c r="SY60" s="800"/>
      <c r="SZ60" s="516"/>
      <c r="TA60" s="800"/>
      <c r="TB60" s="800"/>
      <c r="TC60" s="800"/>
      <c r="TD60" s="800"/>
      <c r="TE60" s="800"/>
      <c r="TF60" s="800"/>
      <c r="TG60" s="800"/>
      <c r="TH60" s="516"/>
      <c r="TI60" s="800"/>
      <c r="TJ60" s="800"/>
      <c r="TK60" s="800"/>
      <c r="TL60" s="800"/>
      <c r="TM60" s="800"/>
      <c r="TN60" s="800"/>
      <c r="TO60" s="800"/>
      <c r="TP60" s="516"/>
      <c r="TQ60" s="800"/>
      <c r="TR60" s="800"/>
      <c r="TS60" s="800"/>
      <c r="TT60" s="800"/>
      <c r="TU60" s="800"/>
      <c r="TV60" s="800"/>
      <c r="TW60" s="800"/>
      <c r="TX60" s="516"/>
      <c r="TY60" s="800"/>
      <c r="TZ60" s="800"/>
      <c r="UA60" s="800"/>
      <c r="UB60" s="800"/>
      <c r="UC60" s="800"/>
      <c r="UD60" s="800"/>
      <c r="UE60" s="800"/>
      <c r="UF60" s="516"/>
      <c r="UG60" s="800"/>
      <c r="UH60" s="800"/>
      <c r="UI60" s="800"/>
      <c r="UJ60" s="800"/>
      <c r="UK60" s="800"/>
      <c r="UL60" s="800"/>
      <c r="UM60" s="800"/>
      <c r="UN60" s="516"/>
      <c r="UO60" s="800"/>
      <c r="UP60" s="800"/>
      <c r="UQ60" s="800"/>
      <c r="UR60" s="800"/>
      <c r="US60" s="800"/>
      <c r="UT60" s="800"/>
      <c r="UU60" s="800"/>
      <c r="UV60" s="516"/>
      <c r="UW60" s="800"/>
      <c r="UX60" s="800"/>
      <c r="UY60" s="800"/>
      <c r="UZ60" s="800"/>
      <c r="VA60" s="800"/>
      <c r="VB60" s="800"/>
      <c r="VC60" s="800"/>
      <c r="VD60" s="516"/>
      <c r="VE60" s="800"/>
      <c r="VF60" s="800"/>
      <c r="VG60" s="800"/>
      <c r="VH60" s="800"/>
      <c r="VI60" s="800"/>
      <c r="VJ60" s="800"/>
      <c r="VK60" s="800"/>
      <c r="VL60" s="516"/>
      <c r="VM60" s="800"/>
      <c r="VN60" s="800"/>
      <c r="VO60" s="800"/>
      <c r="VP60" s="800"/>
      <c r="VQ60" s="800"/>
      <c r="VR60" s="800"/>
      <c r="VS60" s="800"/>
      <c r="VT60" s="516"/>
      <c r="VU60" s="800"/>
      <c r="VV60" s="800"/>
      <c r="VW60" s="800"/>
      <c r="VX60" s="800"/>
      <c r="VY60" s="800"/>
      <c r="VZ60" s="800"/>
      <c r="WA60" s="800"/>
      <c r="WB60" s="516"/>
      <c r="WC60" s="800"/>
      <c r="WD60" s="800"/>
      <c r="WE60" s="800"/>
      <c r="WF60" s="800"/>
      <c r="WG60" s="800"/>
      <c r="WH60" s="800"/>
      <c r="WI60" s="800"/>
      <c r="WJ60" s="516"/>
      <c r="WK60" s="800"/>
      <c r="WL60" s="800"/>
      <c r="WM60" s="800"/>
      <c r="WN60" s="800"/>
      <c r="WO60" s="800"/>
      <c r="WP60" s="800"/>
      <c r="WQ60" s="800"/>
      <c r="WR60" s="516"/>
      <c r="WS60" s="800"/>
      <c r="WT60" s="800"/>
      <c r="WU60" s="800"/>
      <c r="WV60" s="800"/>
      <c r="WW60" s="800"/>
      <c r="WX60" s="800"/>
      <c r="WY60" s="800"/>
      <c r="WZ60" s="516"/>
      <c r="XA60" s="800"/>
      <c r="XB60" s="800"/>
      <c r="XC60" s="800"/>
      <c r="XD60" s="800"/>
      <c r="XE60" s="800"/>
      <c r="XF60" s="800"/>
      <c r="XG60" s="800"/>
      <c r="XH60" s="516"/>
      <c r="XI60" s="800"/>
      <c r="XJ60" s="800"/>
      <c r="XK60" s="800"/>
      <c r="XL60" s="800"/>
      <c r="XM60" s="800"/>
      <c r="XN60" s="800"/>
      <c r="XO60" s="800"/>
      <c r="XP60" s="516"/>
      <c r="XQ60" s="800"/>
      <c r="XR60" s="800"/>
      <c r="XS60" s="800"/>
      <c r="XT60" s="800"/>
      <c r="XU60" s="800"/>
      <c r="XV60" s="800"/>
      <c r="XW60" s="800"/>
      <c r="XX60" s="516"/>
      <c r="XY60" s="800"/>
      <c r="XZ60" s="800"/>
      <c r="YA60" s="800"/>
      <c r="YB60" s="800"/>
      <c r="YC60" s="800"/>
      <c r="YD60" s="800"/>
      <c r="YE60" s="800"/>
      <c r="YF60" s="516"/>
      <c r="YG60" s="800"/>
      <c r="YH60" s="800"/>
      <c r="YI60" s="800"/>
      <c r="YJ60" s="800"/>
      <c r="YK60" s="800"/>
      <c r="YL60" s="800"/>
      <c r="YM60" s="800"/>
      <c r="YN60" s="516"/>
      <c r="YO60" s="800"/>
      <c r="YP60" s="800"/>
      <c r="YQ60" s="800"/>
      <c r="YR60" s="800"/>
      <c r="YS60" s="800"/>
      <c r="YT60" s="800"/>
      <c r="YU60" s="800"/>
      <c r="YV60" s="516"/>
      <c r="YW60" s="800"/>
      <c r="YX60" s="800"/>
      <c r="YY60" s="800"/>
      <c r="YZ60" s="800"/>
      <c r="ZA60" s="800"/>
      <c r="ZB60" s="800"/>
      <c r="ZC60" s="800"/>
      <c r="ZD60" s="516"/>
      <c r="ZE60" s="800"/>
      <c r="ZF60" s="800"/>
      <c r="ZG60" s="800"/>
      <c r="ZH60" s="800"/>
      <c r="ZI60" s="800"/>
      <c r="ZJ60" s="800"/>
      <c r="ZK60" s="800"/>
      <c r="ZL60" s="516"/>
      <c r="ZM60" s="800"/>
      <c r="ZN60" s="800"/>
      <c r="ZO60" s="800"/>
      <c r="ZP60" s="800"/>
      <c r="ZQ60" s="800"/>
      <c r="ZR60" s="800"/>
      <c r="ZS60" s="800"/>
      <c r="ZT60" s="516"/>
      <c r="ZU60" s="800"/>
      <c r="ZV60" s="800"/>
      <c r="ZW60" s="800"/>
      <c r="ZX60" s="800"/>
      <c r="ZY60" s="800"/>
      <c r="ZZ60" s="800"/>
      <c r="AAA60" s="800"/>
      <c r="AAB60" s="516"/>
      <c r="AAC60" s="800"/>
      <c r="AAD60" s="800"/>
      <c r="AAE60" s="800"/>
      <c r="AAF60" s="800"/>
      <c r="AAG60" s="800"/>
      <c r="AAH60" s="800"/>
      <c r="AAI60" s="800"/>
      <c r="AAJ60" s="516"/>
      <c r="AAK60" s="800"/>
      <c r="AAL60" s="800"/>
      <c r="AAM60" s="800"/>
      <c r="AAN60" s="800"/>
      <c r="AAO60" s="800"/>
      <c r="AAP60" s="800"/>
      <c r="AAQ60" s="800"/>
      <c r="AAR60" s="516"/>
      <c r="AAS60" s="800"/>
      <c r="AAT60" s="800"/>
      <c r="AAU60" s="800"/>
      <c r="AAV60" s="800"/>
      <c r="AAW60" s="800"/>
      <c r="AAX60" s="800"/>
      <c r="AAY60" s="800"/>
      <c r="AAZ60" s="516"/>
      <c r="ABA60" s="800"/>
      <c r="ABB60" s="800"/>
      <c r="ABC60" s="800"/>
      <c r="ABD60" s="800"/>
      <c r="ABE60" s="800"/>
      <c r="ABF60" s="800"/>
      <c r="ABG60" s="800"/>
      <c r="ABH60" s="516"/>
      <c r="ABI60" s="800"/>
      <c r="ABJ60" s="800"/>
      <c r="ABK60" s="800"/>
      <c r="ABL60" s="800"/>
      <c r="ABM60" s="800"/>
      <c r="ABN60" s="800"/>
      <c r="ABO60" s="800"/>
      <c r="ABP60" s="516"/>
      <c r="ABQ60" s="800"/>
      <c r="ABR60" s="800"/>
      <c r="ABS60" s="800"/>
      <c r="ABT60" s="800"/>
      <c r="ABU60" s="800"/>
      <c r="ABV60" s="800"/>
      <c r="ABW60" s="800"/>
      <c r="ABX60" s="516"/>
      <c r="ABY60" s="800"/>
      <c r="ABZ60" s="800"/>
      <c r="ACA60" s="800"/>
      <c r="ACB60" s="800"/>
      <c r="ACC60" s="800"/>
      <c r="ACD60" s="800"/>
      <c r="ACE60" s="800"/>
      <c r="ACF60" s="516"/>
      <c r="ACG60" s="800"/>
      <c r="ACH60" s="800"/>
      <c r="ACI60" s="800"/>
      <c r="ACJ60" s="800"/>
      <c r="ACK60" s="800"/>
      <c r="ACL60" s="800"/>
      <c r="ACM60" s="800"/>
      <c r="ACN60" s="516"/>
      <c r="ACO60" s="800"/>
      <c r="ACP60" s="800"/>
      <c r="ACQ60" s="800"/>
      <c r="ACR60" s="800"/>
      <c r="ACS60" s="800"/>
      <c r="ACT60" s="800"/>
      <c r="ACU60" s="800"/>
      <c r="ACV60" s="516"/>
      <c r="ACW60" s="800"/>
      <c r="ACX60" s="800"/>
      <c r="ACY60" s="800"/>
      <c r="ACZ60" s="800"/>
      <c r="ADA60" s="800"/>
      <c r="ADB60" s="800"/>
      <c r="ADC60" s="800"/>
      <c r="ADD60" s="516"/>
      <c r="ADE60" s="800"/>
      <c r="ADF60" s="800"/>
      <c r="ADG60" s="800"/>
      <c r="ADH60" s="800"/>
      <c r="ADI60" s="800"/>
      <c r="ADJ60" s="800"/>
      <c r="ADK60" s="800"/>
      <c r="ADL60" s="516"/>
      <c r="ADM60" s="800"/>
      <c r="ADN60" s="800"/>
      <c r="ADO60" s="800"/>
      <c r="ADP60" s="800"/>
      <c r="ADQ60" s="800"/>
      <c r="ADR60" s="800"/>
      <c r="ADS60" s="800"/>
      <c r="ADT60" s="516"/>
      <c r="ADU60" s="800"/>
      <c r="ADV60" s="800"/>
      <c r="ADW60" s="800"/>
      <c r="ADX60" s="800"/>
      <c r="ADY60" s="800"/>
      <c r="ADZ60" s="800"/>
      <c r="AEA60" s="800"/>
      <c r="AEB60" s="516"/>
      <c r="AEC60" s="800"/>
      <c r="AED60" s="800"/>
      <c r="AEE60" s="800"/>
      <c r="AEF60" s="800"/>
      <c r="AEG60" s="800"/>
      <c r="AEH60" s="800"/>
      <c r="AEI60" s="800"/>
      <c r="AEJ60" s="516"/>
      <c r="AEK60" s="800"/>
      <c r="AEL60" s="800"/>
      <c r="AEM60" s="800"/>
      <c r="AEN60" s="800"/>
      <c r="AEO60" s="800"/>
      <c r="AEP60" s="800"/>
      <c r="AEQ60" s="800"/>
      <c r="AER60" s="516"/>
      <c r="AES60" s="800"/>
      <c r="AET60" s="800"/>
      <c r="AEU60" s="800"/>
      <c r="AEV60" s="800"/>
      <c r="AEW60" s="800"/>
      <c r="AEX60" s="800"/>
      <c r="AEY60" s="800"/>
      <c r="AEZ60" s="516"/>
      <c r="AFA60" s="800"/>
      <c r="AFB60" s="800"/>
      <c r="AFC60" s="800"/>
      <c r="AFD60" s="800"/>
      <c r="AFE60" s="800"/>
      <c r="AFF60" s="800"/>
      <c r="AFG60" s="800"/>
      <c r="AFH60" s="516"/>
      <c r="AFI60" s="800"/>
      <c r="AFJ60" s="800"/>
      <c r="AFK60" s="800"/>
      <c r="AFL60" s="800"/>
      <c r="AFM60" s="800"/>
      <c r="AFN60" s="800"/>
      <c r="AFO60" s="800"/>
      <c r="AFP60" s="516"/>
      <c r="AFQ60" s="800"/>
      <c r="AFR60" s="800"/>
      <c r="AFS60" s="800"/>
      <c r="AFT60" s="800"/>
      <c r="AFU60" s="800"/>
      <c r="AFV60" s="800"/>
      <c r="AFW60" s="800"/>
      <c r="AFX60" s="516"/>
      <c r="AFY60" s="800"/>
      <c r="AFZ60" s="800"/>
      <c r="AGA60" s="800"/>
      <c r="AGB60" s="800"/>
      <c r="AGC60" s="800"/>
      <c r="AGD60" s="800"/>
      <c r="AGE60" s="800"/>
      <c r="AGF60" s="516"/>
      <c r="AGG60" s="800"/>
      <c r="AGH60" s="800"/>
      <c r="AGI60" s="800"/>
      <c r="AGJ60" s="800"/>
      <c r="AGK60" s="800"/>
      <c r="AGL60" s="800"/>
      <c r="AGM60" s="800"/>
      <c r="AGN60" s="516"/>
      <c r="AGO60" s="800"/>
      <c r="AGP60" s="800"/>
      <c r="AGQ60" s="800"/>
      <c r="AGR60" s="800"/>
      <c r="AGS60" s="800"/>
      <c r="AGT60" s="800"/>
      <c r="AGU60" s="800"/>
      <c r="AGV60" s="516"/>
      <c r="AGW60" s="800"/>
      <c r="AGX60" s="800"/>
      <c r="AGY60" s="800"/>
      <c r="AGZ60" s="800"/>
      <c r="AHA60" s="800"/>
      <c r="AHB60" s="800"/>
      <c r="AHC60" s="800"/>
      <c r="AHD60" s="516"/>
      <c r="AHE60" s="800"/>
      <c r="AHF60" s="800"/>
      <c r="AHG60" s="800"/>
      <c r="AHH60" s="800"/>
      <c r="AHI60" s="800"/>
      <c r="AHJ60" s="800"/>
      <c r="AHK60" s="800"/>
      <c r="AHL60" s="516"/>
      <c r="AHM60" s="800"/>
      <c r="AHN60" s="800"/>
      <c r="AHO60" s="800"/>
      <c r="AHP60" s="800"/>
      <c r="AHQ60" s="800"/>
      <c r="AHR60" s="800"/>
      <c r="AHS60" s="800"/>
      <c r="AHT60" s="516"/>
      <c r="AHU60" s="800"/>
      <c r="AHV60" s="800"/>
      <c r="AHW60" s="800"/>
      <c r="AHX60" s="800"/>
      <c r="AHY60" s="800"/>
      <c r="AHZ60" s="800"/>
      <c r="AIA60" s="800"/>
      <c r="AIB60" s="516"/>
      <c r="AIC60" s="800"/>
      <c r="AID60" s="800"/>
      <c r="AIE60" s="800"/>
      <c r="AIF60" s="800"/>
      <c r="AIG60" s="800"/>
      <c r="AIH60" s="800"/>
      <c r="AII60" s="800"/>
      <c r="AIJ60" s="516"/>
      <c r="AIK60" s="800"/>
      <c r="AIL60" s="800"/>
      <c r="AIM60" s="800"/>
      <c r="AIN60" s="800"/>
      <c r="AIO60" s="800"/>
      <c r="AIP60" s="800"/>
      <c r="AIQ60" s="800"/>
      <c r="AIR60" s="516"/>
      <c r="AIS60" s="800"/>
      <c r="AIT60" s="800"/>
      <c r="AIU60" s="800"/>
      <c r="AIV60" s="800"/>
      <c r="AIW60" s="800"/>
      <c r="AIX60" s="800"/>
      <c r="AIY60" s="800"/>
      <c r="AIZ60" s="516"/>
      <c r="AJA60" s="800"/>
      <c r="AJB60" s="800"/>
      <c r="AJC60" s="800"/>
      <c r="AJD60" s="800"/>
      <c r="AJE60" s="800"/>
      <c r="AJF60" s="800"/>
      <c r="AJG60" s="800"/>
      <c r="AJH60" s="516"/>
      <c r="AJI60" s="800"/>
      <c r="AJJ60" s="800"/>
      <c r="AJK60" s="800"/>
      <c r="AJL60" s="800"/>
      <c r="AJM60" s="800"/>
      <c r="AJN60" s="800"/>
      <c r="AJO60" s="800"/>
      <c r="AJP60" s="516"/>
      <c r="AJQ60" s="800"/>
      <c r="AJR60" s="800"/>
      <c r="AJS60" s="800"/>
      <c r="AJT60" s="800"/>
      <c r="AJU60" s="800"/>
      <c r="AJV60" s="800"/>
      <c r="AJW60" s="800"/>
      <c r="AJX60" s="516"/>
      <c r="AJY60" s="800"/>
      <c r="AJZ60" s="800"/>
      <c r="AKA60" s="800"/>
      <c r="AKB60" s="800"/>
      <c r="AKC60" s="800"/>
      <c r="AKD60" s="800"/>
      <c r="AKE60" s="800"/>
      <c r="AKF60" s="516"/>
      <c r="AKG60" s="800"/>
      <c r="AKH60" s="800"/>
      <c r="AKI60" s="800"/>
      <c r="AKJ60" s="800"/>
      <c r="AKK60" s="800"/>
      <c r="AKL60" s="800"/>
      <c r="AKM60" s="800"/>
      <c r="AKN60" s="516"/>
      <c r="AKO60" s="800"/>
      <c r="AKP60" s="800"/>
      <c r="AKQ60" s="800"/>
      <c r="AKR60" s="800"/>
      <c r="AKS60" s="800"/>
      <c r="AKT60" s="800"/>
      <c r="AKU60" s="800"/>
      <c r="AKV60" s="516"/>
      <c r="AKW60" s="800"/>
      <c r="AKX60" s="800"/>
      <c r="AKY60" s="800"/>
      <c r="AKZ60" s="800"/>
      <c r="ALA60" s="800"/>
      <c r="ALB60" s="800"/>
      <c r="ALC60" s="800"/>
      <c r="ALD60" s="516"/>
      <c r="ALE60" s="800"/>
      <c r="ALF60" s="800"/>
      <c r="ALG60" s="800"/>
      <c r="ALH60" s="800"/>
      <c r="ALI60" s="800"/>
      <c r="ALJ60" s="800"/>
      <c r="ALK60" s="800"/>
      <c r="ALL60" s="516"/>
      <c r="ALM60" s="800"/>
      <c r="ALN60" s="800"/>
      <c r="ALO60" s="800"/>
      <c r="ALP60" s="800"/>
      <c r="ALQ60" s="800"/>
      <c r="ALR60" s="800"/>
      <c r="ALS60" s="800"/>
      <c r="ALT60" s="516"/>
      <c r="ALU60" s="800"/>
      <c r="ALV60" s="800"/>
      <c r="ALW60" s="800"/>
      <c r="ALX60" s="800"/>
      <c r="ALY60" s="800"/>
      <c r="ALZ60" s="800"/>
      <c r="AMA60" s="800"/>
      <c r="AMB60" s="516"/>
      <c r="AMC60" s="800"/>
      <c r="AMD60" s="800"/>
      <c r="AME60" s="800"/>
      <c r="AMF60" s="800"/>
      <c r="AMG60" s="800"/>
      <c r="AMH60" s="800"/>
      <c r="AMI60" s="800"/>
      <c r="AMJ60" s="516"/>
      <c r="AMK60" s="800"/>
      <c r="AML60" s="800"/>
      <c r="AMM60" s="800"/>
      <c r="AMN60" s="800"/>
      <c r="AMO60" s="800"/>
      <c r="AMP60" s="800"/>
      <c r="AMQ60" s="800"/>
      <c r="AMR60" s="516"/>
      <c r="AMS60" s="800"/>
      <c r="AMT60" s="800"/>
      <c r="AMU60" s="800"/>
      <c r="AMV60" s="800"/>
      <c r="AMW60" s="800"/>
      <c r="AMX60" s="800"/>
      <c r="AMY60" s="800"/>
      <c r="AMZ60" s="516"/>
      <c r="ANA60" s="800"/>
      <c r="ANB60" s="800"/>
      <c r="ANC60" s="800"/>
      <c r="AND60" s="800"/>
      <c r="ANE60" s="800"/>
      <c r="ANF60" s="800"/>
      <c r="ANG60" s="800"/>
      <c r="ANH60" s="516"/>
      <c r="ANI60" s="800"/>
      <c r="ANJ60" s="800"/>
      <c r="ANK60" s="800"/>
      <c r="ANL60" s="800"/>
      <c r="ANM60" s="800"/>
      <c r="ANN60" s="800"/>
      <c r="ANO60" s="800"/>
      <c r="ANP60" s="516"/>
      <c r="ANQ60" s="800"/>
      <c r="ANR60" s="800"/>
      <c r="ANS60" s="800"/>
      <c r="ANT60" s="800"/>
      <c r="ANU60" s="800"/>
      <c r="ANV60" s="800"/>
      <c r="ANW60" s="800"/>
      <c r="ANX60" s="516"/>
      <c r="ANY60" s="800"/>
      <c r="ANZ60" s="800"/>
      <c r="AOA60" s="800"/>
      <c r="AOB60" s="800"/>
      <c r="AOC60" s="800"/>
      <c r="AOD60" s="800"/>
      <c r="AOE60" s="800"/>
      <c r="AOF60" s="516"/>
      <c r="AOG60" s="800"/>
      <c r="AOH60" s="800"/>
      <c r="AOI60" s="800"/>
      <c r="AOJ60" s="800"/>
      <c r="AOK60" s="800"/>
      <c r="AOL60" s="800"/>
      <c r="AOM60" s="800"/>
      <c r="AON60" s="516"/>
      <c r="AOO60" s="800"/>
      <c r="AOP60" s="800"/>
      <c r="AOQ60" s="800"/>
      <c r="AOR60" s="800"/>
      <c r="AOS60" s="800"/>
      <c r="AOT60" s="800"/>
      <c r="AOU60" s="800"/>
      <c r="AOV60" s="516"/>
      <c r="AOW60" s="800"/>
      <c r="AOX60" s="800"/>
      <c r="AOY60" s="800"/>
      <c r="AOZ60" s="800"/>
      <c r="APA60" s="800"/>
      <c r="APB60" s="800"/>
      <c r="APC60" s="800"/>
      <c r="APD60" s="516"/>
      <c r="APE60" s="800"/>
      <c r="APF60" s="800"/>
      <c r="APG60" s="800"/>
      <c r="APH60" s="800"/>
      <c r="API60" s="800"/>
      <c r="APJ60" s="800"/>
      <c r="APK60" s="800"/>
      <c r="APL60" s="516"/>
      <c r="APM60" s="800"/>
      <c r="APN60" s="800"/>
      <c r="APO60" s="800"/>
      <c r="APP60" s="800"/>
      <c r="APQ60" s="800"/>
      <c r="APR60" s="800"/>
      <c r="APS60" s="800"/>
      <c r="APT60" s="516"/>
      <c r="APU60" s="800"/>
      <c r="APV60" s="800"/>
      <c r="APW60" s="800"/>
      <c r="APX60" s="800"/>
      <c r="APY60" s="800"/>
      <c r="APZ60" s="800"/>
      <c r="AQA60" s="800"/>
      <c r="AQB60" s="516"/>
      <c r="AQC60" s="800"/>
      <c r="AQD60" s="800"/>
      <c r="AQE60" s="800"/>
      <c r="AQF60" s="800"/>
      <c r="AQG60" s="800"/>
      <c r="AQH60" s="800"/>
      <c r="AQI60" s="800"/>
      <c r="AQJ60" s="516"/>
      <c r="AQK60" s="800"/>
      <c r="AQL60" s="800"/>
      <c r="AQM60" s="800"/>
      <c r="AQN60" s="800"/>
      <c r="AQO60" s="800"/>
      <c r="AQP60" s="800"/>
      <c r="AQQ60" s="800"/>
      <c r="AQR60" s="516"/>
      <c r="AQS60" s="800"/>
      <c r="AQT60" s="800"/>
      <c r="AQU60" s="800"/>
      <c r="AQV60" s="800"/>
      <c r="AQW60" s="800"/>
      <c r="AQX60" s="800"/>
      <c r="AQY60" s="800"/>
      <c r="AQZ60" s="516"/>
      <c r="ARA60" s="800"/>
      <c r="ARB60" s="800"/>
      <c r="ARC60" s="800"/>
      <c r="ARD60" s="800"/>
      <c r="ARE60" s="800"/>
      <c r="ARF60" s="800"/>
      <c r="ARG60" s="800"/>
      <c r="ARH60" s="516"/>
      <c r="ARI60" s="800"/>
      <c r="ARJ60" s="800"/>
      <c r="ARK60" s="800"/>
      <c r="ARL60" s="800"/>
      <c r="ARM60" s="800"/>
      <c r="ARN60" s="800"/>
      <c r="ARO60" s="800"/>
      <c r="ARP60" s="516"/>
      <c r="ARQ60" s="800"/>
      <c r="ARR60" s="800"/>
      <c r="ARS60" s="800"/>
      <c r="ART60" s="800"/>
      <c r="ARU60" s="800"/>
      <c r="ARV60" s="800"/>
      <c r="ARW60" s="800"/>
      <c r="ARX60" s="516"/>
      <c r="ARY60" s="800"/>
      <c r="ARZ60" s="800"/>
      <c r="ASA60" s="800"/>
      <c r="ASB60" s="800"/>
      <c r="ASC60" s="800"/>
      <c r="ASD60" s="800"/>
      <c r="ASE60" s="800"/>
      <c r="ASF60" s="516"/>
      <c r="ASG60" s="800"/>
      <c r="ASH60" s="800"/>
      <c r="ASI60" s="800"/>
      <c r="ASJ60" s="800"/>
      <c r="ASK60" s="800"/>
      <c r="ASL60" s="800"/>
      <c r="ASM60" s="800"/>
      <c r="ASN60" s="516"/>
      <c r="ASO60" s="800"/>
      <c r="ASP60" s="800"/>
      <c r="ASQ60" s="800"/>
      <c r="ASR60" s="800"/>
      <c r="ASS60" s="800"/>
      <c r="AST60" s="800"/>
      <c r="ASU60" s="800"/>
      <c r="ASV60" s="516"/>
      <c r="ASW60" s="800"/>
      <c r="ASX60" s="800"/>
      <c r="ASY60" s="800"/>
      <c r="ASZ60" s="800"/>
      <c r="ATA60" s="800"/>
      <c r="ATB60" s="800"/>
      <c r="ATC60" s="800"/>
      <c r="ATD60" s="516"/>
      <c r="ATE60" s="800"/>
      <c r="ATF60" s="800"/>
      <c r="ATG60" s="800"/>
      <c r="ATH60" s="800"/>
      <c r="ATI60" s="800"/>
      <c r="ATJ60" s="800"/>
      <c r="ATK60" s="800"/>
      <c r="ATL60" s="516"/>
      <c r="ATM60" s="800"/>
      <c r="ATN60" s="800"/>
      <c r="ATO60" s="800"/>
      <c r="ATP60" s="800"/>
      <c r="ATQ60" s="800"/>
      <c r="ATR60" s="800"/>
      <c r="ATS60" s="800"/>
      <c r="ATT60" s="516"/>
      <c r="ATU60" s="800"/>
      <c r="ATV60" s="800"/>
      <c r="ATW60" s="800"/>
      <c r="ATX60" s="800"/>
      <c r="ATY60" s="800"/>
      <c r="ATZ60" s="800"/>
      <c r="AUA60" s="800"/>
      <c r="AUB60" s="516"/>
      <c r="AUC60" s="800"/>
      <c r="AUD60" s="800"/>
      <c r="AUE60" s="800"/>
      <c r="AUF60" s="800"/>
      <c r="AUG60" s="800"/>
      <c r="AUH60" s="800"/>
      <c r="AUI60" s="800"/>
      <c r="AUJ60" s="516"/>
      <c r="AUK60" s="800"/>
      <c r="AUL60" s="800"/>
      <c r="AUM60" s="800"/>
      <c r="AUN60" s="800"/>
      <c r="AUO60" s="800"/>
      <c r="AUP60" s="800"/>
      <c r="AUQ60" s="800"/>
      <c r="AUR60" s="516"/>
      <c r="AUS60" s="800"/>
      <c r="AUT60" s="800"/>
      <c r="AUU60" s="800"/>
      <c r="AUV60" s="800"/>
      <c r="AUW60" s="800"/>
      <c r="AUX60" s="800"/>
      <c r="AUY60" s="800"/>
      <c r="AUZ60" s="516"/>
      <c r="AVA60" s="800"/>
      <c r="AVB60" s="800"/>
      <c r="AVC60" s="800"/>
      <c r="AVD60" s="800"/>
      <c r="AVE60" s="800"/>
      <c r="AVF60" s="800"/>
      <c r="AVG60" s="800"/>
      <c r="AVH60" s="516"/>
      <c r="AVI60" s="800"/>
      <c r="AVJ60" s="800"/>
      <c r="AVK60" s="800"/>
      <c r="AVL60" s="800"/>
      <c r="AVM60" s="800"/>
      <c r="AVN60" s="800"/>
      <c r="AVO60" s="800"/>
      <c r="AVP60" s="516"/>
      <c r="AVQ60" s="800"/>
      <c r="AVR60" s="800"/>
      <c r="AVS60" s="800"/>
      <c r="AVT60" s="800"/>
      <c r="AVU60" s="800"/>
      <c r="AVV60" s="800"/>
      <c r="AVW60" s="800"/>
      <c r="AVX60" s="516"/>
      <c r="AVY60" s="800"/>
      <c r="AVZ60" s="800"/>
      <c r="AWA60" s="800"/>
      <c r="AWB60" s="800"/>
      <c r="AWC60" s="800"/>
      <c r="AWD60" s="800"/>
      <c r="AWE60" s="800"/>
      <c r="AWF60" s="516"/>
      <c r="AWG60" s="800"/>
      <c r="AWH60" s="800"/>
      <c r="AWI60" s="800"/>
      <c r="AWJ60" s="800"/>
      <c r="AWK60" s="800"/>
      <c r="AWL60" s="800"/>
      <c r="AWM60" s="800"/>
      <c r="AWN60" s="516"/>
      <c r="AWO60" s="800"/>
      <c r="AWP60" s="800"/>
      <c r="AWQ60" s="800"/>
      <c r="AWR60" s="800"/>
      <c r="AWS60" s="800"/>
      <c r="AWT60" s="800"/>
      <c r="AWU60" s="800"/>
      <c r="AWV60" s="516"/>
      <c r="AWW60" s="800"/>
      <c r="AWX60" s="800"/>
      <c r="AWY60" s="800"/>
      <c r="AWZ60" s="800"/>
      <c r="AXA60" s="800"/>
      <c r="AXB60" s="800"/>
      <c r="AXC60" s="800"/>
      <c r="AXD60" s="516"/>
      <c r="AXE60" s="800"/>
      <c r="AXF60" s="800"/>
      <c r="AXG60" s="800"/>
      <c r="AXH60" s="800"/>
      <c r="AXI60" s="800"/>
      <c r="AXJ60" s="800"/>
      <c r="AXK60" s="800"/>
      <c r="AXL60" s="516"/>
      <c r="AXM60" s="800"/>
      <c r="AXN60" s="800"/>
      <c r="AXO60" s="800"/>
      <c r="AXP60" s="800"/>
      <c r="AXQ60" s="800"/>
      <c r="AXR60" s="800"/>
      <c r="AXS60" s="800"/>
      <c r="AXT60" s="516"/>
      <c r="AXU60" s="800"/>
      <c r="AXV60" s="800"/>
      <c r="AXW60" s="800"/>
      <c r="AXX60" s="800"/>
      <c r="AXY60" s="800"/>
      <c r="AXZ60" s="800"/>
      <c r="AYA60" s="800"/>
      <c r="AYB60" s="516"/>
      <c r="AYC60" s="800"/>
      <c r="AYD60" s="800"/>
      <c r="AYE60" s="800"/>
      <c r="AYF60" s="800"/>
      <c r="AYG60" s="800"/>
      <c r="AYH60" s="800"/>
      <c r="AYI60" s="800"/>
      <c r="AYJ60" s="516"/>
      <c r="AYK60" s="800"/>
      <c r="AYL60" s="800"/>
      <c r="AYM60" s="800"/>
      <c r="AYN60" s="800"/>
      <c r="AYO60" s="800"/>
      <c r="AYP60" s="800"/>
      <c r="AYQ60" s="800"/>
      <c r="AYR60" s="516"/>
      <c r="AYS60" s="800"/>
      <c r="AYT60" s="800"/>
      <c r="AYU60" s="800"/>
      <c r="AYV60" s="800"/>
      <c r="AYW60" s="800"/>
      <c r="AYX60" s="800"/>
      <c r="AYY60" s="800"/>
      <c r="AYZ60" s="516"/>
      <c r="AZA60" s="800"/>
      <c r="AZB60" s="800"/>
      <c r="AZC60" s="800"/>
      <c r="AZD60" s="800"/>
      <c r="AZE60" s="800"/>
      <c r="AZF60" s="800"/>
      <c r="AZG60" s="800"/>
      <c r="AZH60" s="516"/>
      <c r="AZI60" s="800"/>
      <c r="AZJ60" s="800"/>
      <c r="AZK60" s="800"/>
      <c r="AZL60" s="800"/>
      <c r="AZM60" s="800"/>
      <c r="AZN60" s="800"/>
      <c r="AZO60" s="800"/>
      <c r="AZP60" s="516"/>
      <c r="AZQ60" s="800"/>
      <c r="AZR60" s="800"/>
      <c r="AZS60" s="800"/>
      <c r="AZT60" s="800"/>
      <c r="AZU60" s="800"/>
      <c r="AZV60" s="800"/>
      <c r="AZW60" s="800"/>
      <c r="AZX60" s="516"/>
      <c r="AZY60" s="800"/>
      <c r="AZZ60" s="800"/>
      <c r="BAA60" s="800"/>
      <c r="BAB60" s="800"/>
      <c r="BAC60" s="800"/>
      <c r="BAD60" s="800"/>
      <c r="BAE60" s="800"/>
      <c r="BAF60" s="516"/>
      <c r="BAG60" s="800"/>
      <c r="BAH60" s="800"/>
      <c r="BAI60" s="800"/>
      <c r="BAJ60" s="800"/>
      <c r="BAK60" s="800"/>
      <c r="BAL60" s="800"/>
      <c r="BAM60" s="800"/>
      <c r="BAN60" s="516"/>
      <c r="BAO60" s="800"/>
      <c r="BAP60" s="800"/>
      <c r="BAQ60" s="800"/>
      <c r="BAR60" s="800"/>
      <c r="BAS60" s="800"/>
      <c r="BAT60" s="800"/>
      <c r="BAU60" s="800"/>
      <c r="BAV60" s="516"/>
      <c r="BAW60" s="800"/>
      <c r="BAX60" s="800"/>
      <c r="BAY60" s="800"/>
      <c r="BAZ60" s="800"/>
      <c r="BBA60" s="800"/>
      <c r="BBB60" s="800"/>
      <c r="BBC60" s="800"/>
      <c r="BBD60" s="516"/>
      <c r="BBE60" s="800"/>
      <c r="BBF60" s="800"/>
      <c r="BBG60" s="800"/>
      <c r="BBH60" s="800"/>
      <c r="BBI60" s="800"/>
      <c r="BBJ60" s="800"/>
      <c r="BBK60" s="800"/>
      <c r="BBL60" s="516"/>
      <c r="BBM60" s="800"/>
      <c r="BBN60" s="800"/>
      <c r="BBO60" s="800"/>
      <c r="BBP60" s="800"/>
      <c r="BBQ60" s="800"/>
      <c r="BBR60" s="800"/>
      <c r="BBS60" s="800"/>
      <c r="BBT60" s="516"/>
      <c r="BBU60" s="800"/>
      <c r="BBV60" s="800"/>
      <c r="BBW60" s="800"/>
      <c r="BBX60" s="800"/>
      <c r="BBY60" s="800"/>
      <c r="BBZ60" s="800"/>
      <c r="BCA60" s="800"/>
      <c r="BCB60" s="516"/>
      <c r="BCC60" s="800"/>
      <c r="BCD60" s="800"/>
      <c r="BCE60" s="800"/>
      <c r="BCF60" s="800"/>
      <c r="BCG60" s="800"/>
      <c r="BCH60" s="800"/>
      <c r="BCI60" s="800"/>
      <c r="BCJ60" s="516"/>
      <c r="BCK60" s="800"/>
      <c r="BCL60" s="800"/>
      <c r="BCM60" s="800"/>
      <c r="BCN60" s="800"/>
      <c r="BCO60" s="800"/>
      <c r="BCP60" s="800"/>
      <c r="BCQ60" s="800"/>
      <c r="BCR60" s="516"/>
      <c r="BCS60" s="800"/>
      <c r="BCT60" s="800"/>
      <c r="BCU60" s="800"/>
      <c r="BCV60" s="800"/>
      <c r="BCW60" s="800"/>
      <c r="BCX60" s="800"/>
      <c r="BCY60" s="800"/>
      <c r="BCZ60" s="516"/>
      <c r="BDA60" s="800"/>
      <c r="BDB60" s="800"/>
      <c r="BDC60" s="800"/>
      <c r="BDD60" s="800"/>
      <c r="BDE60" s="800"/>
      <c r="BDF60" s="800"/>
      <c r="BDG60" s="800"/>
      <c r="BDH60" s="516"/>
      <c r="BDI60" s="800"/>
      <c r="BDJ60" s="800"/>
      <c r="BDK60" s="800"/>
      <c r="BDL60" s="800"/>
      <c r="BDM60" s="800"/>
      <c r="BDN60" s="800"/>
      <c r="BDO60" s="800"/>
      <c r="BDP60" s="516"/>
      <c r="BDQ60" s="800"/>
      <c r="BDR60" s="800"/>
      <c r="BDS60" s="800"/>
      <c r="BDT60" s="800"/>
      <c r="BDU60" s="800"/>
      <c r="BDV60" s="800"/>
      <c r="BDW60" s="800"/>
      <c r="BDX60" s="516"/>
      <c r="BDY60" s="800"/>
      <c r="BDZ60" s="800"/>
      <c r="BEA60" s="800"/>
      <c r="BEB60" s="800"/>
      <c r="BEC60" s="800"/>
      <c r="BED60" s="800"/>
      <c r="BEE60" s="800"/>
      <c r="BEF60" s="516"/>
      <c r="BEG60" s="800"/>
      <c r="BEH60" s="800"/>
      <c r="BEI60" s="800"/>
      <c r="BEJ60" s="800"/>
      <c r="BEK60" s="800"/>
      <c r="BEL60" s="800"/>
      <c r="BEM60" s="800"/>
      <c r="BEN60" s="516"/>
      <c r="BEO60" s="800"/>
      <c r="BEP60" s="800"/>
      <c r="BEQ60" s="800"/>
      <c r="BER60" s="800"/>
      <c r="BES60" s="800"/>
      <c r="BET60" s="800"/>
      <c r="BEU60" s="800"/>
      <c r="BEV60" s="516"/>
      <c r="BEW60" s="800"/>
      <c r="BEX60" s="800"/>
      <c r="BEY60" s="800"/>
      <c r="BEZ60" s="800"/>
      <c r="BFA60" s="800"/>
      <c r="BFB60" s="800"/>
      <c r="BFC60" s="800"/>
      <c r="BFD60" s="516"/>
      <c r="BFE60" s="800"/>
      <c r="BFF60" s="800"/>
      <c r="BFG60" s="800"/>
      <c r="BFH60" s="800"/>
      <c r="BFI60" s="800"/>
      <c r="BFJ60" s="800"/>
      <c r="BFK60" s="800"/>
      <c r="BFL60" s="516"/>
      <c r="BFM60" s="800"/>
      <c r="BFN60" s="800"/>
      <c r="BFO60" s="800"/>
      <c r="BFP60" s="800"/>
      <c r="BFQ60" s="800"/>
      <c r="BFR60" s="800"/>
      <c r="BFS60" s="800"/>
      <c r="BFT60" s="516"/>
      <c r="BFU60" s="800"/>
      <c r="BFV60" s="800"/>
      <c r="BFW60" s="800"/>
      <c r="BFX60" s="800"/>
      <c r="BFY60" s="800"/>
      <c r="BFZ60" s="800"/>
      <c r="BGA60" s="800"/>
      <c r="BGB60" s="516"/>
      <c r="BGC60" s="800"/>
      <c r="BGD60" s="800"/>
      <c r="BGE60" s="800"/>
      <c r="BGF60" s="800"/>
      <c r="BGG60" s="800"/>
      <c r="BGH60" s="800"/>
      <c r="BGI60" s="800"/>
      <c r="BGJ60" s="516"/>
      <c r="BGK60" s="800"/>
      <c r="BGL60" s="800"/>
      <c r="BGM60" s="800"/>
      <c r="BGN60" s="800"/>
      <c r="BGO60" s="800"/>
      <c r="BGP60" s="800"/>
      <c r="BGQ60" s="800"/>
      <c r="BGR60" s="516"/>
      <c r="BGS60" s="800"/>
      <c r="BGT60" s="800"/>
      <c r="BGU60" s="800"/>
      <c r="BGV60" s="800"/>
      <c r="BGW60" s="800"/>
      <c r="BGX60" s="800"/>
      <c r="BGY60" s="800"/>
      <c r="BGZ60" s="516"/>
      <c r="BHA60" s="800"/>
      <c r="BHB60" s="800"/>
      <c r="BHC60" s="800"/>
      <c r="BHD60" s="800"/>
      <c r="BHE60" s="800"/>
      <c r="BHF60" s="800"/>
      <c r="BHG60" s="800"/>
      <c r="BHH60" s="516"/>
      <c r="BHI60" s="800"/>
      <c r="BHJ60" s="800"/>
      <c r="BHK60" s="800"/>
      <c r="BHL60" s="800"/>
      <c r="BHM60" s="800"/>
      <c r="BHN60" s="800"/>
      <c r="BHO60" s="800"/>
      <c r="BHP60" s="516"/>
      <c r="BHQ60" s="800"/>
      <c r="BHR60" s="800"/>
      <c r="BHS60" s="800"/>
      <c r="BHT60" s="800"/>
      <c r="BHU60" s="800"/>
      <c r="BHV60" s="800"/>
      <c r="BHW60" s="800"/>
      <c r="BHX60" s="516"/>
      <c r="BHY60" s="800"/>
      <c r="BHZ60" s="800"/>
      <c r="BIA60" s="800"/>
      <c r="BIB60" s="800"/>
      <c r="BIC60" s="800"/>
      <c r="BID60" s="800"/>
      <c r="BIE60" s="800"/>
      <c r="BIF60" s="516"/>
      <c r="BIG60" s="800"/>
      <c r="BIH60" s="800"/>
      <c r="BII60" s="800"/>
      <c r="BIJ60" s="800"/>
      <c r="BIK60" s="800"/>
      <c r="BIL60" s="800"/>
      <c r="BIM60" s="800"/>
      <c r="BIN60" s="516"/>
      <c r="BIO60" s="800"/>
      <c r="BIP60" s="800"/>
      <c r="BIQ60" s="800"/>
      <c r="BIR60" s="800"/>
      <c r="BIS60" s="800"/>
      <c r="BIT60" s="800"/>
      <c r="BIU60" s="800"/>
      <c r="BIV60" s="516"/>
      <c r="BIW60" s="800"/>
      <c r="BIX60" s="800"/>
      <c r="BIY60" s="800"/>
      <c r="BIZ60" s="800"/>
      <c r="BJA60" s="800"/>
      <c r="BJB60" s="800"/>
      <c r="BJC60" s="800"/>
      <c r="BJD60" s="516"/>
      <c r="BJE60" s="800"/>
      <c r="BJF60" s="800"/>
      <c r="BJG60" s="800"/>
      <c r="BJH60" s="800"/>
      <c r="BJI60" s="800"/>
      <c r="BJJ60" s="800"/>
      <c r="BJK60" s="800"/>
      <c r="BJL60" s="516"/>
      <c r="BJM60" s="800"/>
      <c r="BJN60" s="800"/>
      <c r="BJO60" s="800"/>
      <c r="BJP60" s="800"/>
      <c r="BJQ60" s="800"/>
      <c r="BJR60" s="800"/>
      <c r="BJS60" s="800"/>
      <c r="BJT60" s="516"/>
      <c r="BJU60" s="800"/>
      <c r="BJV60" s="800"/>
      <c r="BJW60" s="800"/>
      <c r="BJX60" s="800"/>
      <c r="BJY60" s="800"/>
      <c r="BJZ60" s="800"/>
      <c r="BKA60" s="800"/>
      <c r="BKB60" s="516"/>
      <c r="BKC60" s="800"/>
      <c r="BKD60" s="800"/>
      <c r="BKE60" s="800"/>
      <c r="BKF60" s="800"/>
      <c r="BKG60" s="800"/>
      <c r="BKH60" s="800"/>
      <c r="BKI60" s="800"/>
      <c r="BKJ60" s="516"/>
      <c r="BKK60" s="800"/>
      <c r="BKL60" s="800"/>
      <c r="BKM60" s="800"/>
      <c r="BKN60" s="800"/>
      <c r="BKO60" s="800"/>
      <c r="BKP60" s="800"/>
      <c r="BKQ60" s="800"/>
      <c r="BKR60" s="516"/>
      <c r="BKS60" s="800"/>
      <c r="BKT60" s="800"/>
      <c r="BKU60" s="800"/>
      <c r="BKV60" s="800"/>
      <c r="BKW60" s="800"/>
      <c r="BKX60" s="800"/>
      <c r="BKY60" s="800"/>
      <c r="BKZ60" s="516"/>
      <c r="BLA60" s="800"/>
      <c r="BLB60" s="800"/>
      <c r="BLC60" s="800"/>
      <c r="BLD60" s="800"/>
      <c r="BLE60" s="800"/>
      <c r="BLF60" s="800"/>
      <c r="BLG60" s="800"/>
      <c r="BLH60" s="516"/>
      <c r="BLI60" s="800"/>
      <c r="BLJ60" s="800"/>
      <c r="BLK60" s="800"/>
      <c r="BLL60" s="800"/>
      <c r="BLM60" s="800"/>
      <c r="BLN60" s="800"/>
      <c r="BLO60" s="800"/>
      <c r="BLP60" s="516"/>
      <c r="BLQ60" s="800"/>
      <c r="BLR60" s="800"/>
      <c r="BLS60" s="800"/>
      <c r="BLT60" s="800"/>
      <c r="BLU60" s="800"/>
      <c r="BLV60" s="800"/>
      <c r="BLW60" s="800"/>
      <c r="BLX60" s="516"/>
      <c r="BLY60" s="800"/>
      <c r="BLZ60" s="800"/>
      <c r="BMA60" s="800"/>
      <c r="BMB60" s="800"/>
      <c r="BMC60" s="800"/>
      <c r="BMD60" s="800"/>
      <c r="BME60" s="800"/>
      <c r="BMF60" s="516"/>
      <c r="BMG60" s="800"/>
      <c r="BMH60" s="800"/>
      <c r="BMI60" s="800"/>
      <c r="BMJ60" s="800"/>
      <c r="BMK60" s="800"/>
      <c r="BML60" s="800"/>
      <c r="BMM60" s="800"/>
      <c r="BMN60" s="516"/>
      <c r="BMO60" s="800"/>
      <c r="BMP60" s="800"/>
      <c r="BMQ60" s="800"/>
      <c r="BMR60" s="800"/>
      <c r="BMS60" s="800"/>
      <c r="BMT60" s="800"/>
      <c r="BMU60" s="800"/>
      <c r="BMV60" s="516"/>
      <c r="BMW60" s="800"/>
      <c r="BMX60" s="800"/>
      <c r="BMY60" s="800"/>
      <c r="BMZ60" s="800"/>
      <c r="BNA60" s="800"/>
      <c r="BNB60" s="800"/>
      <c r="BNC60" s="800"/>
      <c r="BND60" s="516"/>
      <c r="BNE60" s="800"/>
      <c r="BNF60" s="800"/>
      <c r="BNG60" s="800"/>
      <c r="BNH60" s="800"/>
      <c r="BNI60" s="800"/>
      <c r="BNJ60" s="800"/>
      <c r="BNK60" s="800"/>
      <c r="BNL60" s="516"/>
      <c r="BNM60" s="800"/>
      <c r="BNN60" s="800"/>
      <c r="BNO60" s="800"/>
      <c r="BNP60" s="800"/>
      <c r="BNQ60" s="800"/>
      <c r="BNR60" s="800"/>
      <c r="BNS60" s="800"/>
      <c r="BNT60" s="516"/>
      <c r="BNU60" s="800"/>
      <c r="BNV60" s="800"/>
      <c r="BNW60" s="800"/>
      <c r="BNX60" s="800"/>
      <c r="BNY60" s="800"/>
      <c r="BNZ60" s="800"/>
      <c r="BOA60" s="800"/>
      <c r="BOB60" s="516"/>
      <c r="BOC60" s="800"/>
      <c r="BOD60" s="800"/>
      <c r="BOE60" s="800"/>
      <c r="BOF60" s="800"/>
      <c r="BOG60" s="800"/>
      <c r="BOH60" s="800"/>
      <c r="BOI60" s="800"/>
      <c r="BOJ60" s="516"/>
      <c r="BOK60" s="800"/>
      <c r="BOL60" s="800"/>
      <c r="BOM60" s="800"/>
      <c r="BON60" s="800"/>
      <c r="BOO60" s="800"/>
      <c r="BOP60" s="800"/>
      <c r="BOQ60" s="800"/>
      <c r="BOR60" s="516"/>
      <c r="BOS60" s="800"/>
      <c r="BOT60" s="800"/>
      <c r="BOU60" s="800"/>
      <c r="BOV60" s="800"/>
      <c r="BOW60" s="800"/>
      <c r="BOX60" s="800"/>
      <c r="BOY60" s="800"/>
      <c r="BOZ60" s="516"/>
      <c r="BPA60" s="800"/>
      <c r="BPB60" s="800"/>
      <c r="BPC60" s="800"/>
      <c r="BPD60" s="800"/>
      <c r="BPE60" s="800"/>
      <c r="BPF60" s="800"/>
      <c r="BPG60" s="800"/>
      <c r="BPH60" s="516"/>
      <c r="BPI60" s="800"/>
      <c r="BPJ60" s="800"/>
      <c r="BPK60" s="800"/>
      <c r="BPL60" s="800"/>
      <c r="BPM60" s="800"/>
      <c r="BPN60" s="800"/>
      <c r="BPO60" s="800"/>
      <c r="BPP60" s="516"/>
      <c r="BPQ60" s="800"/>
      <c r="BPR60" s="800"/>
      <c r="BPS60" s="800"/>
      <c r="BPT60" s="800"/>
      <c r="BPU60" s="800"/>
      <c r="BPV60" s="800"/>
      <c r="BPW60" s="800"/>
      <c r="BPX60" s="516"/>
      <c r="BPY60" s="800"/>
      <c r="BPZ60" s="800"/>
      <c r="BQA60" s="800"/>
      <c r="BQB60" s="800"/>
      <c r="BQC60" s="800"/>
      <c r="BQD60" s="800"/>
      <c r="BQE60" s="800"/>
      <c r="BQF60" s="516"/>
      <c r="BQG60" s="800"/>
      <c r="BQH60" s="800"/>
      <c r="BQI60" s="800"/>
      <c r="BQJ60" s="800"/>
      <c r="BQK60" s="800"/>
      <c r="BQL60" s="800"/>
      <c r="BQM60" s="800"/>
      <c r="BQN60" s="516"/>
      <c r="BQO60" s="800"/>
      <c r="BQP60" s="800"/>
      <c r="BQQ60" s="800"/>
      <c r="BQR60" s="800"/>
      <c r="BQS60" s="800"/>
      <c r="BQT60" s="800"/>
      <c r="BQU60" s="800"/>
      <c r="BQV60" s="516"/>
      <c r="BQW60" s="800"/>
      <c r="BQX60" s="800"/>
      <c r="BQY60" s="800"/>
      <c r="BQZ60" s="800"/>
      <c r="BRA60" s="800"/>
      <c r="BRB60" s="800"/>
      <c r="BRC60" s="800"/>
      <c r="BRD60" s="516"/>
      <c r="BRE60" s="800"/>
      <c r="BRF60" s="800"/>
      <c r="BRG60" s="800"/>
      <c r="BRH60" s="800"/>
      <c r="BRI60" s="800"/>
      <c r="BRJ60" s="800"/>
      <c r="BRK60" s="800"/>
      <c r="BRL60" s="516"/>
      <c r="BRM60" s="800"/>
      <c r="BRN60" s="800"/>
      <c r="BRO60" s="800"/>
      <c r="BRP60" s="800"/>
      <c r="BRQ60" s="800"/>
      <c r="BRR60" s="800"/>
      <c r="BRS60" s="800"/>
      <c r="BRT60" s="516"/>
      <c r="BRU60" s="800"/>
      <c r="BRV60" s="800"/>
      <c r="BRW60" s="800"/>
      <c r="BRX60" s="800"/>
      <c r="BRY60" s="800"/>
      <c r="BRZ60" s="800"/>
      <c r="BSA60" s="800"/>
      <c r="BSB60" s="516"/>
      <c r="BSC60" s="800"/>
      <c r="BSD60" s="800"/>
      <c r="BSE60" s="800"/>
      <c r="BSF60" s="800"/>
      <c r="BSG60" s="800"/>
      <c r="BSH60" s="800"/>
      <c r="BSI60" s="800"/>
      <c r="BSJ60" s="516"/>
      <c r="BSK60" s="800"/>
      <c r="BSL60" s="800"/>
      <c r="BSM60" s="800"/>
      <c r="BSN60" s="800"/>
      <c r="BSO60" s="800"/>
      <c r="BSP60" s="800"/>
      <c r="BSQ60" s="800"/>
      <c r="BSR60" s="516"/>
      <c r="BSS60" s="800"/>
      <c r="BST60" s="800"/>
      <c r="BSU60" s="800"/>
      <c r="BSV60" s="800"/>
      <c r="BSW60" s="800"/>
      <c r="BSX60" s="800"/>
      <c r="BSY60" s="800"/>
      <c r="BSZ60" s="516"/>
      <c r="BTA60" s="800"/>
      <c r="BTB60" s="800"/>
      <c r="BTC60" s="800"/>
      <c r="BTD60" s="800"/>
      <c r="BTE60" s="800"/>
      <c r="BTF60" s="800"/>
      <c r="BTG60" s="800"/>
      <c r="BTH60" s="516"/>
      <c r="BTI60" s="800"/>
      <c r="BTJ60" s="800"/>
      <c r="BTK60" s="800"/>
      <c r="BTL60" s="800"/>
      <c r="BTM60" s="800"/>
      <c r="BTN60" s="800"/>
      <c r="BTO60" s="800"/>
      <c r="BTP60" s="516"/>
      <c r="BTQ60" s="800"/>
      <c r="BTR60" s="800"/>
      <c r="BTS60" s="800"/>
      <c r="BTT60" s="800"/>
      <c r="BTU60" s="800"/>
      <c r="BTV60" s="800"/>
      <c r="BTW60" s="800"/>
      <c r="BTX60" s="516"/>
      <c r="BTY60" s="800"/>
      <c r="BTZ60" s="800"/>
      <c r="BUA60" s="800"/>
      <c r="BUB60" s="800"/>
      <c r="BUC60" s="800"/>
      <c r="BUD60" s="800"/>
      <c r="BUE60" s="800"/>
      <c r="BUF60" s="516"/>
      <c r="BUG60" s="800"/>
      <c r="BUH60" s="800"/>
      <c r="BUI60" s="800"/>
      <c r="BUJ60" s="800"/>
      <c r="BUK60" s="800"/>
      <c r="BUL60" s="800"/>
      <c r="BUM60" s="800"/>
      <c r="BUN60" s="516"/>
      <c r="BUO60" s="800"/>
      <c r="BUP60" s="800"/>
      <c r="BUQ60" s="800"/>
      <c r="BUR60" s="800"/>
      <c r="BUS60" s="800"/>
      <c r="BUT60" s="800"/>
      <c r="BUU60" s="800"/>
      <c r="BUV60" s="516"/>
      <c r="BUW60" s="800"/>
      <c r="BUX60" s="800"/>
      <c r="BUY60" s="800"/>
      <c r="BUZ60" s="800"/>
      <c r="BVA60" s="800"/>
      <c r="BVB60" s="800"/>
      <c r="BVC60" s="800"/>
      <c r="BVD60" s="516"/>
      <c r="BVE60" s="800"/>
      <c r="BVF60" s="800"/>
      <c r="BVG60" s="800"/>
      <c r="BVH60" s="800"/>
      <c r="BVI60" s="800"/>
      <c r="BVJ60" s="800"/>
      <c r="BVK60" s="800"/>
      <c r="BVL60" s="516"/>
      <c r="BVM60" s="800"/>
      <c r="BVN60" s="800"/>
      <c r="BVO60" s="800"/>
      <c r="BVP60" s="800"/>
      <c r="BVQ60" s="800"/>
      <c r="BVR60" s="800"/>
      <c r="BVS60" s="800"/>
      <c r="BVT60" s="516"/>
      <c r="BVU60" s="800"/>
      <c r="BVV60" s="800"/>
      <c r="BVW60" s="800"/>
      <c r="BVX60" s="800"/>
      <c r="BVY60" s="800"/>
      <c r="BVZ60" s="800"/>
      <c r="BWA60" s="800"/>
      <c r="BWB60" s="516"/>
      <c r="BWC60" s="800"/>
      <c r="BWD60" s="800"/>
      <c r="BWE60" s="800"/>
      <c r="BWF60" s="800"/>
      <c r="BWG60" s="800"/>
      <c r="BWH60" s="800"/>
      <c r="BWI60" s="800"/>
      <c r="BWJ60" s="516"/>
      <c r="BWK60" s="800"/>
      <c r="BWL60" s="800"/>
      <c r="BWM60" s="800"/>
      <c r="BWN60" s="800"/>
      <c r="BWO60" s="800"/>
      <c r="BWP60" s="800"/>
      <c r="BWQ60" s="800"/>
      <c r="BWR60" s="516"/>
      <c r="BWS60" s="800"/>
      <c r="BWT60" s="800"/>
      <c r="BWU60" s="800"/>
      <c r="BWV60" s="800"/>
      <c r="BWW60" s="800"/>
      <c r="BWX60" s="800"/>
      <c r="BWY60" s="800"/>
      <c r="BWZ60" s="516"/>
      <c r="BXA60" s="800"/>
      <c r="BXB60" s="800"/>
      <c r="BXC60" s="800"/>
      <c r="BXD60" s="800"/>
      <c r="BXE60" s="800"/>
      <c r="BXF60" s="800"/>
      <c r="BXG60" s="800"/>
      <c r="BXH60" s="516"/>
      <c r="BXI60" s="800"/>
      <c r="BXJ60" s="800"/>
      <c r="BXK60" s="800"/>
      <c r="BXL60" s="800"/>
      <c r="BXM60" s="800"/>
      <c r="BXN60" s="800"/>
      <c r="BXO60" s="800"/>
      <c r="BXP60" s="516"/>
      <c r="BXQ60" s="800"/>
      <c r="BXR60" s="800"/>
      <c r="BXS60" s="800"/>
      <c r="BXT60" s="800"/>
      <c r="BXU60" s="800"/>
      <c r="BXV60" s="800"/>
      <c r="BXW60" s="800"/>
      <c r="BXX60" s="516"/>
      <c r="BXY60" s="800"/>
      <c r="BXZ60" s="800"/>
      <c r="BYA60" s="800"/>
      <c r="BYB60" s="800"/>
      <c r="BYC60" s="800"/>
      <c r="BYD60" s="800"/>
      <c r="BYE60" s="800"/>
      <c r="BYF60" s="516"/>
      <c r="BYG60" s="800"/>
      <c r="BYH60" s="800"/>
      <c r="BYI60" s="800"/>
      <c r="BYJ60" s="800"/>
      <c r="BYK60" s="800"/>
      <c r="BYL60" s="800"/>
      <c r="BYM60" s="800"/>
      <c r="BYN60" s="516"/>
      <c r="BYO60" s="800"/>
      <c r="BYP60" s="800"/>
      <c r="BYQ60" s="800"/>
      <c r="BYR60" s="800"/>
      <c r="BYS60" s="800"/>
      <c r="BYT60" s="800"/>
      <c r="BYU60" s="800"/>
      <c r="BYV60" s="516"/>
      <c r="BYW60" s="800"/>
      <c r="BYX60" s="800"/>
      <c r="BYY60" s="800"/>
      <c r="BYZ60" s="800"/>
      <c r="BZA60" s="800"/>
      <c r="BZB60" s="800"/>
      <c r="BZC60" s="800"/>
      <c r="BZD60" s="516"/>
      <c r="BZE60" s="800"/>
      <c r="BZF60" s="800"/>
      <c r="BZG60" s="800"/>
      <c r="BZH60" s="800"/>
      <c r="BZI60" s="800"/>
      <c r="BZJ60" s="800"/>
      <c r="BZK60" s="800"/>
      <c r="BZL60" s="516"/>
      <c r="BZM60" s="800"/>
      <c r="BZN60" s="800"/>
      <c r="BZO60" s="800"/>
      <c r="BZP60" s="800"/>
      <c r="BZQ60" s="800"/>
      <c r="BZR60" s="800"/>
      <c r="BZS60" s="800"/>
      <c r="BZT60" s="516"/>
      <c r="BZU60" s="800"/>
      <c r="BZV60" s="800"/>
      <c r="BZW60" s="800"/>
      <c r="BZX60" s="800"/>
      <c r="BZY60" s="800"/>
      <c r="BZZ60" s="800"/>
      <c r="CAA60" s="800"/>
      <c r="CAB60" s="516"/>
      <c r="CAC60" s="800"/>
      <c r="CAD60" s="800"/>
      <c r="CAE60" s="800"/>
      <c r="CAF60" s="800"/>
      <c r="CAG60" s="800"/>
      <c r="CAH60" s="800"/>
      <c r="CAI60" s="800"/>
      <c r="CAJ60" s="516"/>
      <c r="CAK60" s="800"/>
      <c r="CAL60" s="800"/>
      <c r="CAM60" s="800"/>
      <c r="CAN60" s="800"/>
      <c r="CAO60" s="800"/>
      <c r="CAP60" s="800"/>
      <c r="CAQ60" s="800"/>
      <c r="CAR60" s="516"/>
      <c r="CAS60" s="800"/>
      <c r="CAT60" s="800"/>
      <c r="CAU60" s="800"/>
      <c r="CAV60" s="800"/>
      <c r="CAW60" s="800"/>
      <c r="CAX60" s="800"/>
      <c r="CAY60" s="800"/>
      <c r="CAZ60" s="516"/>
      <c r="CBA60" s="800"/>
      <c r="CBB60" s="800"/>
      <c r="CBC60" s="800"/>
      <c r="CBD60" s="800"/>
      <c r="CBE60" s="800"/>
      <c r="CBF60" s="800"/>
      <c r="CBG60" s="800"/>
      <c r="CBH60" s="516"/>
      <c r="CBI60" s="800"/>
      <c r="CBJ60" s="800"/>
      <c r="CBK60" s="800"/>
      <c r="CBL60" s="800"/>
      <c r="CBM60" s="800"/>
      <c r="CBN60" s="800"/>
      <c r="CBO60" s="800"/>
      <c r="CBP60" s="516"/>
      <c r="CBQ60" s="800"/>
      <c r="CBR60" s="800"/>
      <c r="CBS60" s="800"/>
      <c r="CBT60" s="800"/>
      <c r="CBU60" s="800"/>
      <c r="CBV60" s="800"/>
      <c r="CBW60" s="800"/>
      <c r="CBX60" s="516"/>
      <c r="CBY60" s="800"/>
      <c r="CBZ60" s="800"/>
      <c r="CCA60" s="800"/>
      <c r="CCB60" s="800"/>
      <c r="CCC60" s="800"/>
      <c r="CCD60" s="800"/>
      <c r="CCE60" s="800"/>
      <c r="CCF60" s="516"/>
      <c r="CCG60" s="800"/>
      <c r="CCH60" s="800"/>
      <c r="CCI60" s="800"/>
      <c r="CCJ60" s="800"/>
      <c r="CCK60" s="800"/>
      <c r="CCL60" s="800"/>
      <c r="CCM60" s="800"/>
      <c r="CCN60" s="516"/>
      <c r="CCO60" s="800"/>
      <c r="CCP60" s="800"/>
      <c r="CCQ60" s="800"/>
      <c r="CCR60" s="800"/>
      <c r="CCS60" s="800"/>
      <c r="CCT60" s="800"/>
      <c r="CCU60" s="800"/>
      <c r="CCV60" s="516"/>
      <c r="CCW60" s="800"/>
      <c r="CCX60" s="800"/>
      <c r="CCY60" s="800"/>
      <c r="CCZ60" s="800"/>
      <c r="CDA60" s="800"/>
      <c r="CDB60" s="800"/>
      <c r="CDC60" s="800"/>
      <c r="CDD60" s="516"/>
      <c r="CDE60" s="800"/>
      <c r="CDF60" s="800"/>
      <c r="CDG60" s="800"/>
      <c r="CDH60" s="800"/>
      <c r="CDI60" s="800"/>
      <c r="CDJ60" s="800"/>
      <c r="CDK60" s="800"/>
      <c r="CDL60" s="516"/>
      <c r="CDM60" s="800"/>
      <c r="CDN60" s="800"/>
      <c r="CDO60" s="800"/>
      <c r="CDP60" s="800"/>
      <c r="CDQ60" s="800"/>
      <c r="CDR60" s="800"/>
      <c r="CDS60" s="800"/>
      <c r="CDT60" s="516"/>
      <c r="CDU60" s="800"/>
      <c r="CDV60" s="800"/>
      <c r="CDW60" s="800"/>
      <c r="CDX60" s="800"/>
      <c r="CDY60" s="800"/>
      <c r="CDZ60" s="800"/>
      <c r="CEA60" s="800"/>
      <c r="CEB60" s="516"/>
      <c r="CEC60" s="800"/>
      <c r="CED60" s="800"/>
      <c r="CEE60" s="800"/>
      <c r="CEF60" s="800"/>
      <c r="CEG60" s="800"/>
      <c r="CEH60" s="800"/>
      <c r="CEI60" s="800"/>
      <c r="CEJ60" s="516"/>
      <c r="CEK60" s="800"/>
      <c r="CEL60" s="800"/>
      <c r="CEM60" s="800"/>
      <c r="CEN60" s="800"/>
      <c r="CEO60" s="800"/>
      <c r="CEP60" s="800"/>
      <c r="CEQ60" s="800"/>
      <c r="CER60" s="516"/>
      <c r="CES60" s="800"/>
      <c r="CET60" s="800"/>
      <c r="CEU60" s="800"/>
      <c r="CEV60" s="800"/>
      <c r="CEW60" s="800"/>
      <c r="CEX60" s="800"/>
      <c r="CEY60" s="800"/>
      <c r="CEZ60" s="516"/>
      <c r="CFA60" s="800"/>
      <c r="CFB60" s="800"/>
      <c r="CFC60" s="800"/>
      <c r="CFD60" s="800"/>
      <c r="CFE60" s="800"/>
      <c r="CFF60" s="800"/>
      <c r="CFG60" s="800"/>
      <c r="CFH60" s="516"/>
      <c r="CFI60" s="800"/>
      <c r="CFJ60" s="800"/>
      <c r="CFK60" s="800"/>
      <c r="CFL60" s="800"/>
      <c r="CFM60" s="800"/>
      <c r="CFN60" s="800"/>
      <c r="CFO60" s="800"/>
      <c r="CFP60" s="516"/>
      <c r="CFQ60" s="800"/>
      <c r="CFR60" s="800"/>
      <c r="CFS60" s="800"/>
      <c r="CFT60" s="800"/>
      <c r="CFU60" s="800"/>
      <c r="CFV60" s="800"/>
      <c r="CFW60" s="800"/>
      <c r="CFX60" s="516"/>
      <c r="CFY60" s="800"/>
      <c r="CFZ60" s="800"/>
      <c r="CGA60" s="800"/>
      <c r="CGB60" s="800"/>
      <c r="CGC60" s="800"/>
      <c r="CGD60" s="800"/>
      <c r="CGE60" s="800"/>
      <c r="CGF60" s="516"/>
      <c r="CGG60" s="800"/>
      <c r="CGH60" s="800"/>
      <c r="CGI60" s="800"/>
      <c r="CGJ60" s="800"/>
      <c r="CGK60" s="800"/>
      <c r="CGL60" s="800"/>
      <c r="CGM60" s="800"/>
      <c r="CGN60" s="516"/>
      <c r="CGO60" s="800"/>
      <c r="CGP60" s="800"/>
      <c r="CGQ60" s="800"/>
      <c r="CGR60" s="800"/>
      <c r="CGS60" s="800"/>
      <c r="CGT60" s="800"/>
      <c r="CGU60" s="800"/>
      <c r="CGV60" s="516"/>
      <c r="CGW60" s="800"/>
      <c r="CGX60" s="800"/>
      <c r="CGY60" s="800"/>
      <c r="CGZ60" s="800"/>
      <c r="CHA60" s="800"/>
      <c r="CHB60" s="800"/>
      <c r="CHC60" s="800"/>
      <c r="CHD60" s="516"/>
      <c r="CHE60" s="800"/>
      <c r="CHF60" s="800"/>
      <c r="CHG60" s="800"/>
      <c r="CHH60" s="800"/>
      <c r="CHI60" s="800"/>
      <c r="CHJ60" s="800"/>
      <c r="CHK60" s="800"/>
      <c r="CHL60" s="516"/>
      <c r="CHM60" s="800"/>
      <c r="CHN60" s="800"/>
      <c r="CHO60" s="800"/>
      <c r="CHP60" s="800"/>
      <c r="CHQ60" s="800"/>
      <c r="CHR60" s="800"/>
      <c r="CHS60" s="800"/>
      <c r="CHT60" s="516"/>
      <c r="CHU60" s="800"/>
      <c r="CHV60" s="800"/>
      <c r="CHW60" s="800"/>
      <c r="CHX60" s="800"/>
      <c r="CHY60" s="800"/>
      <c r="CHZ60" s="800"/>
      <c r="CIA60" s="800"/>
      <c r="CIB60" s="516"/>
      <c r="CIC60" s="800"/>
      <c r="CID60" s="800"/>
      <c r="CIE60" s="800"/>
      <c r="CIF60" s="800"/>
      <c r="CIG60" s="800"/>
      <c r="CIH60" s="800"/>
      <c r="CII60" s="800"/>
      <c r="CIJ60" s="516"/>
      <c r="CIK60" s="800"/>
      <c r="CIL60" s="800"/>
      <c r="CIM60" s="800"/>
      <c r="CIN60" s="800"/>
      <c r="CIO60" s="800"/>
      <c r="CIP60" s="800"/>
      <c r="CIQ60" s="800"/>
      <c r="CIR60" s="516"/>
      <c r="CIS60" s="800"/>
      <c r="CIT60" s="800"/>
      <c r="CIU60" s="800"/>
      <c r="CIV60" s="800"/>
      <c r="CIW60" s="800"/>
      <c r="CIX60" s="800"/>
      <c r="CIY60" s="800"/>
      <c r="CIZ60" s="516"/>
      <c r="CJA60" s="800"/>
      <c r="CJB60" s="800"/>
      <c r="CJC60" s="800"/>
      <c r="CJD60" s="800"/>
      <c r="CJE60" s="800"/>
      <c r="CJF60" s="800"/>
      <c r="CJG60" s="800"/>
      <c r="CJH60" s="516"/>
      <c r="CJI60" s="800"/>
      <c r="CJJ60" s="800"/>
      <c r="CJK60" s="800"/>
      <c r="CJL60" s="800"/>
      <c r="CJM60" s="800"/>
      <c r="CJN60" s="800"/>
      <c r="CJO60" s="800"/>
      <c r="CJP60" s="516"/>
      <c r="CJQ60" s="800"/>
      <c r="CJR60" s="800"/>
      <c r="CJS60" s="800"/>
      <c r="CJT60" s="800"/>
      <c r="CJU60" s="800"/>
      <c r="CJV60" s="800"/>
      <c r="CJW60" s="800"/>
      <c r="CJX60" s="516"/>
      <c r="CJY60" s="800"/>
      <c r="CJZ60" s="800"/>
      <c r="CKA60" s="800"/>
      <c r="CKB60" s="800"/>
      <c r="CKC60" s="800"/>
      <c r="CKD60" s="800"/>
      <c r="CKE60" s="800"/>
      <c r="CKF60" s="516"/>
      <c r="CKG60" s="800"/>
      <c r="CKH60" s="800"/>
      <c r="CKI60" s="800"/>
      <c r="CKJ60" s="800"/>
      <c r="CKK60" s="800"/>
      <c r="CKL60" s="800"/>
      <c r="CKM60" s="800"/>
      <c r="CKN60" s="516"/>
      <c r="CKO60" s="800"/>
      <c r="CKP60" s="800"/>
      <c r="CKQ60" s="800"/>
      <c r="CKR60" s="800"/>
      <c r="CKS60" s="800"/>
      <c r="CKT60" s="800"/>
      <c r="CKU60" s="800"/>
      <c r="CKV60" s="516"/>
      <c r="CKW60" s="800"/>
      <c r="CKX60" s="800"/>
      <c r="CKY60" s="800"/>
      <c r="CKZ60" s="800"/>
      <c r="CLA60" s="800"/>
      <c r="CLB60" s="800"/>
      <c r="CLC60" s="800"/>
      <c r="CLD60" s="516"/>
      <c r="CLE60" s="800"/>
      <c r="CLF60" s="800"/>
      <c r="CLG60" s="800"/>
      <c r="CLH60" s="800"/>
      <c r="CLI60" s="800"/>
      <c r="CLJ60" s="800"/>
      <c r="CLK60" s="800"/>
      <c r="CLL60" s="516"/>
      <c r="CLM60" s="800"/>
      <c r="CLN60" s="800"/>
      <c r="CLO60" s="800"/>
      <c r="CLP60" s="800"/>
      <c r="CLQ60" s="800"/>
      <c r="CLR60" s="800"/>
      <c r="CLS60" s="800"/>
      <c r="CLT60" s="516"/>
      <c r="CLU60" s="800"/>
      <c r="CLV60" s="800"/>
      <c r="CLW60" s="800"/>
      <c r="CLX60" s="800"/>
      <c r="CLY60" s="800"/>
      <c r="CLZ60" s="800"/>
      <c r="CMA60" s="800"/>
      <c r="CMB60" s="516"/>
      <c r="CMC60" s="800"/>
      <c r="CMD60" s="800"/>
      <c r="CME60" s="800"/>
      <c r="CMF60" s="800"/>
      <c r="CMG60" s="800"/>
      <c r="CMH60" s="800"/>
      <c r="CMI60" s="800"/>
      <c r="CMJ60" s="516"/>
      <c r="CMK60" s="800"/>
      <c r="CML60" s="800"/>
      <c r="CMM60" s="800"/>
      <c r="CMN60" s="800"/>
      <c r="CMO60" s="800"/>
      <c r="CMP60" s="800"/>
      <c r="CMQ60" s="800"/>
      <c r="CMR60" s="516"/>
      <c r="CMS60" s="800"/>
      <c r="CMT60" s="800"/>
      <c r="CMU60" s="800"/>
      <c r="CMV60" s="800"/>
      <c r="CMW60" s="800"/>
      <c r="CMX60" s="800"/>
      <c r="CMY60" s="800"/>
      <c r="CMZ60" s="516"/>
      <c r="CNA60" s="800"/>
      <c r="CNB60" s="800"/>
      <c r="CNC60" s="800"/>
      <c r="CND60" s="800"/>
      <c r="CNE60" s="800"/>
      <c r="CNF60" s="800"/>
      <c r="CNG60" s="800"/>
      <c r="CNH60" s="516"/>
      <c r="CNI60" s="800"/>
      <c r="CNJ60" s="800"/>
      <c r="CNK60" s="800"/>
      <c r="CNL60" s="800"/>
      <c r="CNM60" s="800"/>
      <c r="CNN60" s="800"/>
      <c r="CNO60" s="800"/>
      <c r="CNP60" s="516"/>
      <c r="CNQ60" s="800"/>
      <c r="CNR60" s="800"/>
      <c r="CNS60" s="800"/>
      <c r="CNT60" s="800"/>
      <c r="CNU60" s="800"/>
      <c r="CNV60" s="800"/>
      <c r="CNW60" s="800"/>
      <c r="CNX60" s="516"/>
      <c r="CNY60" s="800"/>
      <c r="CNZ60" s="800"/>
      <c r="COA60" s="800"/>
      <c r="COB60" s="800"/>
      <c r="COC60" s="800"/>
      <c r="COD60" s="800"/>
      <c r="COE60" s="800"/>
      <c r="COF60" s="516"/>
      <c r="COG60" s="800"/>
      <c r="COH60" s="800"/>
      <c r="COI60" s="800"/>
      <c r="COJ60" s="800"/>
      <c r="COK60" s="800"/>
      <c r="COL60" s="800"/>
      <c r="COM60" s="800"/>
      <c r="CON60" s="516"/>
      <c r="COO60" s="800"/>
      <c r="COP60" s="800"/>
      <c r="COQ60" s="800"/>
      <c r="COR60" s="800"/>
      <c r="COS60" s="800"/>
      <c r="COT60" s="800"/>
      <c r="COU60" s="800"/>
      <c r="COV60" s="516"/>
      <c r="COW60" s="800"/>
      <c r="COX60" s="800"/>
      <c r="COY60" s="800"/>
      <c r="COZ60" s="800"/>
      <c r="CPA60" s="800"/>
      <c r="CPB60" s="800"/>
      <c r="CPC60" s="800"/>
      <c r="CPD60" s="516"/>
      <c r="CPE60" s="800"/>
      <c r="CPF60" s="800"/>
      <c r="CPG60" s="800"/>
      <c r="CPH60" s="800"/>
      <c r="CPI60" s="800"/>
      <c r="CPJ60" s="800"/>
      <c r="CPK60" s="800"/>
      <c r="CPL60" s="516"/>
      <c r="CPM60" s="800"/>
      <c r="CPN60" s="800"/>
      <c r="CPO60" s="800"/>
      <c r="CPP60" s="800"/>
      <c r="CPQ60" s="800"/>
      <c r="CPR60" s="800"/>
      <c r="CPS60" s="800"/>
      <c r="CPT60" s="516"/>
      <c r="CPU60" s="800"/>
      <c r="CPV60" s="800"/>
      <c r="CPW60" s="800"/>
      <c r="CPX60" s="800"/>
      <c r="CPY60" s="800"/>
      <c r="CPZ60" s="800"/>
      <c r="CQA60" s="800"/>
      <c r="CQB60" s="516"/>
      <c r="CQC60" s="800"/>
      <c r="CQD60" s="800"/>
      <c r="CQE60" s="800"/>
      <c r="CQF60" s="800"/>
      <c r="CQG60" s="800"/>
      <c r="CQH60" s="800"/>
      <c r="CQI60" s="800"/>
      <c r="CQJ60" s="516"/>
      <c r="CQK60" s="800"/>
      <c r="CQL60" s="800"/>
      <c r="CQM60" s="800"/>
      <c r="CQN60" s="800"/>
      <c r="CQO60" s="800"/>
      <c r="CQP60" s="800"/>
      <c r="CQQ60" s="800"/>
      <c r="CQR60" s="516"/>
      <c r="CQS60" s="800"/>
      <c r="CQT60" s="800"/>
      <c r="CQU60" s="800"/>
      <c r="CQV60" s="800"/>
      <c r="CQW60" s="800"/>
      <c r="CQX60" s="800"/>
      <c r="CQY60" s="800"/>
      <c r="CQZ60" s="516"/>
      <c r="CRA60" s="800"/>
      <c r="CRB60" s="800"/>
      <c r="CRC60" s="800"/>
      <c r="CRD60" s="800"/>
      <c r="CRE60" s="800"/>
      <c r="CRF60" s="800"/>
      <c r="CRG60" s="800"/>
      <c r="CRH60" s="516"/>
      <c r="CRI60" s="800"/>
      <c r="CRJ60" s="800"/>
      <c r="CRK60" s="800"/>
      <c r="CRL60" s="800"/>
      <c r="CRM60" s="800"/>
      <c r="CRN60" s="800"/>
      <c r="CRO60" s="800"/>
      <c r="CRP60" s="516"/>
      <c r="CRQ60" s="800"/>
      <c r="CRR60" s="800"/>
      <c r="CRS60" s="800"/>
      <c r="CRT60" s="800"/>
      <c r="CRU60" s="800"/>
      <c r="CRV60" s="800"/>
      <c r="CRW60" s="800"/>
      <c r="CRX60" s="516"/>
      <c r="CRY60" s="800"/>
      <c r="CRZ60" s="800"/>
      <c r="CSA60" s="800"/>
      <c r="CSB60" s="800"/>
      <c r="CSC60" s="800"/>
      <c r="CSD60" s="800"/>
      <c r="CSE60" s="800"/>
      <c r="CSF60" s="516"/>
      <c r="CSG60" s="800"/>
      <c r="CSH60" s="800"/>
      <c r="CSI60" s="800"/>
      <c r="CSJ60" s="800"/>
      <c r="CSK60" s="800"/>
      <c r="CSL60" s="800"/>
      <c r="CSM60" s="800"/>
      <c r="CSN60" s="516"/>
      <c r="CSO60" s="800"/>
      <c r="CSP60" s="800"/>
      <c r="CSQ60" s="800"/>
      <c r="CSR60" s="800"/>
      <c r="CSS60" s="800"/>
      <c r="CST60" s="800"/>
      <c r="CSU60" s="800"/>
      <c r="CSV60" s="516"/>
      <c r="CSW60" s="800"/>
      <c r="CSX60" s="800"/>
      <c r="CSY60" s="800"/>
      <c r="CSZ60" s="800"/>
      <c r="CTA60" s="800"/>
      <c r="CTB60" s="800"/>
      <c r="CTC60" s="800"/>
      <c r="CTD60" s="516"/>
      <c r="CTE60" s="800"/>
      <c r="CTF60" s="800"/>
      <c r="CTG60" s="800"/>
      <c r="CTH60" s="800"/>
      <c r="CTI60" s="800"/>
      <c r="CTJ60" s="800"/>
      <c r="CTK60" s="800"/>
      <c r="CTL60" s="516"/>
      <c r="CTM60" s="800"/>
      <c r="CTN60" s="800"/>
      <c r="CTO60" s="800"/>
      <c r="CTP60" s="800"/>
      <c r="CTQ60" s="800"/>
      <c r="CTR60" s="800"/>
      <c r="CTS60" s="800"/>
      <c r="CTT60" s="516"/>
      <c r="CTU60" s="800"/>
      <c r="CTV60" s="800"/>
      <c r="CTW60" s="800"/>
      <c r="CTX60" s="800"/>
      <c r="CTY60" s="800"/>
      <c r="CTZ60" s="800"/>
      <c r="CUA60" s="800"/>
      <c r="CUB60" s="516"/>
      <c r="CUC60" s="800"/>
      <c r="CUD60" s="800"/>
      <c r="CUE60" s="800"/>
      <c r="CUF60" s="800"/>
      <c r="CUG60" s="800"/>
      <c r="CUH60" s="800"/>
      <c r="CUI60" s="800"/>
      <c r="CUJ60" s="516"/>
      <c r="CUK60" s="800"/>
      <c r="CUL60" s="800"/>
      <c r="CUM60" s="800"/>
      <c r="CUN60" s="800"/>
      <c r="CUO60" s="800"/>
      <c r="CUP60" s="800"/>
      <c r="CUQ60" s="800"/>
      <c r="CUR60" s="516"/>
      <c r="CUS60" s="800"/>
      <c r="CUT60" s="800"/>
      <c r="CUU60" s="800"/>
      <c r="CUV60" s="800"/>
      <c r="CUW60" s="800"/>
      <c r="CUX60" s="800"/>
      <c r="CUY60" s="800"/>
      <c r="CUZ60" s="516"/>
      <c r="CVA60" s="800"/>
      <c r="CVB60" s="800"/>
      <c r="CVC60" s="800"/>
      <c r="CVD60" s="800"/>
      <c r="CVE60" s="800"/>
      <c r="CVF60" s="800"/>
      <c r="CVG60" s="800"/>
      <c r="CVH60" s="516"/>
      <c r="CVI60" s="800"/>
      <c r="CVJ60" s="800"/>
      <c r="CVK60" s="800"/>
      <c r="CVL60" s="800"/>
      <c r="CVM60" s="800"/>
      <c r="CVN60" s="800"/>
      <c r="CVO60" s="800"/>
      <c r="CVP60" s="516"/>
      <c r="CVQ60" s="800"/>
      <c r="CVR60" s="800"/>
      <c r="CVS60" s="800"/>
      <c r="CVT60" s="800"/>
      <c r="CVU60" s="800"/>
      <c r="CVV60" s="800"/>
      <c r="CVW60" s="800"/>
      <c r="CVX60" s="516"/>
      <c r="CVY60" s="800"/>
      <c r="CVZ60" s="800"/>
      <c r="CWA60" s="800"/>
      <c r="CWB60" s="800"/>
      <c r="CWC60" s="800"/>
      <c r="CWD60" s="800"/>
      <c r="CWE60" s="800"/>
      <c r="CWF60" s="516"/>
      <c r="CWG60" s="800"/>
      <c r="CWH60" s="800"/>
      <c r="CWI60" s="800"/>
      <c r="CWJ60" s="800"/>
      <c r="CWK60" s="800"/>
      <c r="CWL60" s="800"/>
      <c r="CWM60" s="800"/>
      <c r="CWN60" s="516"/>
      <c r="CWO60" s="800"/>
      <c r="CWP60" s="800"/>
      <c r="CWQ60" s="800"/>
      <c r="CWR60" s="800"/>
      <c r="CWS60" s="800"/>
      <c r="CWT60" s="800"/>
      <c r="CWU60" s="800"/>
      <c r="CWV60" s="516"/>
      <c r="CWW60" s="800"/>
      <c r="CWX60" s="800"/>
      <c r="CWY60" s="800"/>
      <c r="CWZ60" s="800"/>
      <c r="CXA60" s="800"/>
      <c r="CXB60" s="800"/>
      <c r="CXC60" s="800"/>
      <c r="CXD60" s="516"/>
      <c r="CXE60" s="800"/>
      <c r="CXF60" s="800"/>
      <c r="CXG60" s="800"/>
      <c r="CXH60" s="800"/>
      <c r="CXI60" s="800"/>
      <c r="CXJ60" s="800"/>
      <c r="CXK60" s="800"/>
      <c r="CXL60" s="516"/>
      <c r="CXM60" s="800"/>
      <c r="CXN60" s="800"/>
      <c r="CXO60" s="800"/>
      <c r="CXP60" s="800"/>
      <c r="CXQ60" s="800"/>
      <c r="CXR60" s="800"/>
      <c r="CXS60" s="800"/>
      <c r="CXT60" s="516"/>
      <c r="CXU60" s="800"/>
      <c r="CXV60" s="800"/>
      <c r="CXW60" s="800"/>
      <c r="CXX60" s="800"/>
      <c r="CXY60" s="800"/>
      <c r="CXZ60" s="800"/>
      <c r="CYA60" s="800"/>
      <c r="CYB60" s="516"/>
      <c r="CYC60" s="800"/>
      <c r="CYD60" s="800"/>
      <c r="CYE60" s="800"/>
      <c r="CYF60" s="800"/>
      <c r="CYG60" s="800"/>
      <c r="CYH60" s="800"/>
      <c r="CYI60" s="800"/>
      <c r="CYJ60" s="516"/>
      <c r="CYK60" s="800"/>
      <c r="CYL60" s="800"/>
      <c r="CYM60" s="800"/>
      <c r="CYN60" s="800"/>
      <c r="CYO60" s="800"/>
      <c r="CYP60" s="800"/>
      <c r="CYQ60" s="800"/>
      <c r="CYR60" s="516"/>
      <c r="CYS60" s="800"/>
      <c r="CYT60" s="800"/>
      <c r="CYU60" s="800"/>
      <c r="CYV60" s="800"/>
      <c r="CYW60" s="800"/>
      <c r="CYX60" s="800"/>
      <c r="CYY60" s="800"/>
      <c r="CYZ60" s="516"/>
      <c r="CZA60" s="800"/>
      <c r="CZB60" s="800"/>
      <c r="CZC60" s="800"/>
      <c r="CZD60" s="800"/>
      <c r="CZE60" s="800"/>
      <c r="CZF60" s="800"/>
      <c r="CZG60" s="800"/>
      <c r="CZH60" s="516"/>
      <c r="CZI60" s="800"/>
      <c r="CZJ60" s="800"/>
      <c r="CZK60" s="800"/>
      <c r="CZL60" s="800"/>
      <c r="CZM60" s="800"/>
      <c r="CZN60" s="800"/>
      <c r="CZO60" s="800"/>
      <c r="CZP60" s="516"/>
      <c r="CZQ60" s="800"/>
      <c r="CZR60" s="800"/>
      <c r="CZS60" s="800"/>
      <c r="CZT60" s="800"/>
      <c r="CZU60" s="800"/>
      <c r="CZV60" s="800"/>
      <c r="CZW60" s="800"/>
      <c r="CZX60" s="516"/>
      <c r="CZY60" s="800"/>
      <c r="CZZ60" s="800"/>
      <c r="DAA60" s="800"/>
      <c r="DAB60" s="800"/>
      <c r="DAC60" s="800"/>
      <c r="DAD60" s="800"/>
      <c r="DAE60" s="800"/>
      <c r="DAF60" s="516"/>
      <c r="DAG60" s="800"/>
      <c r="DAH60" s="800"/>
      <c r="DAI60" s="800"/>
      <c r="DAJ60" s="800"/>
      <c r="DAK60" s="800"/>
      <c r="DAL60" s="800"/>
      <c r="DAM60" s="800"/>
      <c r="DAN60" s="516"/>
      <c r="DAO60" s="800"/>
      <c r="DAP60" s="800"/>
      <c r="DAQ60" s="800"/>
      <c r="DAR60" s="800"/>
      <c r="DAS60" s="800"/>
      <c r="DAT60" s="800"/>
      <c r="DAU60" s="800"/>
      <c r="DAV60" s="516"/>
      <c r="DAW60" s="800"/>
      <c r="DAX60" s="800"/>
      <c r="DAY60" s="800"/>
      <c r="DAZ60" s="800"/>
      <c r="DBA60" s="800"/>
      <c r="DBB60" s="800"/>
      <c r="DBC60" s="800"/>
      <c r="DBD60" s="516"/>
      <c r="DBE60" s="800"/>
      <c r="DBF60" s="800"/>
      <c r="DBG60" s="800"/>
      <c r="DBH60" s="800"/>
      <c r="DBI60" s="800"/>
      <c r="DBJ60" s="800"/>
      <c r="DBK60" s="800"/>
      <c r="DBL60" s="516"/>
      <c r="DBM60" s="800"/>
      <c r="DBN60" s="800"/>
      <c r="DBO60" s="800"/>
      <c r="DBP60" s="800"/>
      <c r="DBQ60" s="800"/>
      <c r="DBR60" s="800"/>
      <c r="DBS60" s="800"/>
      <c r="DBT60" s="516"/>
      <c r="DBU60" s="800"/>
      <c r="DBV60" s="800"/>
      <c r="DBW60" s="800"/>
      <c r="DBX60" s="800"/>
      <c r="DBY60" s="800"/>
      <c r="DBZ60" s="800"/>
      <c r="DCA60" s="800"/>
      <c r="DCB60" s="516"/>
      <c r="DCC60" s="800"/>
      <c r="DCD60" s="800"/>
      <c r="DCE60" s="800"/>
      <c r="DCF60" s="800"/>
      <c r="DCG60" s="800"/>
      <c r="DCH60" s="800"/>
      <c r="DCI60" s="800"/>
      <c r="DCJ60" s="516"/>
      <c r="DCK60" s="800"/>
      <c r="DCL60" s="800"/>
      <c r="DCM60" s="800"/>
      <c r="DCN60" s="800"/>
      <c r="DCO60" s="800"/>
      <c r="DCP60" s="800"/>
      <c r="DCQ60" s="800"/>
      <c r="DCR60" s="516"/>
      <c r="DCS60" s="800"/>
      <c r="DCT60" s="800"/>
      <c r="DCU60" s="800"/>
      <c r="DCV60" s="800"/>
      <c r="DCW60" s="800"/>
      <c r="DCX60" s="800"/>
      <c r="DCY60" s="800"/>
      <c r="DCZ60" s="516"/>
      <c r="DDA60" s="800"/>
      <c r="DDB60" s="800"/>
      <c r="DDC60" s="800"/>
      <c r="DDD60" s="800"/>
      <c r="DDE60" s="800"/>
      <c r="DDF60" s="800"/>
      <c r="DDG60" s="800"/>
      <c r="DDH60" s="516"/>
      <c r="DDI60" s="800"/>
      <c r="DDJ60" s="800"/>
      <c r="DDK60" s="800"/>
      <c r="DDL60" s="800"/>
      <c r="DDM60" s="800"/>
      <c r="DDN60" s="800"/>
      <c r="DDO60" s="800"/>
      <c r="DDP60" s="516"/>
      <c r="DDQ60" s="800"/>
      <c r="DDR60" s="800"/>
      <c r="DDS60" s="800"/>
      <c r="DDT60" s="800"/>
      <c r="DDU60" s="800"/>
      <c r="DDV60" s="800"/>
      <c r="DDW60" s="800"/>
      <c r="DDX60" s="516"/>
      <c r="DDY60" s="800"/>
      <c r="DDZ60" s="800"/>
      <c r="DEA60" s="800"/>
      <c r="DEB60" s="800"/>
      <c r="DEC60" s="800"/>
      <c r="DED60" s="800"/>
      <c r="DEE60" s="800"/>
      <c r="DEF60" s="516"/>
      <c r="DEG60" s="800"/>
      <c r="DEH60" s="800"/>
      <c r="DEI60" s="800"/>
      <c r="DEJ60" s="800"/>
      <c r="DEK60" s="800"/>
      <c r="DEL60" s="800"/>
      <c r="DEM60" s="800"/>
      <c r="DEN60" s="516"/>
      <c r="DEO60" s="800"/>
      <c r="DEP60" s="800"/>
      <c r="DEQ60" s="800"/>
      <c r="DER60" s="800"/>
      <c r="DES60" s="800"/>
      <c r="DET60" s="800"/>
      <c r="DEU60" s="800"/>
      <c r="DEV60" s="516"/>
      <c r="DEW60" s="800"/>
      <c r="DEX60" s="800"/>
      <c r="DEY60" s="800"/>
      <c r="DEZ60" s="800"/>
      <c r="DFA60" s="800"/>
      <c r="DFB60" s="800"/>
      <c r="DFC60" s="800"/>
      <c r="DFD60" s="516"/>
      <c r="DFE60" s="800"/>
      <c r="DFF60" s="800"/>
      <c r="DFG60" s="800"/>
      <c r="DFH60" s="800"/>
      <c r="DFI60" s="800"/>
      <c r="DFJ60" s="800"/>
      <c r="DFK60" s="800"/>
      <c r="DFL60" s="516"/>
      <c r="DFM60" s="800"/>
      <c r="DFN60" s="800"/>
      <c r="DFO60" s="800"/>
      <c r="DFP60" s="800"/>
      <c r="DFQ60" s="800"/>
      <c r="DFR60" s="800"/>
      <c r="DFS60" s="800"/>
      <c r="DFT60" s="516"/>
      <c r="DFU60" s="800"/>
      <c r="DFV60" s="800"/>
      <c r="DFW60" s="800"/>
      <c r="DFX60" s="800"/>
      <c r="DFY60" s="800"/>
      <c r="DFZ60" s="800"/>
      <c r="DGA60" s="800"/>
      <c r="DGB60" s="516"/>
      <c r="DGC60" s="800"/>
      <c r="DGD60" s="800"/>
      <c r="DGE60" s="800"/>
      <c r="DGF60" s="800"/>
      <c r="DGG60" s="800"/>
      <c r="DGH60" s="800"/>
      <c r="DGI60" s="800"/>
      <c r="DGJ60" s="516"/>
      <c r="DGK60" s="800"/>
      <c r="DGL60" s="800"/>
      <c r="DGM60" s="800"/>
      <c r="DGN60" s="800"/>
      <c r="DGO60" s="800"/>
      <c r="DGP60" s="800"/>
      <c r="DGQ60" s="800"/>
      <c r="DGR60" s="516"/>
      <c r="DGS60" s="800"/>
      <c r="DGT60" s="800"/>
      <c r="DGU60" s="800"/>
      <c r="DGV60" s="800"/>
      <c r="DGW60" s="800"/>
      <c r="DGX60" s="800"/>
      <c r="DGY60" s="800"/>
      <c r="DGZ60" s="516"/>
      <c r="DHA60" s="800"/>
      <c r="DHB60" s="800"/>
      <c r="DHC60" s="800"/>
      <c r="DHD60" s="800"/>
      <c r="DHE60" s="800"/>
      <c r="DHF60" s="800"/>
      <c r="DHG60" s="800"/>
      <c r="DHH60" s="516"/>
      <c r="DHI60" s="800"/>
      <c r="DHJ60" s="800"/>
      <c r="DHK60" s="800"/>
      <c r="DHL60" s="800"/>
      <c r="DHM60" s="800"/>
      <c r="DHN60" s="800"/>
      <c r="DHO60" s="800"/>
      <c r="DHP60" s="516"/>
      <c r="DHQ60" s="800"/>
      <c r="DHR60" s="800"/>
      <c r="DHS60" s="800"/>
      <c r="DHT60" s="800"/>
      <c r="DHU60" s="800"/>
      <c r="DHV60" s="800"/>
      <c r="DHW60" s="800"/>
      <c r="DHX60" s="516"/>
      <c r="DHY60" s="800"/>
      <c r="DHZ60" s="800"/>
      <c r="DIA60" s="800"/>
      <c r="DIB60" s="800"/>
      <c r="DIC60" s="800"/>
      <c r="DID60" s="800"/>
      <c r="DIE60" s="800"/>
      <c r="DIF60" s="516"/>
      <c r="DIG60" s="800"/>
      <c r="DIH60" s="800"/>
      <c r="DII60" s="800"/>
      <c r="DIJ60" s="800"/>
      <c r="DIK60" s="800"/>
      <c r="DIL60" s="800"/>
      <c r="DIM60" s="800"/>
      <c r="DIN60" s="516"/>
      <c r="DIO60" s="800"/>
      <c r="DIP60" s="800"/>
      <c r="DIQ60" s="800"/>
      <c r="DIR60" s="800"/>
      <c r="DIS60" s="800"/>
      <c r="DIT60" s="800"/>
      <c r="DIU60" s="800"/>
      <c r="DIV60" s="516"/>
      <c r="DIW60" s="800"/>
      <c r="DIX60" s="800"/>
      <c r="DIY60" s="800"/>
      <c r="DIZ60" s="800"/>
      <c r="DJA60" s="800"/>
      <c r="DJB60" s="800"/>
      <c r="DJC60" s="800"/>
      <c r="DJD60" s="516"/>
      <c r="DJE60" s="800"/>
      <c r="DJF60" s="800"/>
      <c r="DJG60" s="800"/>
      <c r="DJH60" s="800"/>
      <c r="DJI60" s="800"/>
      <c r="DJJ60" s="800"/>
      <c r="DJK60" s="800"/>
      <c r="DJL60" s="516"/>
      <c r="DJM60" s="800"/>
      <c r="DJN60" s="800"/>
      <c r="DJO60" s="800"/>
      <c r="DJP60" s="800"/>
      <c r="DJQ60" s="800"/>
      <c r="DJR60" s="800"/>
      <c r="DJS60" s="800"/>
      <c r="DJT60" s="516"/>
      <c r="DJU60" s="800"/>
      <c r="DJV60" s="800"/>
      <c r="DJW60" s="800"/>
      <c r="DJX60" s="800"/>
      <c r="DJY60" s="800"/>
      <c r="DJZ60" s="800"/>
      <c r="DKA60" s="800"/>
      <c r="DKB60" s="516"/>
      <c r="DKC60" s="800"/>
      <c r="DKD60" s="800"/>
      <c r="DKE60" s="800"/>
      <c r="DKF60" s="800"/>
      <c r="DKG60" s="800"/>
      <c r="DKH60" s="800"/>
      <c r="DKI60" s="800"/>
      <c r="DKJ60" s="516"/>
      <c r="DKK60" s="800"/>
      <c r="DKL60" s="800"/>
      <c r="DKM60" s="800"/>
      <c r="DKN60" s="800"/>
      <c r="DKO60" s="800"/>
      <c r="DKP60" s="800"/>
      <c r="DKQ60" s="800"/>
      <c r="DKR60" s="516"/>
      <c r="DKS60" s="800"/>
      <c r="DKT60" s="800"/>
      <c r="DKU60" s="800"/>
      <c r="DKV60" s="800"/>
      <c r="DKW60" s="800"/>
      <c r="DKX60" s="800"/>
      <c r="DKY60" s="800"/>
      <c r="DKZ60" s="516"/>
      <c r="DLA60" s="800"/>
      <c r="DLB60" s="800"/>
      <c r="DLC60" s="800"/>
      <c r="DLD60" s="800"/>
      <c r="DLE60" s="800"/>
      <c r="DLF60" s="800"/>
      <c r="DLG60" s="800"/>
      <c r="DLH60" s="516"/>
      <c r="DLI60" s="800"/>
      <c r="DLJ60" s="800"/>
      <c r="DLK60" s="800"/>
      <c r="DLL60" s="800"/>
      <c r="DLM60" s="800"/>
      <c r="DLN60" s="800"/>
      <c r="DLO60" s="800"/>
      <c r="DLP60" s="516"/>
      <c r="DLQ60" s="800"/>
      <c r="DLR60" s="800"/>
      <c r="DLS60" s="800"/>
      <c r="DLT60" s="800"/>
      <c r="DLU60" s="800"/>
      <c r="DLV60" s="800"/>
      <c r="DLW60" s="800"/>
      <c r="DLX60" s="516"/>
      <c r="DLY60" s="800"/>
      <c r="DLZ60" s="800"/>
      <c r="DMA60" s="800"/>
      <c r="DMB60" s="800"/>
      <c r="DMC60" s="800"/>
      <c r="DMD60" s="800"/>
      <c r="DME60" s="800"/>
      <c r="DMF60" s="516"/>
      <c r="DMG60" s="800"/>
      <c r="DMH60" s="800"/>
      <c r="DMI60" s="800"/>
      <c r="DMJ60" s="800"/>
      <c r="DMK60" s="800"/>
      <c r="DML60" s="800"/>
      <c r="DMM60" s="800"/>
      <c r="DMN60" s="516"/>
      <c r="DMO60" s="800"/>
      <c r="DMP60" s="800"/>
      <c r="DMQ60" s="800"/>
      <c r="DMR60" s="800"/>
      <c r="DMS60" s="800"/>
      <c r="DMT60" s="800"/>
      <c r="DMU60" s="800"/>
      <c r="DMV60" s="516"/>
      <c r="DMW60" s="800"/>
      <c r="DMX60" s="800"/>
      <c r="DMY60" s="800"/>
      <c r="DMZ60" s="800"/>
      <c r="DNA60" s="800"/>
      <c r="DNB60" s="800"/>
      <c r="DNC60" s="800"/>
      <c r="DND60" s="516"/>
      <c r="DNE60" s="800"/>
      <c r="DNF60" s="800"/>
      <c r="DNG60" s="800"/>
      <c r="DNH60" s="800"/>
      <c r="DNI60" s="800"/>
      <c r="DNJ60" s="800"/>
      <c r="DNK60" s="800"/>
      <c r="DNL60" s="516"/>
      <c r="DNM60" s="800"/>
      <c r="DNN60" s="800"/>
      <c r="DNO60" s="800"/>
      <c r="DNP60" s="800"/>
      <c r="DNQ60" s="800"/>
      <c r="DNR60" s="800"/>
      <c r="DNS60" s="800"/>
      <c r="DNT60" s="516"/>
      <c r="DNU60" s="800"/>
      <c r="DNV60" s="800"/>
      <c r="DNW60" s="800"/>
      <c r="DNX60" s="800"/>
      <c r="DNY60" s="800"/>
      <c r="DNZ60" s="800"/>
      <c r="DOA60" s="800"/>
      <c r="DOB60" s="516"/>
      <c r="DOC60" s="800"/>
      <c r="DOD60" s="800"/>
      <c r="DOE60" s="800"/>
      <c r="DOF60" s="800"/>
      <c r="DOG60" s="800"/>
      <c r="DOH60" s="800"/>
      <c r="DOI60" s="800"/>
      <c r="DOJ60" s="516"/>
      <c r="DOK60" s="800"/>
      <c r="DOL60" s="800"/>
      <c r="DOM60" s="800"/>
      <c r="DON60" s="800"/>
      <c r="DOO60" s="800"/>
      <c r="DOP60" s="800"/>
      <c r="DOQ60" s="800"/>
      <c r="DOR60" s="516"/>
      <c r="DOS60" s="800"/>
      <c r="DOT60" s="800"/>
      <c r="DOU60" s="800"/>
      <c r="DOV60" s="800"/>
      <c r="DOW60" s="800"/>
      <c r="DOX60" s="800"/>
      <c r="DOY60" s="800"/>
      <c r="DOZ60" s="516"/>
      <c r="DPA60" s="800"/>
      <c r="DPB60" s="800"/>
      <c r="DPC60" s="800"/>
      <c r="DPD60" s="800"/>
      <c r="DPE60" s="800"/>
      <c r="DPF60" s="800"/>
      <c r="DPG60" s="800"/>
      <c r="DPH60" s="516"/>
      <c r="DPI60" s="800"/>
      <c r="DPJ60" s="800"/>
      <c r="DPK60" s="800"/>
      <c r="DPL60" s="800"/>
      <c r="DPM60" s="800"/>
      <c r="DPN60" s="800"/>
      <c r="DPO60" s="800"/>
      <c r="DPP60" s="516"/>
      <c r="DPQ60" s="800"/>
      <c r="DPR60" s="800"/>
      <c r="DPS60" s="800"/>
      <c r="DPT60" s="800"/>
      <c r="DPU60" s="800"/>
      <c r="DPV60" s="800"/>
      <c r="DPW60" s="800"/>
      <c r="DPX60" s="516"/>
      <c r="DPY60" s="800"/>
      <c r="DPZ60" s="800"/>
      <c r="DQA60" s="800"/>
      <c r="DQB60" s="800"/>
      <c r="DQC60" s="800"/>
      <c r="DQD60" s="800"/>
      <c r="DQE60" s="800"/>
      <c r="DQF60" s="516"/>
      <c r="DQG60" s="800"/>
      <c r="DQH60" s="800"/>
      <c r="DQI60" s="800"/>
      <c r="DQJ60" s="800"/>
      <c r="DQK60" s="800"/>
      <c r="DQL60" s="800"/>
      <c r="DQM60" s="800"/>
      <c r="DQN60" s="516"/>
      <c r="DQO60" s="800"/>
      <c r="DQP60" s="800"/>
      <c r="DQQ60" s="800"/>
      <c r="DQR60" s="800"/>
      <c r="DQS60" s="800"/>
      <c r="DQT60" s="800"/>
      <c r="DQU60" s="800"/>
      <c r="DQV60" s="516"/>
      <c r="DQW60" s="800"/>
      <c r="DQX60" s="800"/>
      <c r="DQY60" s="800"/>
      <c r="DQZ60" s="800"/>
      <c r="DRA60" s="800"/>
      <c r="DRB60" s="800"/>
      <c r="DRC60" s="800"/>
      <c r="DRD60" s="516"/>
      <c r="DRE60" s="800"/>
      <c r="DRF60" s="800"/>
      <c r="DRG60" s="800"/>
      <c r="DRH60" s="800"/>
      <c r="DRI60" s="800"/>
      <c r="DRJ60" s="800"/>
      <c r="DRK60" s="800"/>
      <c r="DRL60" s="516"/>
      <c r="DRM60" s="800"/>
      <c r="DRN60" s="800"/>
      <c r="DRO60" s="800"/>
      <c r="DRP60" s="800"/>
      <c r="DRQ60" s="800"/>
      <c r="DRR60" s="800"/>
      <c r="DRS60" s="800"/>
      <c r="DRT60" s="516"/>
      <c r="DRU60" s="800"/>
      <c r="DRV60" s="800"/>
      <c r="DRW60" s="800"/>
      <c r="DRX60" s="800"/>
      <c r="DRY60" s="800"/>
      <c r="DRZ60" s="800"/>
      <c r="DSA60" s="800"/>
      <c r="DSB60" s="516"/>
      <c r="DSC60" s="800"/>
      <c r="DSD60" s="800"/>
      <c r="DSE60" s="800"/>
      <c r="DSF60" s="800"/>
      <c r="DSG60" s="800"/>
      <c r="DSH60" s="800"/>
      <c r="DSI60" s="800"/>
      <c r="DSJ60" s="516"/>
      <c r="DSK60" s="800"/>
      <c r="DSL60" s="800"/>
      <c r="DSM60" s="800"/>
      <c r="DSN60" s="800"/>
      <c r="DSO60" s="800"/>
      <c r="DSP60" s="800"/>
      <c r="DSQ60" s="800"/>
      <c r="DSR60" s="516"/>
      <c r="DSS60" s="800"/>
      <c r="DST60" s="800"/>
      <c r="DSU60" s="800"/>
      <c r="DSV60" s="800"/>
      <c r="DSW60" s="800"/>
      <c r="DSX60" s="800"/>
      <c r="DSY60" s="800"/>
      <c r="DSZ60" s="516"/>
      <c r="DTA60" s="800"/>
      <c r="DTB60" s="800"/>
      <c r="DTC60" s="800"/>
      <c r="DTD60" s="800"/>
      <c r="DTE60" s="800"/>
      <c r="DTF60" s="800"/>
      <c r="DTG60" s="800"/>
      <c r="DTH60" s="516"/>
      <c r="DTI60" s="800"/>
      <c r="DTJ60" s="800"/>
      <c r="DTK60" s="800"/>
      <c r="DTL60" s="800"/>
      <c r="DTM60" s="800"/>
      <c r="DTN60" s="800"/>
      <c r="DTO60" s="800"/>
      <c r="DTP60" s="516"/>
      <c r="DTQ60" s="800"/>
      <c r="DTR60" s="800"/>
      <c r="DTS60" s="800"/>
      <c r="DTT60" s="800"/>
      <c r="DTU60" s="800"/>
      <c r="DTV60" s="800"/>
      <c r="DTW60" s="800"/>
      <c r="DTX60" s="516"/>
      <c r="DTY60" s="800"/>
      <c r="DTZ60" s="800"/>
      <c r="DUA60" s="800"/>
      <c r="DUB60" s="800"/>
      <c r="DUC60" s="800"/>
      <c r="DUD60" s="800"/>
      <c r="DUE60" s="800"/>
      <c r="DUF60" s="516"/>
      <c r="DUG60" s="800"/>
      <c r="DUH60" s="800"/>
      <c r="DUI60" s="800"/>
      <c r="DUJ60" s="800"/>
      <c r="DUK60" s="800"/>
      <c r="DUL60" s="800"/>
      <c r="DUM60" s="800"/>
      <c r="DUN60" s="516"/>
      <c r="DUO60" s="800"/>
      <c r="DUP60" s="800"/>
      <c r="DUQ60" s="800"/>
      <c r="DUR60" s="800"/>
      <c r="DUS60" s="800"/>
      <c r="DUT60" s="800"/>
      <c r="DUU60" s="800"/>
      <c r="DUV60" s="516"/>
      <c r="DUW60" s="800"/>
      <c r="DUX60" s="800"/>
      <c r="DUY60" s="800"/>
      <c r="DUZ60" s="800"/>
      <c r="DVA60" s="800"/>
      <c r="DVB60" s="800"/>
      <c r="DVC60" s="800"/>
      <c r="DVD60" s="516"/>
      <c r="DVE60" s="800"/>
      <c r="DVF60" s="800"/>
      <c r="DVG60" s="800"/>
      <c r="DVH60" s="800"/>
      <c r="DVI60" s="800"/>
      <c r="DVJ60" s="800"/>
      <c r="DVK60" s="800"/>
      <c r="DVL60" s="516"/>
      <c r="DVM60" s="800"/>
      <c r="DVN60" s="800"/>
      <c r="DVO60" s="800"/>
      <c r="DVP60" s="800"/>
      <c r="DVQ60" s="800"/>
      <c r="DVR60" s="800"/>
      <c r="DVS60" s="800"/>
      <c r="DVT60" s="516"/>
      <c r="DVU60" s="800"/>
      <c r="DVV60" s="800"/>
      <c r="DVW60" s="800"/>
      <c r="DVX60" s="800"/>
      <c r="DVY60" s="800"/>
      <c r="DVZ60" s="800"/>
      <c r="DWA60" s="800"/>
      <c r="DWB60" s="516"/>
      <c r="DWC60" s="800"/>
      <c r="DWD60" s="800"/>
      <c r="DWE60" s="800"/>
      <c r="DWF60" s="800"/>
      <c r="DWG60" s="800"/>
      <c r="DWH60" s="800"/>
      <c r="DWI60" s="800"/>
      <c r="DWJ60" s="516"/>
      <c r="DWK60" s="800"/>
      <c r="DWL60" s="800"/>
      <c r="DWM60" s="800"/>
      <c r="DWN60" s="800"/>
      <c r="DWO60" s="800"/>
      <c r="DWP60" s="800"/>
      <c r="DWQ60" s="800"/>
      <c r="DWR60" s="516"/>
      <c r="DWS60" s="800"/>
      <c r="DWT60" s="800"/>
      <c r="DWU60" s="800"/>
      <c r="DWV60" s="800"/>
      <c r="DWW60" s="800"/>
      <c r="DWX60" s="800"/>
      <c r="DWY60" s="800"/>
      <c r="DWZ60" s="516"/>
      <c r="DXA60" s="800"/>
      <c r="DXB60" s="800"/>
      <c r="DXC60" s="800"/>
      <c r="DXD60" s="800"/>
      <c r="DXE60" s="800"/>
      <c r="DXF60" s="800"/>
      <c r="DXG60" s="800"/>
      <c r="DXH60" s="516"/>
      <c r="DXI60" s="800"/>
      <c r="DXJ60" s="800"/>
      <c r="DXK60" s="800"/>
      <c r="DXL60" s="800"/>
      <c r="DXM60" s="800"/>
      <c r="DXN60" s="800"/>
      <c r="DXO60" s="800"/>
      <c r="DXP60" s="516"/>
      <c r="DXQ60" s="800"/>
      <c r="DXR60" s="800"/>
      <c r="DXS60" s="800"/>
      <c r="DXT60" s="800"/>
      <c r="DXU60" s="800"/>
      <c r="DXV60" s="800"/>
      <c r="DXW60" s="800"/>
      <c r="DXX60" s="516"/>
      <c r="DXY60" s="800"/>
      <c r="DXZ60" s="800"/>
      <c r="DYA60" s="800"/>
      <c r="DYB60" s="800"/>
      <c r="DYC60" s="800"/>
      <c r="DYD60" s="800"/>
      <c r="DYE60" s="800"/>
      <c r="DYF60" s="516"/>
      <c r="DYG60" s="800"/>
      <c r="DYH60" s="800"/>
      <c r="DYI60" s="800"/>
      <c r="DYJ60" s="800"/>
      <c r="DYK60" s="800"/>
      <c r="DYL60" s="800"/>
      <c r="DYM60" s="800"/>
      <c r="DYN60" s="516"/>
      <c r="DYO60" s="800"/>
      <c r="DYP60" s="800"/>
      <c r="DYQ60" s="800"/>
      <c r="DYR60" s="800"/>
      <c r="DYS60" s="800"/>
      <c r="DYT60" s="800"/>
      <c r="DYU60" s="800"/>
      <c r="DYV60" s="516"/>
      <c r="DYW60" s="800"/>
      <c r="DYX60" s="800"/>
      <c r="DYY60" s="800"/>
      <c r="DYZ60" s="800"/>
      <c r="DZA60" s="800"/>
      <c r="DZB60" s="800"/>
      <c r="DZC60" s="800"/>
      <c r="DZD60" s="516"/>
      <c r="DZE60" s="800"/>
      <c r="DZF60" s="800"/>
      <c r="DZG60" s="800"/>
      <c r="DZH60" s="800"/>
      <c r="DZI60" s="800"/>
      <c r="DZJ60" s="800"/>
      <c r="DZK60" s="800"/>
      <c r="DZL60" s="516"/>
      <c r="DZM60" s="800"/>
      <c r="DZN60" s="800"/>
      <c r="DZO60" s="800"/>
      <c r="DZP60" s="800"/>
      <c r="DZQ60" s="800"/>
      <c r="DZR60" s="800"/>
      <c r="DZS60" s="800"/>
      <c r="DZT60" s="516"/>
      <c r="DZU60" s="800"/>
      <c r="DZV60" s="800"/>
      <c r="DZW60" s="800"/>
      <c r="DZX60" s="800"/>
      <c r="DZY60" s="800"/>
      <c r="DZZ60" s="800"/>
      <c r="EAA60" s="800"/>
      <c r="EAB60" s="516"/>
      <c r="EAC60" s="800"/>
      <c r="EAD60" s="800"/>
      <c r="EAE60" s="800"/>
      <c r="EAF60" s="800"/>
      <c r="EAG60" s="800"/>
      <c r="EAH60" s="800"/>
      <c r="EAI60" s="800"/>
      <c r="EAJ60" s="516"/>
      <c r="EAK60" s="800"/>
      <c r="EAL60" s="800"/>
      <c r="EAM60" s="800"/>
      <c r="EAN60" s="800"/>
      <c r="EAO60" s="800"/>
      <c r="EAP60" s="800"/>
      <c r="EAQ60" s="800"/>
      <c r="EAR60" s="516"/>
      <c r="EAS60" s="800"/>
      <c r="EAT60" s="800"/>
      <c r="EAU60" s="800"/>
      <c r="EAV60" s="800"/>
      <c r="EAW60" s="800"/>
      <c r="EAX60" s="800"/>
      <c r="EAY60" s="800"/>
      <c r="EAZ60" s="516"/>
      <c r="EBA60" s="800"/>
      <c r="EBB60" s="800"/>
      <c r="EBC60" s="800"/>
      <c r="EBD60" s="800"/>
      <c r="EBE60" s="800"/>
      <c r="EBF60" s="800"/>
      <c r="EBG60" s="800"/>
      <c r="EBH60" s="516"/>
      <c r="EBI60" s="800"/>
      <c r="EBJ60" s="800"/>
      <c r="EBK60" s="800"/>
      <c r="EBL60" s="800"/>
      <c r="EBM60" s="800"/>
      <c r="EBN60" s="800"/>
      <c r="EBO60" s="800"/>
      <c r="EBP60" s="516"/>
      <c r="EBQ60" s="800"/>
      <c r="EBR60" s="800"/>
      <c r="EBS60" s="800"/>
      <c r="EBT60" s="800"/>
      <c r="EBU60" s="800"/>
      <c r="EBV60" s="800"/>
      <c r="EBW60" s="800"/>
      <c r="EBX60" s="516"/>
      <c r="EBY60" s="800"/>
      <c r="EBZ60" s="800"/>
      <c r="ECA60" s="800"/>
      <c r="ECB60" s="800"/>
      <c r="ECC60" s="800"/>
      <c r="ECD60" s="800"/>
      <c r="ECE60" s="800"/>
      <c r="ECF60" s="516"/>
      <c r="ECG60" s="800"/>
      <c r="ECH60" s="800"/>
      <c r="ECI60" s="800"/>
      <c r="ECJ60" s="800"/>
      <c r="ECK60" s="800"/>
      <c r="ECL60" s="800"/>
      <c r="ECM60" s="800"/>
      <c r="ECN60" s="516"/>
      <c r="ECO60" s="800"/>
      <c r="ECP60" s="800"/>
      <c r="ECQ60" s="800"/>
      <c r="ECR60" s="800"/>
      <c r="ECS60" s="800"/>
      <c r="ECT60" s="800"/>
      <c r="ECU60" s="800"/>
      <c r="ECV60" s="516"/>
      <c r="ECW60" s="800"/>
      <c r="ECX60" s="800"/>
      <c r="ECY60" s="800"/>
      <c r="ECZ60" s="800"/>
      <c r="EDA60" s="800"/>
      <c r="EDB60" s="800"/>
      <c r="EDC60" s="800"/>
      <c r="EDD60" s="516"/>
      <c r="EDE60" s="800"/>
      <c r="EDF60" s="800"/>
      <c r="EDG60" s="800"/>
      <c r="EDH60" s="800"/>
      <c r="EDI60" s="800"/>
      <c r="EDJ60" s="800"/>
      <c r="EDK60" s="800"/>
      <c r="EDL60" s="516"/>
      <c r="EDM60" s="800"/>
      <c r="EDN60" s="800"/>
      <c r="EDO60" s="800"/>
      <c r="EDP60" s="800"/>
      <c r="EDQ60" s="800"/>
      <c r="EDR60" s="800"/>
      <c r="EDS60" s="800"/>
      <c r="EDT60" s="516"/>
      <c r="EDU60" s="800"/>
      <c r="EDV60" s="800"/>
      <c r="EDW60" s="800"/>
      <c r="EDX60" s="800"/>
      <c r="EDY60" s="800"/>
      <c r="EDZ60" s="800"/>
      <c r="EEA60" s="800"/>
      <c r="EEB60" s="516"/>
      <c r="EEC60" s="800"/>
      <c r="EED60" s="800"/>
      <c r="EEE60" s="800"/>
      <c r="EEF60" s="800"/>
      <c r="EEG60" s="800"/>
      <c r="EEH60" s="800"/>
      <c r="EEI60" s="800"/>
      <c r="EEJ60" s="516"/>
      <c r="EEK60" s="800"/>
      <c r="EEL60" s="800"/>
      <c r="EEM60" s="800"/>
      <c r="EEN60" s="800"/>
      <c r="EEO60" s="800"/>
      <c r="EEP60" s="800"/>
      <c r="EEQ60" s="800"/>
      <c r="EER60" s="516"/>
      <c r="EES60" s="800"/>
      <c r="EET60" s="800"/>
      <c r="EEU60" s="800"/>
      <c r="EEV60" s="800"/>
      <c r="EEW60" s="800"/>
      <c r="EEX60" s="800"/>
      <c r="EEY60" s="800"/>
      <c r="EEZ60" s="516"/>
      <c r="EFA60" s="800"/>
      <c r="EFB60" s="800"/>
      <c r="EFC60" s="800"/>
      <c r="EFD60" s="800"/>
      <c r="EFE60" s="800"/>
      <c r="EFF60" s="800"/>
      <c r="EFG60" s="800"/>
      <c r="EFH60" s="516"/>
      <c r="EFI60" s="800"/>
      <c r="EFJ60" s="800"/>
      <c r="EFK60" s="800"/>
      <c r="EFL60" s="800"/>
      <c r="EFM60" s="800"/>
      <c r="EFN60" s="800"/>
      <c r="EFO60" s="800"/>
      <c r="EFP60" s="516"/>
      <c r="EFQ60" s="800"/>
      <c r="EFR60" s="800"/>
      <c r="EFS60" s="800"/>
      <c r="EFT60" s="800"/>
      <c r="EFU60" s="800"/>
      <c r="EFV60" s="800"/>
      <c r="EFW60" s="800"/>
      <c r="EFX60" s="516"/>
      <c r="EFY60" s="800"/>
      <c r="EFZ60" s="800"/>
      <c r="EGA60" s="800"/>
      <c r="EGB60" s="800"/>
      <c r="EGC60" s="800"/>
      <c r="EGD60" s="800"/>
      <c r="EGE60" s="800"/>
      <c r="EGF60" s="516"/>
      <c r="EGG60" s="800"/>
      <c r="EGH60" s="800"/>
      <c r="EGI60" s="800"/>
      <c r="EGJ60" s="800"/>
      <c r="EGK60" s="800"/>
      <c r="EGL60" s="800"/>
      <c r="EGM60" s="800"/>
      <c r="EGN60" s="516"/>
      <c r="EGO60" s="800"/>
      <c r="EGP60" s="800"/>
      <c r="EGQ60" s="800"/>
      <c r="EGR60" s="800"/>
      <c r="EGS60" s="800"/>
      <c r="EGT60" s="800"/>
      <c r="EGU60" s="800"/>
      <c r="EGV60" s="516"/>
      <c r="EGW60" s="800"/>
      <c r="EGX60" s="800"/>
      <c r="EGY60" s="800"/>
      <c r="EGZ60" s="800"/>
      <c r="EHA60" s="800"/>
      <c r="EHB60" s="800"/>
      <c r="EHC60" s="800"/>
      <c r="EHD60" s="516"/>
      <c r="EHE60" s="800"/>
      <c r="EHF60" s="800"/>
      <c r="EHG60" s="800"/>
      <c r="EHH60" s="800"/>
      <c r="EHI60" s="800"/>
      <c r="EHJ60" s="800"/>
      <c r="EHK60" s="800"/>
      <c r="EHL60" s="516"/>
      <c r="EHM60" s="800"/>
      <c r="EHN60" s="800"/>
      <c r="EHO60" s="800"/>
      <c r="EHP60" s="800"/>
      <c r="EHQ60" s="800"/>
      <c r="EHR60" s="800"/>
      <c r="EHS60" s="800"/>
      <c r="EHT60" s="516"/>
      <c r="EHU60" s="800"/>
      <c r="EHV60" s="800"/>
      <c r="EHW60" s="800"/>
      <c r="EHX60" s="800"/>
      <c r="EHY60" s="800"/>
      <c r="EHZ60" s="800"/>
      <c r="EIA60" s="800"/>
      <c r="EIB60" s="516"/>
      <c r="EIC60" s="800"/>
      <c r="EID60" s="800"/>
      <c r="EIE60" s="800"/>
      <c r="EIF60" s="800"/>
      <c r="EIG60" s="800"/>
      <c r="EIH60" s="800"/>
      <c r="EII60" s="800"/>
      <c r="EIJ60" s="516"/>
      <c r="EIK60" s="800"/>
      <c r="EIL60" s="800"/>
      <c r="EIM60" s="800"/>
      <c r="EIN60" s="800"/>
      <c r="EIO60" s="800"/>
      <c r="EIP60" s="800"/>
      <c r="EIQ60" s="800"/>
      <c r="EIR60" s="516"/>
      <c r="EIS60" s="800"/>
      <c r="EIT60" s="800"/>
      <c r="EIU60" s="800"/>
      <c r="EIV60" s="800"/>
      <c r="EIW60" s="800"/>
      <c r="EIX60" s="800"/>
      <c r="EIY60" s="800"/>
      <c r="EIZ60" s="516"/>
      <c r="EJA60" s="800"/>
      <c r="EJB60" s="800"/>
      <c r="EJC60" s="800"/>
      <c r="EJD60" s="800"/>
      <c r="EJE60" s="800"/>
      <c r="EJF60" s="800"/>
      <c r="EJG60" s="800"/>
      <c r="EJH60" s="516"/>
      <c r="EJI60" s="800"/>
      <c r="EJJ60" s="800"/>
      <c r="EJK60" s="800"/>
      <c r="EJL60" s="800"/>
      <c r="EJM60" s="800"/>
      <c r="EJN60" s="800"/>
      <c r="EJO60" s="800"/>
      <c r="EJP60" s="516"/>
      <c r="EJQ60" s="800"/>
      <c r="EJR60" s="800"/>
      <c r="EJS60" s="800"/>
      <c r="EJT60" s="800"/>
      <c r="EJU60" s="800"/>
      <c r="EJV60" s="800"/>
      <c r="EJW60" s="800"/>
      <c r="EJX60" s="516"/>
      <c r="EJY60" s="800"/>
      <c r="EJZ60" s="800"/>
      <c r="EKA60" s="800"/>
      <c r="EKB60" s="800"/>
      <c r="EKC60" s="800"/>
      <c r="EKD60" s="800"/>
      <c r="EKE60" s="800"/>
      <c r="EKF60" s="516"/>
      <c r="EKG60" s="800"/>
      <c r="EKH60" s="800"/>
      <c r="EKI60" s="800"/>
      <c r="EKJ60" s="800"/>
      <c r="EKK60" s="800"/>
      <c r="EKL60" s="800"/>
      <c r="EKM60" s="800"/>
      <c r="EKN60" s="516"/>
      <c r="EKO60" s="800"/>
      <c r="EKP60" s="800"/>
      <c r="EKQ60" s="800"/>
      <c r="EKR60" s="800"/>
      <c r="EKS60" s="800"/>
      <c r="EKT60" s="800"/>
      <c r="EKU60" s="800"/>
      <c r="EKV60" s="516"/>
      <c r="EKW60" s="800"/>
      <c r="EKX60" s="800"/>
      <c r="EKY60" s="800"/>
      <c r="EKZ60" s="800"/>
      <c r="ELA60" s="800"/>
      <c r="ELB60" s="800"/>
      <c r="ELC60" s="800"/>
      <c r="ELD60" s="516"/>
      <c r="ELE60" s="800"/>
      <c r="ELF60" s="800"/>
      <c r="ELG60" s="800"/>
      <c r="ELH60" s="800"/>
      <c r="ELI60" s="800"/>
      <c r="ELJ60" s="800"/>
      <c r="ELK60" s="800"/>
      <c r="ELL60" s="516"/>
      <c r="ELM60" s="800"/>
      <c r="ELN60" s="800"/>
      <c r="ELO60" s="800"/>
      <c r="ELP60" s="800"/>
      <c r="ELQ60" s="800"/>
      <c r="ELR60" s="800"/>
      <c r="ELS60" s="800"/>
      <c r="ELT60" s="516"/>
      <c r="ELU60" s="800"/>
      <c r="ELV60" s="800"/>
      <c r="ELW60" s="800"/>
      <c r="ELX60" s="800"/>
      <c r="ELY60" s="800"/>
      <c r="ELZ60" s="800"/>
      <c r="EMA60" s="800"/>
      <c r="EMB60" s="516"/>
      <c r="EMC60" s="800"/>
      <c r="EMD60" s="800"/>
      <c r="EME60" s="800"/>
      <c r="EMF60" s="800"/>
      <c r="EMG60" s="800"/>
      <c r="EMH60" s="800"/>
      <c r="EMI60" s="800"/>
      <c r="EMJ60" s="516"/>
      <c r="EMK60" s="800"/>
      <c r="EML60" s="800"/>
      <c r="EMM60" s="800"/>
      <c r="EMN60" s="800"/>
      <c r="EMO60" s="800"/>
      <c r="EMP60" s="800"/>
      <c r="EMQ60" s="800"/>
      <c r="EMR60" s="516"/>
      <c r="EMS60" s="800"/>
      <c r="EMT60" s="800"/>
      <c r="EMU60" s="800"/>
      <c r="EMV60" s="800"/>
      <c r="EMW60" s="800"/>
      <c r="EMX60" s="800"/>
      <c r="EMY60" s="800"/>
      <c r="EMZ60" s="516"/>
      <c r="ENA60" s="800"/>
      <c r="ENB60" s="800"/>
      <c r="ENC60" s="800"/>
      <c r="END60" s="800"/>
      <c r="ENE60" s="800"/>
      <c r="ENF60" s="800"/>
      <c r="ENG60" s="800"/>
      <c r="ENH60" s="516"/>
      <c r="ENI60" s="800"/>
      <c r="ENJ60" s="800"/>
      <c r="ENK60" s="800"/>
      <c r="ENL60" s="800"/>
      <c r="ENM60" s="800"/>
      <c r="ENN60" s="800"/>
      <c r="ENO60" s="800"/>
      <c r="ENP60" s="516"/>
      <c r="ENQ60" s="800"/>
      <c r="ENR60" s="800"/>
      <c r="ENS60" s="800"/>
      <c r="ENT60" s="800"/>
      <c r="ENU60" s="800"/>
      <c r="ENV60" s="800"/>
      <c r="ENW60" s="800"/>
      <c r="ENX60" s="516"/>
      <c r="ENY60" s="800"/>
      <c r="ENZ60" s="800"/>
      <c r="EOA60" s="800"/>
      <c r="EOB60" s="800"/>
      <c r="EOC60" s="800"/>
      <c r="EOD60" s="800"/>
      <c r="EOE60" s="800"/>
      <c r="EOF60" s="516"/>
      <c r="EOG60" s="800"/>
      <c r="EOH60" s="800"/>
      <c r="EOI60" s="800"/>
      <c r="EOJ60" s="800"/>
      <c r="EOK60" s="800"/>
      <c r="EOL60" s="800"/>
      <c r="EOM60" s="800"/>
      <c r="EON60" s="516"/>
      <c r="EOO60" s="800"/>
      <c r="EOP60" s="800"/>
      <c r="EOQ60" s="800"/>
      <c r="EOR60" s="800"/>
      <c r="EOS60" s="800"/>
      <c r="EOT60" s="800"/>
      <c r="EOU60" s="800"/>
      <c r="EOV60" s="516"/>
      <c r="EOW60" s="800"/>
      <c r="EOX60" s="800"/>
      <c r="EOY60" s="800"/>
      <c r="EOZ60" s="800"/>
      <c r="EPA60" s="800"/>
      <c r="EPB60" s="800"/>
      <c r="EPC60" s="800"/>
      <c r="EPD60" s="516"/>
      <c r="EPE60" s="800"/>
      <c r="EPF60" s="800"/>
      <c r="EPG60" s="800"/>
      <c r="EPH60" s="800"/>
      <c r="EPI60" s="800"/>
      <c r="EPJ60" s="800"/>
      <c r="EPK60" s="800"/>
      <c r="EPL60" s="516"/>
      <c r="EPM60" s="800"/>
      <c r="EPN60" s="800"/>
      <c r="EPO60" s="800"/>
      <c r="EPP60" s="800"/>
      <c r="EPQ60" s="800"/>
      <c r="EPR60" s="800"/>
      <c r="EPS60" s="800"/>
      <c r="EPT60" s="516"/>
      <c r="EPU60" s="800"/>
      <c r="EPV60" s="800"/>
      <c r="EPW60" s="800"/>
      <c r="EPX60" s="800"/>
      <c r="EPY60" s="800"/>
      <c r="EPZ60" s="800"/>
      <c r="EQA60" s="800"/>
      <c r="EQB60" s="516"/>
      <c r="EQC60" s="800"/>
      <c r="EQD60" s="800"/>
      <c r="EQE60" s="800"/>
      <c r="EQF60" s="800"/>
      <c r="EQG60" s="800"/>
      <c r="EQH60" s="800"/>
      <c r="EQI60" s="800"/>
      <c r="EQJ60" s="516"/>
      <c r="EQK60" s="800"/>
      <c r="EQL60" s="800"/>
      <c r="EQM60" s="800"/>
      <c r="EQN60" s="800"/>
      <c r="EQO60" s="800"/>
      <c r="EQP60" s="800"/>
      <c r="EQQ60" s="800"/>
      <c r="EQR60" s="516"/>
      <c r="EQS60" s="800"/>
      <c r="EQT60" s="800"/>
      <c r="EQU60" s="800"/>
      <c r="EQV60" s="800"/>
      <c r="EQW60" s="800"/>
      <c r="EQX60" s="800"/>
      <c r="EQY60" s="800"/>
      <c r="EQZ60" s="516"/>
      <c r="ERA60" s="800"/>
      <c r="ERB60" s="800"/>
      <c r="ERC60" s="800"/>
      <c r="ERD60" s="800"/>
      <c r="ERE60" s="800"/>
      <c r="ERF60" s="800"/>
      <c r="ERG60" s="800"/>
      <c r="ERH60" s="516"/>
      <c r="ERI60" s="800"/>
      <c r="ERJ60" s="800"/>
      <c r="ERK60" s="800"/>
      <c r="ERL60" s="800"/>
      <c r="ERM60" s="800"/>
      <c r="ERN60" s="800"/>
      <c r="ERO60" s="800"/>
      <c r="ERP60" s="516"/>
      <c r="ERQ60" s="800"/>
      <c r="ERR60" s="800"/>
      <c r="ERS60" s="800"/>
      <c r="ERT60" s="800"/>
      <c r="ERU60" s="800"/>
      <c r="ERV60" s="800"/>
      <c r="ERW60" s="800"/>
      <c r="ERX60" s="516"/>
      <c r="ERY60" s="800"/>
      <c r="ERZ60" s="800"/>
      <c r="ESA60" s="800"/>
      <c r="ESB60" s="800"/>
      <c r="ESC60" s="800"/>
      <c r="ESD60" s="800"/>
      <c r="ESE60" s="800"/>
      <c r="ESF60" s="516"/>
      <c r="ESG60" s="800"/>
      <c r="ESH60" s="800"/>
      <c r="ESI60" s="800"/>
      <c r="ESJ60" s="800"/>
      <c r="ESK60" s="800"/>
      <c r="ESL60" s="800"/>
      <c r="ESM60" s="800"/>
      <c r="ESN60" s="516"/>
      <c r="ESO60" s="800"/>
      <c r="ESP60" s="800"/>
      <c r="ESQ60" s="800"/>
      <c r="ESR60" s="800"/>
      <c r="ESS60" s="800"/>
      <c r="EST60" s="800"/>
      <c r="ESU60" s="800"/>
      <c r="ESV60" s="516"/>
      <c r="ESW60" s="800"/>
      <c r="ESX60" s="800"/>
      <c r="ESY60" s="800"/>
      <c r="ESZ60" s="800"/>
      <c r="ETA60" s="800"/>
      <c r="ETB60" s="800"/>
      <c r="ETC60" s="800"/>
      <c r="ETD60" s="516"/>
      <c r="ETE60" s="800"/>
      <c r="ETF60" s="800"/>
      <c r="ETG60" s="800"/>
      <c r="ETH60" s="800"/>
      <c r="ETI60" s="800"/>
      <c r="ETJ60" s="800"/>
      <c r="ETK60" s="800"/>
      <c r="ETL60" s="516"/>
      <c r="ETM60" s="800"/>
      <c r="ETN60" s="800"/>
      <c r="ETO60" s="800"/>
      <c r="ETP60" s="800"/>
      <c r="ETQ60" s="800"/>
      <c r="ETR60" s="800"/>
      <c r="ETS60" s="800"/>
      <c r="ETT60" s="516"/>
      <c r="ETU60" s="800"/>
      <c r="ETV60" s="800"/>
      <c r="ETW60" s="800"/>
      <c r="ETX60" s="800"/>
      <c r="ETY60" s="800"/>
      <c r="ETZ60" s="800"/>
      <c r="EUA60" s="800"/>
      <c r="EUB60" s="516"/>
      <c r="EUC60" s="800"/>
      <c r="EUD60" s="800"/>
      <c r="EUE60" s="800"/>
      <c r="EUF60" s="800"/>
      <c r="EUG60" s="800"/>
      <c r="EUH60" s="800"/>
      <c r="EUI60" s="800"/>
      <c r="EUJ60" s="516"/>
      <c r="EUK60" s="800"/>
      <c r="EUL60" s="800"/>
      <c r="EUM60" s="800"/>
      <c r="EUN60" s="800"/>
      <c r="EUO60" s="800"/>
      <c r="EUP60" s="800"/>
      <c r="EUQ60" s="800"/>
      <c r="EUR60" s="516"/>
      <c r="EUS60" s="800"/>
      <c r="EUT60" s="800"/>
      <c r="EUU60" s="800"/>
      <c r="EUV60" s="800"/>
      <c r="EUW60" s="800"/>
      <c r="EUX60" s="800"/>
      <c r="EUY60" s="800"/>
      <c r="EUZ60" s="516"/>
      <c r="EVA60" s="800"/>
      <c r="EVB60" s="800"/>
      <c r="EVC60" s="800"/>
      <c r="EVD60" s="800"/>
      <c r="EVE60" s="800"/>
      <c r="EVF60" s="800"/>
      <c r="EVG60" s="800"/>
      <c r="EVH60" s="516"/>
      <c r="EVI60" s="800"/>
      <c r="EVJ60" s="800"/>
      <c r="EVK60" s="800"/>
      <c r="EVL60" s="800"/>
      <c r="EVM60" s="800"/>
      <c r="EVN60" s="800"/>
      <c r="EVO60" s="800"/>
      <c r="EVP60" s="516"/>
      <c r="EVQ60" s="800"/>
      <c r="EVR60" s="800"/>
      <c r="EVS60" s="800"/>
      <c r="EVT60" s="800"/>
      <c r="EVU60" s="800"/>
      <c r="EVV60" s="800"/>
      <c r="EVW60" s="800"/>
      <c r="EVX60" s="516"/>
      <c r="EVY60" s="800"/>
      <c r="EVZ60" s="800"/>
      <c r="EWA60" s="800"/>
      <c r="EWB60" s="800"/>
      <c r="EWC60" s="800"/>
      <c r="EWD60" s="800"/>
      <c r="EWE60" s="800"/>
      <c r="EWF60" s="516"/>
      <c r="EWG60" s="800"/>
      <c r="EWH60" s="800"/>
      <c r="EWI60" s="800"/>
      <c r="EWJ60" s="800"/>
      <c r="EWK60" s="800"/>
      <c r="EWL60" s="800"/>
      <c r="EWM60" s="800"/>
      <c r="EWN60" s="516"/>
      <c r="EWO60" s="800"/>
      <c r="EWP60" s="800"/>
      <c r="EWQ60" s="800"/>
      <c r="EWR60" s="800"/>
      <c r="EWS60" s="800"/>
      <c r="EWT60" s="800"/>
      <c r="EWU60" s="800"/>
      <c r="EWV60" s="516"/>
      <c r="EWW60" s="800"/>
      <c r="EWX60" s="800"/>
      <c r="EWY60" s="800"/>
      <c r="EWZ60" s="800"/>
      <c r="EXA60" s="800"/>
      <c r="EXB60" s="800"/>
      <c r="EXC60" s="800"/>
      <c r="EXD60" s="516"/>
      <c r="EXE60" s="800"/>
      <c r="EXF60" s="800"/>
      <c r="EXG60" s="800"/>
      <c r="EXH60" s="800"/>
      <c r="EXI60" s="800"/>
      <c r="EXJ60" s="800"/>
      <c r="EXK60" s="800"/>
      <c r="EXL60" s="516"/>
      <c r="EXM60" s="800"/>
      <c r="EXN60" s="800"/>
      <c r="EXO60" s="800"/>
      <c r="EXP60" s="800"/>
      <c r="EXQ60" s="800"/>
      <c r="EXR60" s="800"/>
      <c r="EXS60" s="800"/>
      <c r="EXT60" s="516"/>
      <c r="EXU60" s="800"/>
      <c r="EXV60" s="800"/>
      <c r="EXW60" s="800"/>
      <c r="EXX60" s="800"/>
      <c r="EXY60" s="800"/>
      <c r="EXZ60" s="800"/>
      <c r="EYA60" s="800"/>
      <c r="EYB60" s="516"/>
      <c r="EYC60" s="800"/>
      <c r="EYD60" s="800"/>
      <c r="EYE60" s="800"/>
      <c r="EYF60" s="800"/>
      <c r="EYG60" s="800"/>
      <c r="EYH60" s="800"/>
      <c r="EYI60" s="800"/>
      <c r="EYJ60" s="516"/>
      <c r="EYK60" s="800"/>
      <c r="EYL60" s="800"/>
      <c r="EYM60" s="800"/>
      <c r="EYN60" s="800"/>
      <c r="EYO60" s="800"/>
      <c r="EYP60" s="800"/>
      <c r="EYQ60" s="800"/>
      <c r="EYR60" s="516"/>
      <c r="EYS60" s="800"/>
      <c r="EYT60" s="800"/>
      <c r="EYU60" s="800"/>
      <c r="EYV60" s="800"/>
      <c r="EYW60" s="800"/>
      <c r="EYX60" s="800"/>
      <c r="EYY60" s="800"/>
      <c r="EYZ60" s="516"/>
      <c r="EZA60" s="800"/>
      <c r="EZB60" s="800"/>
      <c r="EZC60" s="800"/>
      <c r="EZD60" s="800"/>
      <c r="EZE60" s="800"/>
      <c r="EZF60" s="800"/>
      <c r="EZG60" s="800"/>
      <c r="EZH60" s="516"/>
      <c r="EZI60" s="800"/>
      <c r="EZJ60" s="800"/>
      <c r="EZK60" s="800"/>
      <c r="EZL60" s="800"/>
      <c r="EZM60" s="800"/>
      <c r="EZN60" s="800"/>
      <c r="EZO60" s="800"/>
      <c r="EZP60" s="516"/>
      <c r="EZQ60" s="800"/>
      <c r="EZR60" s="800"/>
      <c r="EZS60" s="800"/>
      <c r="EZT60" s="800"/>
      <c r="EZU60" s="800"/>
      <c r="EZV60" s="800"/>
      <c r="EZW60" s="800"/>
      <c r="EZX60" s="516"/>
      <c r="EZY60" s="800"/>
      <c r="EZZ60" s="800"/>
      <c r="FAA60" s="800"/>
      <c r="FAB60" s="800"/>
      <c r="FAC60" s="800"/>
      <c r="FAD60" s="800"/>
      <c r="FAE60" s="800"/>
      <c r="FAF60" s="516"/>
      <c r="FAG60" s="800"/>
      <c r="FAH60" s="800"/>
      <c r="FAI60" s="800"/>
      <c r="FAJ60" s="800"/>
      <c r="FAK60" s="800"/>
      <c r="FAL60" s="800"/>
      <c r="FAM60" s="800"/>
      <c r="FAN60" s="516"/>
      <c r="FAO60" s="800"/>
      <c r="FAP60" s="800"/>
      <c r="FAQ60" s="800"/>
      <c r="FAR60" s="800"/>
      <c r="FAS60" s="800"/>
      <c r="FAT60" s="800"/>
      <c r="FAU60" s="800"/>
      <c r="FAV60" s="516"/>
      <c r="FAW60" s="800"/>
      <c r="FAX60" s="800"/>
      <c r="FAY60" s="800"/>
      <c r="FAZ60" s="800"/>
      <c r="FBA60" s="800"/>
      <c r="FBB60" s="800"/>
      <c r="FBC60" s="800"/>
      <c r="FBD60" s="516"/>
      <c r="FBE60" s="800"/>
      <c r="FBF60" s="800"/>
      <c r="FBG60" s="800"/>
      <c r="FBH60" s="800"/>
      <c r="FBI60" s="800"/>
      <c r="FBJ60" s="800"/>
      <c r="FBK60" s="800"/>
      <c r="FBL60" s="516"/>
      <c r="FBM60" s="800"/>
      <c r="FBN60" s="800"/>
      <c r="FBO60" s="800"/>
      <c r="FBP60" s="800"/>
      <c r="FBQ60" s="800"/>
      <c r="FBR60" s="800"/>
      <c r="FBS60" s="800"/>
      <c r="FBT60" s="516"/>
      <c r="FBU60" s="800"/>
      <c r="FBV60" s="800"/>
      <c r="FBW60" s="800"/>
      <c r="FBX60" s="800"/>
      <c r="FBY60" s="800"/>
      <c r="FBZ60" s="800"/>
      <c r="FCA60" s="800"/>
      <c r="FCB60" s="516"/>
      <c r="FCC60" s="800"/>
      <c r="FCD60" s="800"/>
      <c r="FCE60" s="800"/>
      <c r="FCF60" s="800"/>
      <c r="FCG60" s="800"/>
      <c r="FCH60" s="800"/>
      <c r="FCI60" s="800"/>
      <c r="FCJ60" s="516"/>
      <c r="FCK60" s="800"/>
      <c r="FCL60" s="800"/>
      <c r="FCM60" s="800"/>
      <c r="FCN60" s="800"/>
      <c r="FCO60" s="800"/>
      <c r="FCP60" s="800"/>
      <c r="FCQ60" s="800"/>
      <c r="FCR60" s="516"/>
      <c r="FCS60" s="800"/>
      <c r="FCT60" s="800"/>
      <c r="FCU60" s="800"/>
      <c r="FCV60" s="800"/>
      <c r="FCW60" s="800"/>
      <c r="FCX60" s="800"/>
      <c r="FCY60" s="800"/>
      <c r="FCZ60" s="516"/>
      <c r="FDA60" s="800"/>
      <c r="FDB60" s="800"/>
      <c r="FDC60" s="800"/>
      <c r="FDD60" s="800"/>
      <c r="FDE60" s="800"/>
      <c r="FDF60" s="800"/>
      <c r="FDG60" s="800"/>
      <c r="FDH60" s="516"/>
      <c r="FDI60" s="800"/>
      <c r="FDJ60" s="800"/>
      <c r="FDK60" s="800"/>
      <c r="FDL60" s="800"/>
      <c r="FDM60" s="800"/>
      <c r="FDN60" s="800"/>
      <c r="FDO60" s="800"/>
      <c r="FDP60" s="516"/>
      <c r="FDQ60" s="800"/>
      <c r="FDR60" s="800"/>
      <c r="FDS60" s="800"/>
      <c r="FDT60" s="800"/>
      <c r="FDU60" s="800"/>
      <c r="FDV60" s="800"/>
      <c r="FDW60" s="800"/>
      <c r="FDX60" s="516"/>
      <c r="FDY60" s="800"/>
      <c r="FDZ60" s="800"/>
      <c r="FEA60" s="800"/>
      <c r="FEB60" s="800"/>
      <c r="FEC60" s="800"/>
      <c r="FED60" s="800"/>
      <c r="FEE60" s="800"/>
      <c r="FEF60" s="516"/>
      <c r="FEG60" s="800"/>
      <c r="FEH60" s="800"/>
      <c r="FEI60" s="800"/>
      <c r="FEJ60" s="800"/>
      <c r="FEK60" s="800"/>
      <c r="FEL60" s="800"/>
      <c r="FEM60" s="800"/>
      <c r="FEN60" s="516"/>
      <c r="FEO60" s="800"/>
      <c r="FEP60" s="800"/>
      <c r="FEQ60" s="800"/>
      <c r="FER60" s="800"/>
      <c r="FES60" s="800"/>
      <c r="FET60" s="800"/>
      <c r="FEU60" s="800"/>
      <c r="FEV60" s="516"/>
      <c r="FEW60" s="800"/>
      <c r="FEX60" s="800"/>
      <c r="FEY60" s="800"/>
      <c r="FEZ60" s="800"/>
      <c r="FFA60" s="800"/>
      <c r="FFB60" s="800"/>
      <c r="FFC60" s="800"/>
      <c r="FFD60" s="516"/>
      <c r="FFE60" s="800"/>
      <c r="FFF60" s="800"/>
      <c r="FFG60" s="800"/>
      <c r="FFH60" s="800"/>
      <c r="FFI60" s="800"/>
      <c r="FFJ60" s="800"/>
      <c r="FFK60" s="800"/>
      <c r="FFL60" s="516"/>
      <c r="FFM60" s="800"/>
      <c r="FFN60" s="800"/>
      <c r="FFO60" s="800"/>
      <c r="FFP60" s="800"/>
      <c r="FFQ60" s="800"/>
      <c r="FFR60" s="800"/>
      <c r="FFS60" s="800"/>
      <c r="FFT60" s="516"/>
      <c r="FFU60" s="800"/>
      <c r="FFV60" s="800"/>
      <c r="FFW60" s="800"/>
      <c r="FFX60" s="800"/>
      <c r="FFY60" s="800"/>
      <c r="FFZ60" s="800"/>
      <c r="FGA60" s="800"/>
      <c r="FGB60" s="516"/>
      <c r="FGC60" s="800"/>
      <c r="FGD60" s="800"/>
      <c r="FGE60" s="800"/>
      <c r="FGF60" s="800"/>
      <c r="FGG60" s="800"/>
      <c r="FGH60" s="800"/>
      <c r="FGI60" s="800"/>
      <c r="FGJ60" s="516"/>
      <c r="FGK60" s="800"/>
      <c r="FGL60" s="800"/>
      <c r="FGM60" s="800"/>
      <c r="FGN60" s="800"/>
      <c r="FGO60" s="800"/>
      <c r="FGP60" s="800"/>
      <c r="FGQ60" s="800"/>
      <c r="FGR60" s="516"/>
      <c r="FGS60" s="800"/>
      <c r="FGT60" s="800"/>
      <c r="FGU60" s="800"/>
      <c r="FGV60" s="800"/>
      <c r="FGW60" s="800"/>
      <c r="FGX60" s="800"/>
      <c r="FGY60" s="800"/>
      <c r="FGZ60" s="516"/>
      <c r="FHA60" s="800"/>
      <c r="FHB60" s="800"/>
      <c r="FHC60" s="800"/>
      <c r="FHD60" s="800"/>
      <c r="FHE60" s="800"/>
      <c r="FHF60" s="800"/>
      <c r="FHG60" s="800"/>
      <c r="FHH60" s="516"/>
      <c r="FHI60" s="800"/>
      <c r="FHJ60" s="800"/>
      <c r="FHK60" s="800"/>
      <c r="FHL60" s="800"/>
      <c r="FHM60" s="800"/>
      <c r="FHN60" s="800"/>
      <c r="FHO60" s="800"/>
      <c r="FHP60" s="516"/>
      <c r="FHQ60" s="800"/>
      <c r="FHR60" s="800"/>
      <c r="FHS60" s="800"/>
      <c r="FHT60" s="800"/>
      <c r="FHU60" s="800"/>
      <c r="FHV60" s="800"/>
      <c r="FHW60" s="800"/>
      <c r="FHX60" s="516"/>
      <c r="FHY60" s="800"/>
      <c r="FHZ60" s="800"/>
      <c r="FIA60" s="800"/>
      <c r="FIB60" s="800"/>
      <c r="FIC60" s="800"/>
      <c r="FID60" s="800"/>
      <c r="FIE60" s="800"/>
      <c r="FIF60" s="516"/>
      <c r="FIG60" s="800"/>
      <c r="FIH60" s="800"/>
      <c r="FII60" s="800"/>
      <c r="FIJ60" s="800"/>
      <c r="FIK60" s="800"/>
      <c r="FIL60" s="800"/>
      <c r="FIM60" s="800"/>
      <c r="FIN60" s="516"/>
      <c r="FIO60" s="800"/>
      <c r="FIP60" s="800"/>
      <c r="FIQ60" s="800"/>
      <c r="FIR60" s="800"/>
      <c r="FIS60" s="800"/>
      <c r="FIT60" s="800"/>
      <c r="FIU60" s="800"/>
      <c r="FIV60" s="516"/>
      <c r="FIW60" s="800"/>
      <c r="FIX60" s="800"/>
      <c r="FIY60" s="800"/>
      <c r="FIZ60" s="800"/>
      <c r="FJA60" s="800"/>
      <c r="FJB60" s="800"/>
      <c r="FJC60" s="800"/>
      <c r="FJD60" s="516"/>
      <c r="FJE60" s="800"/>
      <c r="FJF60" s="800"/>
      <c r="FJG60" s="800"/>
      <c r="FJH60" s="800"/>
      <c r="FJI60" s="800"/>
      <c r="FJJ60" s="800"/>
      <c r="FJK60" s="800"/>
      <c r="FJL60" s="516"/>
      <c r="FJM60" s="800"/>
      <c r="FJN60" s="800"/>
      <c r="FJO60" s="800"/>
      <c r="FJP60" s="800"/>
      <c r="FJQ60" s="800"/>
      <c r="FJR60" s="800"/>
      <c r="FJS60" s="800"/>
      <c r="FJT60" s="516"/>
      <c r="FJU60" s="800"/>
      <c r="FJV60" s="800"/>
      <c r="FJW60" s="800"/>
      <c r="FJX60" s="800"/>
      <c r="FJY60" s="800"/>
      <c r="FJZ60" s="800"/>
      <c r="FKA60" s="800"/>
      <c r="FKB60" s="516"/>
      <c r="FKC60" s="800"/>
      <c r="FKD60" s="800"/>
      <c r="FKE60" s="800"/>
      <c r="FKF60" s="800"/>
      <c r="FKG60" s="800"/>
      <c r="FKH60" s="800"/>
      <c r="FKI60" s="800"/>
      <c r="FKJ60" s="516"/>
      <c r="FKK60" s="800"/>
      <c r="FKL60" s="800"/>
      <c r="FKM60" s="800"/>
      <c r="FKN60" s="800"/>
      <c r="FKO60" s="800"/>
      <c r="FKP60" s="800"/>
      <c r="FKQ60" s="800"/>
      <c r="FKR60" s="516"/>
      <c r="FKS60" s="800"/>
      <c r="FKT60" s="800"/>
      <c r="FKU60" s="800"/>
      <c r="FKV60" s="800"/>
      <c r="FKW60" s="800"/>
      <c r="FKX60" s="800"/>
      <c r="FKY60" s="800"/>
      <c r="FKZ60" s="516"/>
      <c r="FLA60" s="800"/>
      <c r="FLB60" s="800"/>
      <c r="FLC60" s="800"/>
      <c r="FLD60" s="800"/>
      <c r="FLE60" s="800"/>
      <c r="FLF60" s="800"/>
      <c r="FLG60" s="800"/>
      <c r="FLH60" s="516"/>
      <c r="FLI60" s="800"/>
      <c r="FLJ60" s="800"/>
      <c r="FLK60" s="800"/>
      <c r="FLL60" s="800"/>
      <c r="FLM60" s="800"/>
      <c r="FLN60" s="800"/>
      <c r="FLO60" s="800"/>
      <c r="FLP60" s="516"/>
      <c r="FLQ60" s="800"/>
      <c r="FLR60" s="800"/>
      <c r="FLS60" s="800"/>
      <c r="FLT60" s="800"/>
      <c r="FLU60" s="800"/>
      <c r="FLV60" s="800"/>
      <c r="FLW60" s="800"/>
      <c r="FLX60" s="516"/>
      <c r="FLY60" s="800"/>
      <c r="FLZ60" s="800"/>
      <c r="FMA60" s="800"/>
      <c r="FMB60" s="800"/>
      <c r="FMC60" s="800"/>
      <c r="FMD60" s="800"/>
      <c r="FME60" s="800"/>
      <c r="FMF60" s="516"/>
      <c r="FMG60" s="800"/>
      <c r="FMH60" s="800"/>
      <c r="FMI60" s="800"/>
      <c r="FMJ60" s="800"/>
      <c r="FMK60" s="800"/>
      <c r="FML60" s="800"/>
      <c r="FMM60" s="800"/>
      <c r="FMN60" s="516"/>
      <c r="FMO60" s="800"/>
      <c r="FMP60" s="800"/>
      <c r="FMQ60" s="800"/>
      <c r="FMR60" s="800"/>
      <c r="FMS60" s="800"/>
      <c r="FMT60" s="800"/>
      <c r="FMU60" s="800"/>
      <c r="FMV60" s="516"/>
      <c r="FMW60" s="800"/>
      <c r="FMX60" s="800"/>
      <c r="FMY60" s="800"/>
      <c r="FMZ60" s="800"/>
      <c r="FNA60" s="800"/>
      <c r="FNB60" s="800"/>
      <c r="FNC60" s="800"/>
      <c r="FND60" s="516"/>
      <c r="FNE60" s="800"/>
      <c r="FNF60" s="800"/>
      <c r="FNG60" s="800"/>
      <c r="FNH60" s="800"/>
      <c r="FNI60" s="800"/>
      <c r="FNJ60" s="800"/>
      <c r="FNK60" s="800"/>
      <c r="FNL60" s="516"/>
      <c r="FNM60" s="800"/>
      <c r="FNN60" s="800"/>
      <c r="FNO60" s="800"/>
      <c r="FNP60" s="800"/>
      <c r="FNQ60" s="800"/>
      <c r="FNR60" s="800"/>
      <c r="FNS60" s="800"/>
      <c r="FNT60" s="516"/>
      <c r="FNU60" s="800"/>
      <c r="FNV60" s="800"/>
      <c r="FNW60" s="800"/>
      <c r="FNX60" s="800"/>
      <c r="FNY60" s="800"/>
      <c r="FNZ60" s="800"/>
      <c r="FOA60" s="800"/>
      <c r="FOB60" s="516"/>
      <c r="FOC60" s="800"/>
      <c r="FOD60" s="800"/>
      <c r="FOE60" s="800"/>
      <c r="FOF60" s="800"/>
      <c r="FOG60" s="800"/>
      <c r="FOH60" s="800"/>
      <c r="FOI60" s="800"/>
      <c r="FOJ60" s="516"/>
      <c r="FOK60" s="800"/>
      <c r="FOL60" s="800"/>
      <c r="FOM60" s="800"/>
      <c r="FON60" s="800"/>
      <c r="FOO60" s="800"/>
      <c r="FOP60" s="800"/>
      <c r="FOQ60" s="800"/>
      <c r="FOR60" s="516"/>
      <c r="FOS60" s="800"/>
      <c r="FOT60" s="800"/>
      <c r="FOU60" s="800"/>
      <c r="FOV60" s="800"/>
      <c r="FOW60" s="800"/>
      <c r="FOX60" s="800"/>
      <c r="FOY60" s="800"/>
      <c r="FOZ60" s="516"/>
      <c r="FPA60" s="800"/>
      <c r="FPB60" s="800"/>
      <c r="FPC60" s="800"/>
      <c r="FPD60" s="800"/>
      <c r="FPE60" s="800"/>
      <c r="FPF60" s="800"/>
      <c r="FPG60" s="800"/>
      <c r="FPH60" s="516"/>
      <c r="FPI60" s="800"/>
      <c r="FPJ60" s="800"/>
      <c r="FPK60" s="800"/>
      <c r="FPL60" s="800"/>
      <c r="FPM60" s="800"/>
      <c r="FPN60" s="800"/>
      <c r="FPO60" s="800"/>
      <c r="FPP60" s="516"/>
      <c r="FPQ60" s="800"/>
      <c r="FPR60" s="800"/>
      <c r="FPS60" s="800"/>
      <c r="FPT60" s="800"/>
      <c r="FPU60" s="800"/>
      <c r="FPV60" s="800"/>
      <c r="FPW60" s="800"/>
      <c r="FPX60" s="516"/>
      <c r="FPY60" s="800"/>
      <c r="FPZ60" s="800"/>
      <c r="FQA60" s="800"/>
      <c r="FQB60" s="800"/>
      <c r="FQC60" s="800"/>
      <c r="FQD60" s="800"/>
      <c r="FQE60" s="800"/>
      <c r="FQF60" s="516"/>
      <c r="FQG60" s="800"/>
      <c r="FQH60" s="800"/>
      <c r="FQI60" s="800"/>
      <c r="FQJ60" s="800"/>
      <c r="FQK60" s="800"/>
      <c r="FQL60" s="800"/>
      <c r="FQM60" s="800"/>
      <c r="FQN60" s="516"/>
      <c r="FQO60" s="800"/>
      <c r="FQP60" s="800"/>
      <c r="FQQ60" s="800"/>
      <c r="FQR60" s="800"/>
      <c r="FQS60" s="800"/>
      <c r="FQT60" s="800"/>
      <c r="FQU60" s="800"/>
      <c r="FQV60" s="516"/>
      <c r="FQW60" s="800"/>
      <c r="FQX60" s="800"/>
      <c r="FQY60" s="800"/>
      <c r="FQZ60" s="800"/>
      <c r="FRA60" s="800"/>
      <c r="FRB60" s="800"/>
      <c r="FRC60" s="800"/>
      <c r="FRD60" s="516"/>
      <c r="FRE60" s="800"/>
      <c r="FRF60" s="800"/>
      <c r="FRG60" s="800"/>
      <c r="FRH60" s="800"/>
      <c r="FRI60" s="800"/>
      <c r="FRJ60" s="800"/>
      <c r="FRK60" s="800"/>
      <c r="FRL60" s="516"/>
      <c r="FRM60" s="800"/>
      <c r="FRN60" s="800"/>
      <c r="FRO60" s="800"/>
      <c r="FRP60" s="800"/>
      <c r="FRQ60" s="800"/>
      <c r="FRR60" s="800"/>
      <c r="FRS60" s="800"/>
      <c r="FRT60" s="516"/>
      <c r="FRU60" s="800"/>
      <c r="FRV60" s="800"/>
      <c r="FRW60" s="800"/>
      <c r="FRX60" s="800"/>
      <c r="FRY60" s="800"/>
      <c r="FRZ60" s="800"/>
      <c r="FSA60" s="800"/>
      <c r="FSB60" s="516"/>
      <c r="FSC60" s="800"/>
      <c r="FSD60" s="800"/>
      <c r="FSE60" s="800"/>
      <c r="FSF60" s="800"/>
      <c r="FSG60" s="800"/>
      <c r="FSH60" s="800"/>
      <c r="FSI60" s="800"/>
      <c r="FSJ60" s="516"/>
      <c r="FSK60" s="800"/>
      <c r="FSL60" s="800"/>
      <c r="FSM60" s="800"/>
      <c r="FSN60" s="800"/>
      <c r="FSO60" s="800"/>
      <c r="FSP60" s="800"/>
      <c r="FSQ60" s="800"/>
      <c r="FSR60" s="516"/>
      <c r="FSS60" s="800"/>
      <c r="FST60" s="800"/>
      <c r="FSU60" s="800"/>
      <c r="FSV60" s="800"/>
      <c r="FSW60" s="800"/>
      <c r="FSX60" s="800"/>
      <c r="FSY60" s="800"/>
      <c r="FSZ60" s="516"/>
      <c r="FTA60" s="800"/>
      <c r="FTB60" s="800"/>
      <c r="FTC60" s="800"/>
      <c r="FTD60" s="800"/>
      <c r="FTE60" s="800"/>
      <c r="FTF60" s="800"/>
      <c r="FTG60" s="800"/>
      <c r="FTH60" s="516"/>
      <c r="FTI60" s="800"/>
      <c r="FTJ60" s="800"/>
      <c r="FTK60" s="800"/>
      <c r="FTL60" s="800"/>
      <c r="FTM60" s="800"/>
      <c r="FTN60" s="800"/>
      <c r="FTO60" s="800"/>
      <c r="FTP60" s="516"/>
      <c r="FTQ60" s="800"/>
      <c r="FTR60" s="800"/>
      <c r="FTS60" s="800"/>
      <c r="FTT60" s="800"/>
      <c r="FTU60" s="800"/>
      <c r="FTV60" s="800"/>
      <c r="FTW60" s="800"/>
      <c r="FTX60" s="516"/>
      <c r="FTY60" s="800"/>
      <c r="FTZ60" s="800"/>
      <c r="FUA60" s="800"/>
      <c r="FUB60" s="800"/>
      <c r="FUC60" s="800"/>
      <c r="FUD60" s="800"/>
      <c r="FUE60" s="800"/>
      <c r="FUF60" s="516"/>
      <c r="FUG60" s="800"/>
      <c r="FUH60" s="800"/>
      <c r="FUI60" s="800"/>
      <c r="FUJ60" s="800"/>
      <c r="FUK60" s="800"/>
      <c r="FUL60" s="800"/>
      <c r="FUM60" s="800"/>
      <c r="FUN60" s="516"/>
      <c r="FUO60" s="800"/>
      <c r="FUP60" s="800"/>
      <c r="FUQ60" s="800"/>
      <c r="FUR60" s="800"/>
      <c r="FUS60" s="800"/>
      <c r="FUT60" s="800"/>
      <c r="FUU60" s="800"/>
      <c r="FUV60" s="516"/>
      <c r="FUW60" s="800"/>
      <c r="FUX60" s="800"/>
      <c r="FUY60" s="800"/>
      <c r="FUZ60" s="800"/>
      <c r="FVA60" s="800"/>
      <c r="FVB60" s="800"/>
      <c r="FVC60" s="800"/>
      <c r="FVD60" s="516"/>
      <c r="FVE60" s="800"/>
      <c r="FVF60" s="800"/>
      <c r="FVG60" s="800"/>
      <c r="FVH60" s="800"/>
      <c r="FVI60" s="800"/>
      <c r="FVJ60" s="800"/>
      <c r="FVK60" s="800"/>
      <c r="FVL60" s="516"/>
      <c r="FVM60" s="800"/>
      <c r="FVN60" s="800"/>
      <c r="FVO60" s="800"/>
      <c r="FVP60" s="800"/>
      <c r="FVQ60" s="800"/>
      <c r="FVR60" s="800"/>
      <c r="FVS60" s="800"/>
      <c r="FVT60" s="516"/>
      <c r="FVU60" s="800"/>
      <c r="FVV60" s="800"/>
      <c r="FVW60" s="800"/>
      <c r="FVX60" s="800"/>
      <c r="FVY60" s="800"/>
      <c r="FVZ60" s="800"/>
      <c r="FWA60" s="800"/>
      <c r="FWB60" s="516"/>
      <c r="FWC60" s="800"/>
      <c r="FWD60" s="800"/>
      <c r="FWE60" s="800"/>
      <c r="FWF60" s="800"/>
      <c r="FWG60" s="800"/>
      <c r="FWH60" s="800"/>
      <c r="FWI60" s="800"/>
      <c r="FWJ60" s="516"/>
      <c r="FWK60" s="800"/>
      <c r="FWL60" s="800"/>
      <c r="FWM60" s="800"/>
      <c r="FWN60" s="800"/>
      <c r="FWO60" s="800"/>
      <c r="FWP60" s="800"/>
      <c r="FWQ60" s="800"/>
      <c r="FWR60" s="516"/>
      <c r="FWS60" s="800"/>
      <c r="FWT60" s="800"/>
      <c r="FWU60" s="800"/>
      <c r="FWV60" s="800"/>
      <c r="FWW60" s="800"/>
      <c r="FWX60" s="800"/>
      <c r="FWY60" s="800"/>
      <c r="FWZ60" s="516"/>
      <c r="FXA60" s="800"/>
      <c r="FXB60" s="800"/>
      <c r="FXC60" s="800"/>
      <c r="FXD60" s="800"/>
      <c r="FXE60" s="800"/>
      <c r="FXF60" s="800"/>
      <c r="FXG60" s="800"/>
      <c r="FXH60" s="516"/>
      <c r="FXI60" s="800"/>
      <c r="FXJ60" s="800"/>
      <c r="FXK60" s="800"/>
      <c r="FXL60" s="800"/>
      <c r="FXM60" s="800"/>
      <c r="FXN60" s="800"/>
      <c r="FXO60" s="800"/>
      <c r="FXP60" s="516"/>
      <c r="FXQ60" s="800"/>
      <c r="FXR60" s="800"/>
      <c r="FXS60" s="800"/>
      <c r="FXT60" s="800"/>
      <c r="FXU60" s="800"/>
      <c r="FXV60" s="800"/>
      <c r="FXW60" s="800"/>
      <c r="FXX60" s="516"/>
      <c r="FXY60" s="800"/>
      <c r="FXZ60" s="800"/>
      <c r="FYA60" s="800"/>
      <c r="FYB60" s="800"/>
      <c r="FYC60" s="800"/>
      <c r="FYD60" s="800"/>
      <c r="FYE60" s="800"/>
      <c r="FYF60" s="516"/>
      <c r="FYG60" s="800"/>
      <c r="FYH60" s="800"/>
      <c r="FYI60" s="800"/>
      <c r="FYJ60" s="800"/>
      <c r="FYK60" s="800"/>
      <c r="FYL60" s="800"/>
      <c r="FYM60" s="800"/>
      <c r="FYN60" s="516"/>
      <c r="FYO60" s="800"/>
      <c r="FYP60" s="800"/>
      <c r="FYQ60" s="800"/>
      <c r="FYR60" s="800"/>
      <c r="FYS60" s="800"/>
      <c r="FYT60" s="800"/>
      <c r="FYU60" s="800"/>
      <c r="FYV60" s="516"/>
      <c r="FYW60" s="800"/>
      <c r="FYX60" s="800"/>
      <c r="FYY60" s="800"/>
      <c r="FYZ60" s="800"/>
      <c r="FZA60" s="800"/>
      <c r="FZB60" s="800"/>
      <c r="FZC60" s="800"/>
      <c r="FZD60" s="516"/>
      <c r="FZE60" s="800"/>
      <c r="FZF60" s="800"/>
      <c r="FZG60" s="800"/>
      <c r="FZH60" s="800"/>
      <c r="FZI60" s="800"/>
      <c r="FZJ60" s="800"/>
      <c r="FZK60" s="800"/>
      <c r="FZL60" s="516"/>
      <c r="FZM60" s="800"/>
      <c r="FZN60" s="800"/>
      <c r="FZO60" s="800"/>
      <c r="FZP60" s="800"/>
      <c r="FZQ60" s="800"/>
      <c r="FZR60" s="800"/>
      <c r="FZS60" s="800"/>
      <c r="FZT60" s="516"/>
      <c r="FZU60" s="800"/>
      <c r="FZV60" s="800"/>
      <c r="FZW60" s="800"/>
      <c r="FZX60" s="800"/>
      <c r="FZY60" s="800"/>
      <c r="FZZ60" s="800"/>
      <c r="GAA60" s="800"/>
      <c r="GAB60" s="516"/>
      <c r="GAC60" s="800"/>
      <c r="GAD60" s="800"/>
      <c r="GAE60" s="800"/>
      <c r="GAF60" s="800"/>
      <c r="GAG60" s="800"/>
      <c r="GAH60" s="800"/>
      <c r="GAI60" s="800"/>
      <c r="GAJ60" s="516"/>
      <c r="GAK60" s="800"/>
      <c r="GAL60" s="800"/>
      <c r="GAM60" s="800"/>
      <c r="GAN60" s="800"/>
      <c r="GAO60" s="800"/>
      <c r="GAP60" s="800"/>
      <c r="GAQ60" s="800"/>
      <c r="GAR60" s="516"/>
      <c r="GAS60" s="800"/>
      <c r="GAT60" s="800"/>
      <c r="GAU60" s="800"/>
      <c r="GAV60" s="800"/>
      <c r="GAW60" s="800"/>
      <c r="GAX60" s="800"/>
      <c r="GAY60" s="800"/>
      <c r="GAZ60" s="516"/>
      <c r="GBA60" s="800"/>
      <c r="GBB60" s="800"/>
      <c r="GBC60" s="800"/>
      <c r="GBD60" s="800"/>
      <c r="GBE60" s="800"/>
      <c r="GBF60" s="800"/>
      <c r="GBG60" s="800"/>
      <c r="GBH60" s="516"/>
      <c r="GBI60" s="800"/>
      <c r="GBJ60" s="800"/>
      <c r="GBK60" s="800"/>
      <c r="GBL60" s="800"/>
      <c r="GBM60" s="800"/>
      <c r="GBN60" s="800"/>
      <c r="GBO60" s="800"/>
      <c r="GBP60" s="516"/>
      <c r="GBQ60" s="800"/>
      <c r="GBR60" s="800"/>
      <c r="GBS60" s="800"/>
      <c r="GBT60" s="800"/>
      <c r="GBU60" s="800"/>
      <c r="GBV60" s="800"/>
      <c r="GBW60" s="800"/>
      <c r="GBX60" s="516"/>
      <c r="GBY60" s="800"/>
      <c r="GBZ60" s="800"/>
      <c r="GCA60" s="800"/>
      <c r="GCB60" s="800"/>
      <c r="GCC60" s="800"/>
      <c r="GCD60" s="800"/>
      <c r="GCE60" s="800"/>
      <c r="GCF60" s="516"/>
      <c r="GCG60" s="800"/>
      <c r="GCH60" s="800"/>
      <c r="GCI60" s="800"/>
      <c r="GCJ60" s="800"/>
      <c r="GCK60" s="800"/>
      <c r="GCL60" s="800"/>
      <c r="GCM60" s="800"/>
      <c r="GCN60" s="516"/>
      <c r="GCO60" s="800"/>
      <c r="GCP60" s="800"/>
      <c r="GCQ60" s="800"/>
      <c r="GCR60" s="800"/>
      <c r="GCS60" s="800"/>
      <c r="GCT60" s="800"/>
      <c r="GCU60" s="800"/>
      <c r="GCV60" s="516"/>
      <c r="GCW60" s="800"/>
      <c r="GCX60" s="800"/>
      <c r="GCY60" s="800"/>
      <c r="GCZ60" s="800"/>
      <c r="GDA60" s="800"/>
      <c r="GDB60" s="800"/>
      <c r="GDC60" s="800"/>
      <c r="GDD60" s="516"/>
      <c r="GDE60" s="800"/>
      <c r="GDF60" s="800"/>
      <c r="GDG60" s="800"/>
      <c r="GDH60" s="800"/>
      <c r="GDI60" s="800"/>
      <c r="GDJ60" s="800"/>
      <c r="GDK60" s="800"/>
      <c r="GDL60" s="516"/>
      <c r="GDM60" s="800"/>
      <c r="GDN60" s="800"/>
      <c r="GDO60" s="800"/>
      <c r="GDP60" s="800"/>
      <c r="GDQ60" s="800"/>
      <c r="GDR60" s="800"/>
      <c r="GDS60" s="800"/>
      <c r="GDT60" s="516"/>
      <c r="GDU60" s="800"/>
      <c r="GDV60" s="800"/>
      <c r="GDW60" s="800"/>
      <c r="GDX60" s="800"/>
      <c r="GDY60" s="800"/>
      <c r="GDZ60" s="800"/>
      <c r="GEA60" s="800"/>
      <c r="GEB60" s="516"/>
      <c r="GEC60" s="800"/>
      <c r="GED60" s="800"/>
      <c r="GEE60" s="800"/>
      <c r="GEF60" s="800"/>
      <c r="GEG60" s="800"/>
      <c r="GEH60" s="800"/>
      <c r="GEI60" s="800"/>
      <c r="GEJ60" s="516"/>
      <c r="GEK60" s="800"/>
      <c r="GEL60" s="800"/>
      <c r="GEM60" s="800"/>
      <c r="GEN60" s="800"/>
      <c r="GEO60" s="800"/>
      <c r="GEP60" s="800"/>
      <c r="GEQ60" s="800"/>
      <c r="GER60" s="516"/>
      <c r="GES60" s="800"/>
      <c r="GET60" s="800"/>
      <c r="GEU60" s="800"/>
      <c r="GEV60" s="800"/>
      <c r="GEW60" s="800"/>
      <c r="GEX60" s="800"/>
      <c r="GEY60" s="800"/>
      <c r="GEZ60" s="516"/>
      <c r="GFA60" s="800"/>
      <c r="GFB60" s="800"/>
      <c r="GFC60" s="800"/>
      <c r="GFD60" s="800"/>
      <c r="GFE60" s="800"/>
      <c r="GFF60" s="800"/>
      <c r="GFG60" s="800"/>
      <c r="GFH60" s="516"/>
      <c r="GFI60" s="800"/>
      <c r="GFJ60" s="800"/>
      <c r="GFK60" s="800"/>
      <c r="GFL60" s="800"/>
      <c r="GFM60" s="800"/>
      <c r="GFN60" s="800"/>
      <c r="GFO60" s="800"/>
      <c r="GFP60" s="516"/>
      <c r="GFQ60" s="800"/>
      <c r="GFR60" s="800"/>
      <c r="GFS60" s="800"/>
      <c r="GFT60" s="800"/>
      <c r="GFU60" s="800"/>
      <c r="GFV60" s="800"/>
      <c r="GFW60" s="800"/>
      <c r="GFX60" s="516"/>
      <c r="GFY60" s="800"/>
      <c r="GFZ60" s="800"/>
      <c r="GGA60" s="800"/>
      <c r="GGB60" s="800"/>
      <c r="GGC60" s="800"/>
      <c r="GGD60" s="800"/>
      <c r="GGE60" s="800"/>
      <c r="GGF60" s="516"/>
      <c r="GGG60" s="800"/>
      <c r="GGH60" s="800"/>
      <c r="GGI60" s="800"/>
      <c r="GGJ60" s="800"/>
      <c r="GGK60" s="800"/>
      <c r="GGL60" s="800"/>
      <c r="GGM60" s="800"/>
      <c r="GGN60" s="516"/>
      <c r="GGO60" s="800"/>
      <c r="GGP60" s="800"/>
      <c r="GGQ60" s="800"/>
      <c r="GGR60" s="800"/>
      <c r="GGS60" s="800"/>
      <c r="GGT60" s="800"/>
      <c r="GGU60" s="800"/>
      <c r="GGV60" s="516"/>
      <c r="GGW60" s="800"/>
      <c r="GGX60" s="800"/>
      <c r="GGY60" s="800"/>
      <c r="GGZ60" s="800"/>
      <c r="GHA60" s="800"/>
      <c r="GHB60" s="800"/>
      <c r="GHC60" s="800"/>
      <c r="GHD60" s="516"/>
      <c r="GHE60" s="800"/>
      <c r="GHF60" s="800"/>
      <c r="GHG60" s="800"/>
      <c r="GHH60" s="800"/>
      <c r="GHI60" s="800"/>
      <c r="GHJ60" s="800"/>
      <c r="GHK60" s="800"/>
      <c r="GHL60" s="516"/>
      <c r="GHM60" s="800"/>
      <c r="GHN60" s="800"/>
      <c r="GHO60" s="800"/>
      <c r="GHP60" s="800"/>
      <c r="GHQ60" s="800"/>
      <c r="GHR60" s="800"/>
      <c r="GHS60" s="800"/>
      <c r="GHT60" s="516"/>
      <c r="GHU60" s="800"/>
      <c r="GHV60" s="800"/>
      <c r="GHW60" s="800"/>
      <c r="GHX60" s="800"/>
      <c r="GHY60" s="800"/>
      <c r="GHZ60" s="800"/>
      <c r="GIA60" s="800"/>
      <c r="GIB60" s="516"/>
      <c r="GIC60" s="800"/>
      <c r="GID60" s="800"/>
      <c r="GIE60" s="800"/>
      <c r="GIF60" s="800"/>
      <c r="GIG60" s="800"/>
      <c r="GIH60" s="800"/>
      <c r="GII60" s="800"/>
      <c r="GIJ60" s="516"/>
      <c r="GIK60" s="800"/>
      <c r="GIL60" s="800"/>
      <c r="GIM60" s="800"/>
      <c r="GIN60" s="800"/>
      <c r="GIO60" s="800"/>
      <c r="GIP60" s="800"/>
      <c r="GIQ60" s="800"/>
      <c r="GIR60" s="516"/>
      <c r="GIS60" s="800"/>
      <c r="GIT60" s="800"/>
      <c r="GIU60" s="800"/>
      <c r="GIV60" s="800"/>
      <c r="GIW60" s="800"/>
      <c r="GIX60" s="800"/>
      <c r="GIY60" s="800"/>
      <c r="GIZ60" s="516"/>
      <c r="GJA60" s="800"/>
      <c r="GJB60" s="800"/>
      <c r="GJC60" s="800"/>
      <c r="GJD60" s="800"/>
      <c r="GJE60" s="800"/>
      <c r="GJF60" s="800"/>
      <c r="GJG60" s="800"/>
      <c r="GJH60" s="516"/>
      <c r="GJI60" s="800"/>
      <c r="GJJ60" s="800"/>
      <c r="GJK60" s="800"/>
      <c r="GJL60" s="800"/>
      <c r="GJM60" s="800"/>
      <c r="GJN60" s="800"/>
      <c r="GJO60" s="800"/>
      <c r="GJP60" s="516"/>
      <c r="GJQ60" s="800"/>
      <c r="GJR60" s="800"/>
      <c r="GJS60" s="800"/>
      <c r="GJT60" s="800"/>
      <c r="GJU60" s="800"/>
      <c r="GJV60" s="800"/>
      <c r="GJW60" s="800"/>
      <c r="GJX60" s="516"/>
      <c r="GJY60" s="800"/>
      <c r="GJZ60" s="800"/>
      <c r="GKA60" s="800"/>
      <c r="GKB60" s="800"/>
      <c r="GKC60" s="800"/>
      <c r="GKD60" s="800"/>
      <c r="GKE60" s="800"/>
      <c r="GKF60" s="516"/>
      <c r="GKG60" s="800"/>
      <c r="GKH60" s="800"/>
      <c r="GKI60" s="800"/>
      <c r="GKJ60" s="800"/>
      <c r="GKK60" s="800"/>
      <c r="GKL60" s="800"/>
      <c r="GKM60" s="800"/>
      <c r="GKN60" s="516"/>
      <c r="GKO60" s="800"/>
      <c r="GKP60" s="800"/>
      <c r="GKQ60" s="800"/>
      <c r="GKR60" s="800"/>
      <c r="GKS60" s="800"/>
      <c r="GKT60" s="800"/>
      <c r="GKU60" s="800"/>
      <c r="GKV60" s="516"/>
      <c r="GKW60" s="800"/>
      <c r="GKX60" s="800"/>
      <c r="GKY60" s="800"/>
      <c r="GKZ60" s="800"/>
      <c r="GLA60" s="800"/>
      <c r="GLB60" s="800"/>
      <c r="GLC60" s="800"/>
      <c r="GLD60" s="516"/>
      <c r="GLE60" s="800"/>
      <c r="GLF60" s="800"/>
      <c r="GLG60" s="800"/>
      <c r="GLH60" s="800"/>
      <c r="GLI60" s="800"/>
      <c r="GLJ60" s="800"/>
      <c r="GLK60" s="800"/>
      <c r="GLL60" s="516"/>
      <c r="GLM60" s="800"/>
      <c r="GLN60" s="800"/>
      <c r="GLO60" s="800"/>
      <c r="GLP60" s="800"/>
      <c r="GLQ60" s="800"/>
      <c r="GLR60" s="800"/>
      <c r="GLS60" s="800"/>
      <c r="GLT60" s="516"/>
      <c r="GLU60" s="800"/>
      <c r="GLV60" s="800"/>
      <c r="GLW60" s="800"/>
      <c r="GLX60" s="800"/>
      <c r="GLY60" s="800"/>
      <c r="GLZ60" s="800"/>
      <c r="GMA60" s="800"/>
      <c r="GMB60" s="516"/>
      <c r="GMC60" s="800"/>
      <c r="GMD60" s="800"/>
      <c r="GME60" s="800"/>
      <c r="GMF60" s="800"/>
      <c r="GMG60" s="800"/>
      <c r="GMH60" s="800"/>
      <c r="GMI60" s="800"/>
      <c r="GMJ60" s="516"/>
      <c r="GMK60" s="800"/>
      <c r="GML60" s="800"/>
      <c r="GMM60" s="800"/>
      <c r="GMN60" s="800"/>
      <c r="GMO60" s="800"/>
      <c r="GMP60" s="800"/>
      <c r="GMQ60" s="800"/>
      <c r="GMR60" s="516"/>
      <c r="GMS60" s="800"/>
      <c r="GMT60" s="800"/>
      <c r="GMU60" s="800"/>
      <c r="GMV60" s="800"/>
      <c r="GMW60" s="800"/>
      <c r="GMX60" s="800"/>
      <c r="GMY60" s="800"/>
      <c r="GMZ60" s="516"/>
      <c r="GNA60" s="800"/>
      <c r="GNB60" s="800"/>
      <c r="GNC60" s="800"/>
      <c r="GND60" s="800"/>
      <c r="GNE60" s="800"/>
      <c r="GNF60" s="800"/>
      <c r="GNG60" s="800"/>
      <c r="GNH60" s="516"/>
      <c r="GNI60" s="800"/>
      <c r="GNJ60" s="800"/>
      <c r="GNK60" s="800"/>
      <c r="GNL60" s="800"/>
      <c r="GNM60" s="800"/>
      <c r="GNN60" s="800"/>
      <c r="GNO60" s="800"/>
      <c r="GNP60" s="516"/>
      <c r="GNQ60" s="800"/>
      <c r="GNR60" s="800"/>
      <c r="GNS60" s="800"/>
      <c r="GNT60" s="800"/>
      <c r="GNU60" s="800"/>
      <c r="GNV60" s="800"/>
      <c r="GNW60" s="800"/>
      <c r="GNX60" s="516"/>
      <c r="GNY60" s="800"/>
      <c r="GNZ60" s="800"/>
      <c r="GOA60" s="800"/>
      <c r="GOB60" s="800"/>
      <c r="GOC60" s="800"/>
      <c r="GOD60" s="800"/>
      <c r="GOE60" s="800"/>
      <c r="GOF60" s="516"/>
      <c r="GOG60" s="800"/>
      <c r="GOH60" s="800"/>
      <c r="GOI60" s="800"/>
      <c r="GOJ60" s="800"/>
      <c r="GOK60" s="800"/>
      <c r="GOL60" s="800"/>
      <c r="GOM60" s="800"/>
      <c r="GON60" s="516"/>
      <c r="GOO60" s="800"/>
      <c r="GOP60" s="800"/>
      <c r="GOQ60" s="800"/>
      <c r="GOR60" s="800"/>
      <c r="GOS60" s="800"/>
      <c r="GOT60" s="800"/>
      <c r="GOU60" s="800"/>
      <c r="GOV60" s="516"/>
      <c r="GOW60" s="800"/>
      <c r="GOX60" s="800"/>
      <c r="GOY60" s="800"/>
      <c r="GOZ60" s="800"/>
      <c r="GPA60" s="800"/>
      <c r="GPB60" s="800"/>
      <c r="GPC60" s="800"/>
      <c r="GPD60" s="516"/>
      <c r="GPE60" s="800"/>
      <c r="GPF60" s="800"/>
      <c r="GPG60" s="800"/>
      <c r="GPH60" s="800"/>
      <c r="GPI60" s="800"/>
      <c r="GPJ60" s="800"/>
      <c r="GPK60" s="800"/>
      <c r="GPL60" s="516"/>
      <c r="GPM60" s="800"/>
      <c r="GPN60" s="800"/>
      <c r="GPO60" s="800"/>
      <c r="GPP60" s="800"/>
      <c r="GPQ60" s="800"/>
      <c r="GPR60" s="800"/>
      <c r="GPS60" s="800"/>
      <c r="GPT60" s="516"/>
      <c r="GPU60" s="800"/>
      <c r="GPV60" s="800"/>
      <c r="GPW60" s="800"/>
      <c r="GPX60" s="800"/>
      <c r="GPY60" s="800"/>
      <c r="GPZ60" s="800"/>
      <c r="GQA60" s="800"/>
      <c r="GQB60" s="516"/>
      <c r="GQC60" s="800"/>
      <c r="GQD60" s="800"/>
      <c r="GQE60" s="800"/>
      <c r="GQF60" s="800"/>
      <c r="GQG60" s="800"/>
      <c r="GQH60" s="800"/>
      <c r="GQI60" s="800"/>
      <c r="GQJ60" s="516"/>
      <c r="GQK60" s="800"/>
      <c r="GQL60" s="800"/>
      <c r="GQM60" s="800"/>
      <c r="GQN60" s="800"/>
      <c r="GQO60" s="800"/>
      <c r="GQP60" s="800"/>
      <c r="GQQ60" s="800"/>
      <c r="GQR60" s="516"/>
      <c r="GQS60" s="800"/>
      <c r="GQT60" s="800"/>
      <c r="GQU60" s="800"/>
      <c r="GQV60" s="800"/>
      <c r="GQW60" s="800"/>
      <c r="GQX60" s="800"/>
      <c r="GQY60" s="800"/>
      <c r="GQZ60" s="516"/>
      <c r="GRA60" s="800"/>
      <c r="GRB60" s="800"/>
      <c r="GRC60" s="800"/>
      <c r="GRD60" s="800"/>
      <c r="GRE60" s="800"/>
      <c r="GRF60" s="800"/>
      <c r="GRG60" s="800"/>
      <c r="GRH60" s="516"/>
      <c r="GRI60" s="800"/>
      <c r="GRJ60" s="800"/>
      <c r="GRK60" s="800"/>
      <c r="GRL60" s="800"/>
      <c r="GRM60" s="800"/>
      <c r="GRN60" s="800"/>
      <c r="GRO60" s="800"/>
      <c r="GRP60" s="516"/>
      <c r="GRQ60" s="800"/>
      <c r="GRR60" s="800"/>
      <c r="GRS60" s="800"/>
      <c r="GRT60" s="800"/>
      <c r="GRU60" s="800"/>
      <c r="GRV60" s="800"/>
      <c r="GRW60" s="800"/>
      <c r="GRX60" s="516"/>
      <c r="GRY60" s="800"/>
      <c r="GRZ60" s="800"/>
      <c r="GSA60" s="800"/>
      <c r="GSB60" s="800"/>
      <c r="GSC60" s="800"/>
      <c r="GSD60" s="800"/>
      <c r="GSE60" s="800"/>
      <c r="GSF60" s="516"/>
      <c r="GSG60" s="800"/>
      <c r="GSH60" s="800"/>
      <c r="GSI60" s="800"/>
      <c r="GSJ60" s="800"/>
      <c r="GSK60" s="800"/>
      <c r="GSL60" s="800"/>
      <c r="GSM60" s="800"/>
      <c r="GSN60" s="516"/>
      <c r="GSO60" s="800"/>
      <c r="GSP60" s="800"/>
      <c r="GSQ60" s="800"/>
      <c r="GSR60" s="800"/>
      <c r="GSS60" s="800"/>
      <c r="GST60" s="800"/>
      <c r="GSU60" s="800"/>
      <c r="GSV60" s="516"/>
      <c r="GSW60" s="800"/>
      <c r="GSX60" s="800"/>
      <c r="GSY60" s="800"/>
      <c r="GSZ60" s="800"/>
      <c r="GTA60" s="800"/>
      <c r="GTB60" s="800"/>
      <c r="GTC60" s="800"/>
      <c r="GTD60" s="516"/>
      <c r="GTE60" s="800"/>
      <c r="GTF60" s="800"/>
      <c r="GTG60" s="800"/>
      <c r="GTH60" s="800"/>
      <c r="GTI60" s="800"/>
      <c r="GTJ60" s="800"/>
      <c r="GTK60" s="800"/>
      <c r="GTL60" s="516"/>
      <c r="GTM60" s="800"/>
      <c r="GTN60" s="800"/>
      <c r="GTO60" s="800"/>
      <c r="GTP60" s="800"/>
      <c r="GTQ60" s="800"/>
      <c r="GTR60" s="800"/>
      <c r="GTS60" s="800"/>
      <c r="GTT60" s="516"/>
      <c r="GTU60" s="800"/>
      <c r="GTV60" s="800"/>
      <c r="GTW60" s="800"/>
      <c r="GTX60" s="800"/>
      <c r="GTY60" s="800"/>
      <c r="GTZ60" s="800"/>
      <c r="GUA60" s="800"/>
      <c r="GUB60" s="516"/>
      <c r="GUC60" s="800"/>
      <c r="GUD60" s="800"/>
      <c r="GUE60" s="800"/>
      <c r="GUF60" s="800"/>
      <c r="GUG60" s="800"/>
      <c r="GUH60" s="800"/>
      <c r="GUI60" s="800"/>
      <c r="GUJ60" s="516"/>
      <c r="GUK60" s="800"/>
      <c r="GUL60" s="800"/>
      <c r="GUM60" s="800"/>
      <c r="GUN60" s="800"/>
      <c r="GUO60" s="800"/>
      <c r="GUP60" s="800"/>
      <c r="GUQ60" s="800"/>
      <c r="GUR60" s="516"/>
      <c r="GUS60" s="800"/>
      <c r="GUT60" s="800"/>
      <c r="GUU60" s="800"/>
      <c r="GUV60" s="800"/>
      <c r="GUW60" s="800"/>
      <c r="GUX60" s="800"/>
      <c r="GUY60" s="800"/>
      <c r="GUZ60" s="516"/>
      <c r="GVA60" s="800"/>
      <c r="GVB60" s="800"/>
      <c r="GVC60" s="800"/>
      <c r="GVD60" s="800"/>
      <c r="GVE60" s="800"/>
      <c r="GVF60" s="800"/>
      <c r="GVG60" s="800"/>
      <c r="GVH60" s="516"/>
      <c r="GVI60" s="800"/>
      <c r="GVJ60" s="800"/>
      <c r="GVK60" s="800"/>
      <c r="GVL60" s="800"/>
      <c r="GVM60" s="800"/>
      <c r="GVN60" s="800"/>
      <c r="GVO60" s="800"/>
      <c r="GVP60" s="516"/>
      <c r="GVQ60" s="800"/>
      <c r="GVR60" s="800"/>
      <c r="GVS60" s="800"/>
      <c r="GVT60" s="800"/>
      <c r="GVU60" s="800"/>
      <c r="GVV60" s="800"/>
      <c r="GVW60" s="800"/>
      <c r="GVX60" s="516"/>
      <c r="GVY60" s="800"/>
      <c r="GVZ60" s="800"/>
      <c r="GWA60" s="800"/>
      <c r="GWB60" s="800"/>
      <c r="GWC60" s="800"/>
      <c r="GWD60" s="800"/>
      <c r="GWE60" s="800"/>
      <c r="GWF60" s="516"/>
      <c r="GWG60" s="800"/>
      <c r="GWH60" s="800"/>
      <c r="GWI60" s="800"/>
      <c r="GWJ60" s="800"/>
      <c r="GWK60" s="800"/>
      <c r="GWL60" s="800"/>
      <c r="GWM60" s="800"/>
      <c r="GWN60" s="516"/>
      <c r="GWO60" s="800"/>
      <c r="GWP60" s="800"/>
      <c r="GWQ60" s="800"/>
      <c r="GWR60" s="800"/>
      <c r="GWS60" s="800"/>
      <c r="GWT60" s="800"/>
      <c r="GWU60" s="800"/>
      <c r="GWV60" s="516"/>
      <c r="GWW60" s="800"/>
      <c r="GWX60" s="800"/>
      <c r="GWY60" s="800"/>
      <c r="GWZ60" s="800"/>
      <c r="GXA60" s="800"/>
      <c r="GXB60" s="800"/>
      <c r="GXC60" s="800"/>
      <c r="GXD60" s="516"/>
      <c r="GXE60" s="800"/>
      <c r="GXF60" s="800"/>
      <c r="GXG60" s="800"/>
      <c r="GXH60" s="800"/>
      <c r="GXI60" s="800"/>
      <c r="GXJ60" s="800"/>
      <c r="GXK60" s="800"/>
      <c r="GXL60" s="516"/>
      <c r="GXM60" s="800"/>
      <c r="GXN60" s="800"/>
      <c r="GXO60" s="800"/>
      <c r="GXP60" s="800"/>
      <c r="GXQ60" s="800"/>
      <c r="GXR60" s="800"/>
      <c r="GXS60" s="800"/>
      <c r="GXT60" s="516"/>
      <c r="GXU60" s="800"/>
      <c r="GXV60" s="800"/>
      <c r="GXW60" s="800"/>
      <c r="GXX60" s="800"/>
      <c r="GXY60" s="800"/>
      <c r="GXZ60" s="800"/>
      <c r="GYA60" s="800"/>
      <c r="GYB60" s="516"/>
      <c r="GYC60" s="800"/>
      <c r="GYD60" s="800"/>
      <c r="GYE60" s="800"/>
      <c r="GYF60" s="800"/>
      <c r="GYG60" s="800"/>
      <c r="GYH60" s="800"/>
      <c r="GYI60" s="800"/>
      <c r="GYJ60" s="516"/>
      <c r="GYK60" s="800"/>
      <c r="GYL60" s="800"/>
      <c r="GYM60" s="800"/>
      <c r="GYN60" s="800"/>
      <c r="GYO60" s="800"/>
      <c r="GYP60" s="800"/>
      <c r="GYQ60" s="800"/>
      <c r="GYR60" s="516"/>
      <c r="GYS60" s="800"/>
      <c r="GYT60" s="800"/>
      <c r="GYU60" s="800"/>
      <c r="GYV60" s="800"/>
      <c r="GYW60" s="800"/>
      <c r="GYX60" s="800"/>
      <c r="GYY60" s="800"/>
      <c r="GYZ60" s="516"/>
      <c r="GZA60" s="800"/>
      <c r="GZB60" s="800"/>
      <c r="GZC60" s="800"/>
      <c r="GZD60" s="800"/>
      <c r="GZE60" s="800"/>
      <c r="GZF60" s="800"/>
      <c r="GZG60" s="800"/>
      <c r="GZH60" s="516"/>
      <c r="GZI60" s="800"/>
      <c r="GZJ60" s="800"/>
      <c r="GZK60" s="800"/>
      <c r="GZL60" s="800"/>
      <c r="GZM60" s="800"/>
      <c r="GZN60" s="800"/>
      <c r="GZO60" s="800"/>
      <c r="GZP60" s="516"/>
      <c r="GZQ60" s="800"/>
      <c r="GZR60" s="800"/>
      <c r="GZS60" s="800"/>
      <c r="GZT60" s="800"/>
      <c r="GZU60" s="800"/>
      <c r="GZV60" s="800"/>
      <c r="GZW60" s="800"/>
      <c r="GZX60" s="516"/>
      <c r="GZY60" s="800"/>
      <c r="GZZ60" s="800"/>
      <c r="HAA60" s="800"/>
      <c r="HAB60" s="800"/>
      <c r="HAC60" s="800"/>
      <c r="HAD60" s="800"/>
      <c r="HAE60" s="800"/>
      <c r="HAF60" s="516"/>
      <c r="HAG60" s="800"/>
      <c r="HAH60" s="800"/>
      <c r="HAI60" s="800"/>
      <c r="HAJ60" s="800"/>
      <c r="HAK60" s="800"/>
      <c r="HAL60" s="800"/>
      <c r="HAM60" s="800"/>
      <c r="HAN60" s="516"/>
      <c r="HAO60" s="800"/>
      <c r="HAP60" s="800"/>
      <c r="HAQ60" s="800"/>
      <c r="HAR60" s="800"/>
      <c r="HAS60" s="800"/>
      <c r="HAT60" s="800"/>
      <c r="HAU60" s="800"/>
      <c r="HAV60" s="516"/>
      <c r="HAW60" s="800"/>
      <c r="HAX60" s="800"/>
      <c r="HAY60" s="800"/>
      <c r="HAZ60" s="800"/>
      <c r="HBA60" s="800"/>
      <c r="HBB60" s="800"/>
      <c r="HBC60" s="800"/>
      <c r="HBD60" s="516"/>
      <c r="HBE60" s="800"/>
      <c r="HBF60" s="800"/>
      <c r="HBG60" s="800"/>
      <c r="HBH60" s="800"/>
      <c r="HBI60" s="800"/>
      <c r="HBJ60" s="800"/>
      <c r="HBK60" s="800"/>
      <c r="HBL60" s="516"/>
      <c r="HBM60" s="800"/>
      <c r="HBN60" s="800"/>
      <c r="HBO60" s="800"/>
      <c r="HBP60" s="800"/>
      <c r="HBQ60" s="800"/>
      <c r="HBR60" s="800"/>
      <c r="HBS60" s="800"/>
      <c r="HBT60" s="516"/>
      <c r="HBU60" s="800"/>
      <c r="HBV60" s="800"/>
      <c r="HBW60" s="800"/>
      <c r="HBX60" s="800"/>
      <c r="HBY60" s="800"/>
      <c r="HBZ60" s="800"/>
      <c r="HCA60" s="800"/>
      <c r="HCB60" s="516"/>
      <c r="HCC60" s="800"/>
      <c r="HCD60" s="800"/>
      <c r="HCE60" s="800"/>
      <c r="HCF60" s="800"/>
      <c r="HCG60" s="800"/>
      <c r="HCH60" s="800"/>
      <c r="HCI60" s="800"/>
      <c r="HCJ60" s="516"/>
      <c r="HCK60" s="800"/>
      <c r="HCL60" s="800"/>
      <c r="HCM60" s="800"/>
      <c r="HCN60" s="800"/>
      <c r="HCO60" s="800"/>
      <c r="HCP60" s="800"/>
      <c r="HCQ60" s="800"/>
      <c r="HCR60" s="516"/>
      <c r="HCS60" s="800"/>
      <c r="HCT60" s="800"/>
      <c r="HCU60" s="800"/>
      <c r="HCV60" s="800"/>
      <c r="HCW60" s="800"/>
      <c r="HCX60" s="800"/>
      <c r="HCY60" s="800"/>
      <c r="HCZ60" s="516"/>
      <c r="HDA60" s="800"/>
      <c r="HDB60" s="800"/>
      <c r="HDC60" s="800"/>
      <c r="HDD60" s="800"/>
      <c r="HDE60" s="800"/>
      <c r="HDF60" s="800"/>
      <c r="HDG60" s="800"/>
      <c r="HDH60" s="516"/>
      <c r="HDI60" s="800"/>
      <c r="HDJ60" s="800"/>
      <c r="HDK60" s="800"/>
      <c r="HDL60" s="800"/>
      <c r="HDM60" s="800"/>
      <c r="HDN60" s="800"/>
      <c r="HDO60" s="800"/>
      <c r="HDP60" s="516"/>
      <c r="HDQ60" s="800"/>
      <c r="HDR60" s="800"/>
      <c r="HDS60" s="800"/>
      <c r="HDT60" s="800"/>
      <c r="HDU60" s="800"/>
      <c r="HDV60" s="800"/>
      <c r="HDW60" s="800"/>
      <c r="HDX60" s="516"/>
      <c r="HDY60" s="800"/>
      <c r="HDZ60" s="800"/>
      <c r="HEA60" s="800"/>
      <c r="HEB60" s="800"/>
      <c r="HEC60" s="800"/>
      <c r="HED60" s="800"/>
      <c r="HEE60" s="800"/>
      <c r="HEF60" s="516"/>
      <c r="HEG60" s="800"/>
      <c r="HEH60" s="800"/>
      <c r="HEI60" s="800"/>
      <c r="HEJ60" s="800"/>
      <c r="HEK60" s="800"/>
      <c r="HEL60" s="800"/>
      <c r="HEM60" s="800"/>
      <c r="HEN60" s="516"/>
      <c r="HEO60" s="800"/>
      <c r="HEP60" s="800"/>
      <c r="HEQ60" s="800"/>
      <c r="HER60" s="800"/>
      <c r="HES60" s="800"/>
      <c r="HET60" s="800"/>
      <c r="HEU60" s="800"/>
      <c r="HEV60" s="516"/>
      <c r="HEW60" s="800"/>
      <c r="HEX60" s="800"/>
      <c r="HEY60" s="800"/>
      <c r="HEZ60" s="800"/>
      <c r="HFA60" s="800"/>
      <c r="HFB60" s="800"/>
      <c r="HFC60" s="800"/>
      <c r="HFD60" s="516"/>
      <c r="HFE60" s="800"/>
      <c r="HFF60" s="800"/>
      <c r="HFG60" s="800"/>
      <c r="HFH60" s="800"/>
      <c r="HFI60" s="800"/>
      <c r="HFJ60" s="800"/>
      <c r="HFK60" s="800"/>
      <c r="HFL60" s="516"/>
      <c r="HFM60" s="800"/>
      <c r="HFN60" s="800"/>
      <c r="HFO60" s="800"/>
      <c r="HFP60" s="800"/>
      <c r="HFQ60" s="800"/>
      <c r="HFR60" s="800"/>
      <c r="HFS60" s="800"/>
      <c r="HFT60" s="516"/>
      <c r="HFU60" s="800"/>
      <c r="HFV60" s="800"/>
      <c r="HFW60" s="800"/>
      <c r="HFX60" s="800"/>
      <c r="HFY60" s="800"/>
      <c r="HFZ60" s="800"/>
      <c r="HGA60" s="800"/>
      <c r="HGB60" s="516"/>
      <c r="HGC60" s="800"/>
      <c r="HGD60" s="800"/>
      <c r="HGE60" s="800"/>
      <c r="HGF60" s="800"/>
      <c r="HGG60" s="800"/>
      <c r="HGH60" s="800"/>
      <c r="HGI60" s="800"/>
      <c r="HGJ60" s="516"/>
      <c r="HGK60" s="800"/>
      <c r="HGL60" s="800"/>
      <c r="HGM60" s="800"/>
      <c r="HGN60" s="800"/>
      <c r="HGO60" s="800"/>
      <c r="HGP60" s="800"/>
      <c r="HGQ60" s="800"/>
      <c r="HGR60" s="516"/>
      <c r="HGS60" s="800"/>
      <c r="HGT60" s="800"/>
      <c r="HGU60" s="800"/>
      <c r="HGV60" s="800"/>
      <c r="HGW60" s="800"/>
      <c r="HGX60" s="800"/>
      <c r="HGY60" s="800"/>
      <c r="HGZ60" s="516"/>
      <c r="HHA60" s="800"/>
      <c r="HHB60" s="800"/>
      <c r="HHC60" s="800"/>
      <c r="HHD60" s="800"/>
      <c r="HHE60" s="800"/>
      <c r="HHF60" s="800"/>
      <c r="HHG60" s="800"/>
      <c r="HHH60" s="516"/>
      <c r="HHI60" s="800"/>
      <c r="HHJ60" s="800"/>
      <c r="HHK60" s="800"/>
      <c r="HHL60" s="800"/>
      <c r="HHM60" s="800"/>
      <c r="HHN60" s="800"/>
      <c r="HHO60" s="800"/>
      <c r="HHP60" s="516"/>
      <c r="HHQ60" s="800"/>
      <c r="HHR60" s="800"/>
      <c r="HHS60" s="800"/>
      <c r="HHT60" s="800"/>
      <c r="HHU60" s="800"/>
      <c r="HHV60" s="800"/>
      <c r="HHW60" s="800"/>
      <c r="HHX60" s="516"/>
      <c r="HHY60" s="800"/>
      <c r="HHZ60" s="800"/>
      <c r="HIA60" s="800"/>
      <c r="HIB60" s="800"/>
      <c r="HIC60" s="800"/>
      <c r="HID60" s="800"/>
      <c r="HIE60" s="800"/>
      <c r="HIF60" s="516"/>
      <c r="HIG60" s="800"/>
      <c r="HIH60" s="800"/>
      <c r="HII60" s="800"/>
      <c r="HIJ60" s="800"/>
      <c r="HIK60" s="800"/>
      <c r="HIL60" s="800"/>
      <c r="HIM60" s="800"/>
      <c r="HIN60" s="516"/>
      <c r="HIO60" s="800"/>
      <c r="HIP60" s="800"/>
      <c r="HIQ60" s="800"/>
      <c r="HIR60" s="800"/>
      <c r="HIS60" s="800"/>
      <c r="HIT60" s="800"/>
      <c r="HIU60" s="800"/>
      <c r="HIV60" s="516"/>
      <c r="HIW60" s="800"/>
      <c r="HIX60" s="800"/>
      <c r="HIY60" s="800"/>
      <c r="HIZ60" s="800"/>
      <c r="HJA60" s="800"/>
      <c r="HJB60" s="800"/>
      <c r="HJC60" s="800"/>
      <c r="HJD60" s="516"/>
      <c r="HJE60" s="800"/>
      <c r="HJF60" s="800"/>
      <c r="HJG60" s="800"/>
      <c r="HJH60" s="800"/>
      <c r="HJI60" s="800"/>
      <c r="HJJ60" s="800"/>
      <c r="HJK60" s="800"/>
      <c r="HJL60" s="516"/>
      <c r="HJM60" s="800"/>
      <c r="HJN60" s="800"/>
      <c r="HJO60" s="800"/>
      <c r="HJP60" s="800"/>
      <c r="HJQ60" s="800"/>
      <c r="HJR60" s="800"/>
      <c r="HJS60" s="800"/>
      <c r="HJT60" s="516"/>
      <c r="HJU60" s="800"/>
      <c r="HJV60" s="800"/>
      <c r="HJW60" s="800"/>
      <c r="HJX60" s="800"/>
      <c r="HJY60" s="800"/>
      <c r="HJZ60" s="800"/>
      <c r="HKA60" s="800"/>
      <c r="HKB60" s="516"/>
      <c r="HKC60" s="800"/>
      <c r="HKD60" s="800"/>
      <c r="HKE60" s="800"/>
      <c r="HKF60" s="800"/>
      <c r="HKG60" s="800"/>
      <c r="HKH60" s="800"/>
      <c r="HKI60" s="800"/>
      <c r="HKJ60" s="516"/>
      <c r="HKK60" s="800"/>
      <c r="HKL60" s="800"/>
      <c r="HKM60" s="800"/>
      <c r="HKN60" s="800"/>
      <c r="HKO60" s="800"/>
      <c r="HKP60" s="800"/>
      <c r="HKQ60" s="800"/>
      <c r="HKR60" s="516"/>
      <c r="HKS60" s="800"/>
      <c r="HKT60" s="800"/>
      <c r="HKU60" s="800"/>
      <c r="HKV60" s="800"/>
      <c r="HKW60" s="800"/>
      <c r="HKX60" s="800"/>
      <c r="HKY60" s="800"/>
      <c r="HKZ60" s="516"/>
      <c r="HLA60" s="800"/>
      <c r="HLB60" s="800"/>
      <c r="HLC60" s="800"/>
      <c r="HLD60" s="800"/>
      <c r="HLE60" s="800"/>
      <c r="HLF60" s="800"/>
      <c r="HLG60" s="800"/>
      <c r="HLH60" s="516"/>
      <c r="HLI60" s="800"/>
      <c r="HLJ60" s="800"/>
      <c r="HLK60" s="800"/>
      <c r="HLL60" s="800"/>
      <c r="HLM60" s="800"/>
      <c r="HLN60" s="800"/>
      <c r="HLO60" s="800"/>
      <c r="HLP60" s="516"/>
      <c r="HLQ60" s="800"/>
      <c r="HLR60" s="800"/>
      <c r="HLS60" s="800"/>
      <c r="HLT60" s="800"/>
      <c r="HLU60" s="800"/>
      <c r="HLV60" s="800"/>
      <c r="HLW60" s="800"/>
      <c r="HLX60" s="516"/>
      <c r="HLY60" s="800"/>
      <c r="HLZ60" s="800"/>
      <c r="HMA60" s="800"/>
      <c r="HMB60" s="800"/>
      <c r="HMC60" s="800"/>
      <c r="HMD60" s="800"/>
      <c r="HME60" s="800"/>
      <c r="HMF60" s="516"/>
      <c r="HMG60" s="800"/>
      <c r="HMH60" s="800"/>
      <c r="HMI60" s="800"/>
      <c r="HMJ60" s="800"/>
      <c r="HMK60" s="800"/>
      <c r="HML60" s="800"/>
      <c r="HMM60" s="800"/>
      <c r="HMN60" s="516"/>
      <c r="HMO60" s="800"/>
      <c r="HMP60" s="800"/>
      <c r="HMQ60" s="800"/>
      <c r="HMR60" s="800"/>
      <c r="HMS60" s="800"/>
      <c r="HMT60" s="800"/>
      <c r="HMU60" s="800"/>
      <c r="HMV60" s="516"/>
      <c r="HMW60" s="800"/>
      <c r="HMX60" s="800"/>
      <c r="HMY60" s="800"/>
      <c r="HMZ60" s="800"/>
      <c r="HNA60" s="800"/>
      <c r="HNB60" s="800"/>
      <c r="HNC60" s="800"/>
      <c r="HND60" s="516"/>
      <c r="HNE60" s="800"/>
      <c r="HNF60" s="800"/>
      <c r="HNG60" s="800"/>
      <c r="HNH60" s="800"/>
      <c r="HNI60" s="800"/>
      <c r="HNJ60" s="800"/>
      <c r="HNK60" s="800"/>
      <c r="HNL60" s="516"/>
      <c r="HNM60" s="800"/>
      <c r="HNN60" s="800"/>
      <c r="HNO60" s="800"/>
      <c r="HNP60" s="800"/>
      <c r="HNQ60" s="800"/>
      <c r="HNR60" s="800"/>
      <c r="HNS60" s="800"/>
      <c r="HNT60" s="516"/>
      <c r="HNU60" s="800"/>
      <c r="HNV60" s="800"/>
      <c r="HNW60" s="800"/>
      <c r="HNX60" s="800"/>
      <c r="HNY60" s="800"/>
      <c r="HNZ60" s="800"/>
      <c r="HOA60" s="800"/>
      <c r="HOB60" s="516"/>
      <c r="HOC60" s="800"/>
      <c r="HOD60" s="800"/>
      <c r="HOE60" s="800"/>
      <c r="HOF60" s="800"/>
      <c r="HOG60" s="800"/>
      <c r="HOH60" s="800"/>
      <c r="HOI60" s="800"/>
      <c r="HOJ60" s="516"/>
      <c r="HOK60" s="800"/>
      <c r="HOL60" s="800"/>
      <c r="HOM60" s="800"/>
      <c r="HON60" s="800"/>
      <c r="HOO60" s="800"/>
      <c r="HOP60" s="800"/>
      <c r="HOQ60" s="800"/>
      <c r="HOR60" s="516"/>
      <c r="HOS60" s="800"/>
      <c r="HOT60" s="800"/>
      <c r="HOU60" s="800"/>
      <c r="HOV60" s="800"/>
      <c r="HOW60" s="800"/>
      <c r="HOX60" s="800"/>
      <c r="HOY60" s="800"/>
      <c r="HOZ60" s="516"/>
      <c r="HPA60" s="800"/>
      <c r="HPB60" s="800"/>
      <c r="HPC60" s="800"/>
      <c r="HPD60" s="800"/>
      <c r="HPE60" s="800"/>
      <c r="HPF60" s="800"/>
      <c r="HPG60" s="800"/>
      <c r="HPH60" s="516"/>
      <c r="HPI60" s="800"/>
      <c r="HPJ60" s="800"/>
      <c r="HPK60" s="800"/>
      <c r="HPL60" s="800"/>
      <c r="HPM60" s="800"/>
      <c r="HPN60" s="800"/>
      <c r="HPO60" s="800"/>
      <c r="HPP60" s="516"/>
      <c r="HPQ60" s="800"/>
      <c r="HPR60" s="800"/>
      <c r="HPS60" s="800"/>
      <c r="HPT60" s="800"/>
      <c r="HPU60" s="800"/>
      <c r="HPV60" s="800"/>
      <c r="HPW60" s="800"/>
      <c r="HPX60" s="516"/>
      <c r="HPY60" s="800"/>
      <c r="HPZ60" s="800"/>
      <c r="HQA60" s="800"/>
      <c r="HQB60" s="800"/>
      <c r="HQC60" s="800"/>
      <c r="HQD60" s="800"/>
      <c r="HQE60" s="800"/>
      <c r="HQF60" s="516"/>
      <c r="HQG60" s="800"/>
      <c r="HQH60" s="800"/>
      <c r="HQI60" s="800"/>
      <c r="HQJ60" s="800"/>
      <c r="HQK60" s="800"/>
      <c r="HQL60" s="800"/>
      <c r="HQM60" s="800"/>
      <c r="HQN60" s="516"/>
      <c r="HQO60" s="800"/>
      <c r="HQP60" s="800"/>
      <c r="HQQ60" s="800"/>
      <c r="HQR60" s="800"/>
      <c r="HQS60" s="800"/>
      <c r="HQT60" s="800"/>
      <c r="HQU60" s="800"/>
      <c r="HQV60" s="516"/>
      <c r="HQW60" s="800"/>
      <c r="HQX60" s="800"/>
      <c r="HQY60" s="800"/>
      <c r="HQZ60" s="800"/>
      <c r="HRA60" s="800"/>
      <c r="HRB60" s="800"/>
      <c r="HRC60" s="800"/>
      <c r="HRD60" s="516"/>
      <c r="HRE60" s="800"/>
      <c r="HRF60" s="800"/>
      <c r="HRG60" s="800"/>
      <c r="HRH60" s="800"/>
      <c r="HRI60" s="800"/>
      <c r="HRJ60" s="800"/>
      <c r="HRK60" s="800"/>
      <c r="HRL60" s="516"/>
      <c r="HRM60" s="800"/>
      <c r="HRN60" s="800"/>
      <c r="HRO60" s="800"/>
      <c r="HRP60" s="800"/>
      <c r="HRQ60" s="800"/>
      <c r="HRR60" s="800"/>
      <c r="HRS60" s="800"/>
      <c r="HRT60" s="516"/>
      <c r="HRU60" s="800"/>
      <c r="HRV60" s="800"/>
      <c r="HRW60" s="800"/>
      <c r="HRX60" s="800"/>
      <c r="HRY60" s="800"/>
      <c r="HRZ60" s="800"/>
      <c r="HSA60" s="800"/>
      <c r="HSB60" s="516"/>
      <c r="HSC60" s="800"/>
      <c r="HSD60" s="800"/>
      <c r="HSE60" s="800"/>
      <c r="HSF60" s="800"/>
      <c r="HSG60" s="800"/>
      <c r="HSH60" s="800"/>
      <c r="HSI60" s="800"/>
      <c r="HSJ60" s="516"/>
      <c r="HSK60" s="800"/>
      <c r="HSL60" s="800"/>
      <c r="HSM60" s="800"/>
      <c r="HSN60" s="800"/>
      <c r="HSO60" s="800"/>
      <c r="HSP60" s="800"/>
      <c r="HSQ60" s="800"/>
      <c r="HSR60" s="516"/>
      <c r="HSS60" s="800"/>
      <c r="HST60" s="800"/>
      <c r="HSU60" s="800"/>
      <c r="HSV60" s="800"/>
      <c r="HSW60" s="800"/>
      <c r="HSX60" s="800"/>
      <c r="HSY60" s="800"/>
      <c r="HSZ60" s="516"/>
      <c r="HTA60" s="800"/>
      <c r="HTB60" s="800"/>
      <c r="HTC60" s="800"/>
      <c r="HTD60" s="800"/>
      <c r="HTE60" s="800"/>
      <c r="HTF60" s="800"/>
      <c r="HTG60" s="800"/>
      <c r="HTH60" s="516"/>
      <c r="HTI60" s="800"/>
      <c r="HTJ60" s="800"/>
      <c r="HTK60" s="800"/>
      <c r="HTL60" s="800"/>
      <c r="HTM60" s="800"/>
      <c r="HTN60" s="800"/>
      <c r="HTO60" s="800"/>
      <c r="HTP60" s="516"/>
      <c r="HTQ60" s="800"/>
      <c r="HTR60" s="800"/>
      <c r="HTS60" s="800"/>
      <c r="HTT60" s="800"/>
      <c r="HTU60" s="800"/>
      <c r="HTV60" s="800"/>
      <c r="HTW60" s="800"/>
      <c r="HTX60" s="516"/>
      <c r="HTY60" s="800"/>
      <c r="HTZ60" s="800"/>
      <c r="HUA60" s="800"/>
      <c r="HUB60" s="800"/>
      <c r="HUC60" s="800"/>
      <c r="HUD60" s="800"/>
      <c r="HUE60" s="800"/>
      <c r="HUF60" s="516"/>
      <c r="HUG60" s="800"/>
      <c r="HUH60" s="800"/>
      <c r="HUI60" s="800"/>
      <c r="HUJ60" s="800"/>
      <c r="HUK60" s="800"/>
      <c r="HUL60" s="800"/>
      <c r="HUM60" s="800"/>
      <c r="HUN60" s="516"/>
      <c r="HUO60" s="800"/>
      <c r="HUP60" s="800"/>
      <c r="HUQ60" s="800"/>
      <c r="HUR60" s="800"/>
      <c r="HUS60" s="800"/>
      <c r="HUT60" s="800"/>
      <c r="HUU60" s="800"/>
      <c r="HUV60" s="516"/>
      <c r="HUW60" s="800"/>
      <c r="HUX60" s="800"/>
      <c r="HUY60" s="800"/>
      <c r="HUZ60" s="800"/>
      <c r="HVA60" s="800"/>
      <c r="HVB60" s="800"/>
      <c r="HVC60" s="800"/>
      <c r="HVD60" s="516"/>
      <c r="HVE60" s="800"/>
      <c r="HVF60" s="800"/>
      <c r="HVG60" s="800"/>
      <c r="HVH60" s="800"/>
      <c r="HVI60" s="800"/>
      <c r="HVJ60" s="800"/>
      <c r="HVK60" s="800"/>
      <c r="HVL60" s="516"/>
      <c r="HVM60" s="800"/>
      <c r="HVN60" s="800"/>
      <c r="HVO60" s="800"/>
      <c r="HVP60" s="800"/>
      <c r="HVQ60" s="800"/>
      <c r="HVR60" s="800"/>
      <c r="HVS60" s="800"/>
      <c r="HVT60" s="516"/>
      <c r="HVU60" s="800"/>
      <c r="HVV60" s="800"/>
      <c r="HVW60" s="800"/>
      <c r="HVX60" s="800"/>
      <c r="HVY60" s="800"/>
      <c r="HVZ60" s="800"/>
      <c r="HWA60" s="800"/>
      <c r="HWB60" s="516"/>
      <c r="HWC60" s="800"/>
      <c r="HWD60" s="800"/>
      <c r="HWE60" s="800"/>
      <c r="HWF60" s="800"/>
      <c r="HWG60" s="800"/>
      <c r="HWH60" s="800"/>
      <c r="HWI60" s="800"/>
      <c r="HWJ60" s="516"/>
      <c r="HWK60" s="800"/>
      <c r="HWL60" s="800"/>
      <c r="HWM60" s="800"/>
      <c r="HWN60" s="800"/>
      <c r="HWO60" s="800"/>
      <c r="HWP60" s="800"/>
      <c r="HWQ60" s="800"/>
      <c r="HWR60" s="516"/>
      <c r="HWS60" s="800"/>
      <c r="HWT60" s="800"/>
      <c r="HWU60" s="800"/>
      <c r="HWV60" s="800"/>
      <c r="HWW60" s="800"/>
      <c r="HWX60" s="800"/>
      <c r="HWY60" s="800"/>
      <c r="HWZ60" s="516"/>
      <c r="HXA60" s="800"/>
      <c r="HXB60" s="800"/>
      <c r="HXC60" s="800"/>
      <c r="HXD60" s="800"/>
      <c r="HXE60" s="800"/>
      <c r="HXF60" s="800"/>
      <c r="HXG60" s="800"/>
      <c r="HXH60" s="516"/>
      <c r="HXI60" s="800"/>
      <c r="HXJ60" s="800"/>
      <c r="HXK60" s="800"/>
      <c r="HXL60" s="800"/>
      <c r="HXM60" s="800"/>
      <c r="HXN60" s="800"/>
      <c r="HXO60" s="800"/>
      <c r="HXP60" s="516"/>
      <c r="HXQ60" s="800"/>
      <c r="HXR60" s="800"/>
      <c r="HXS60" s="800"/>
      <c r="HXT60" s="800"/>
      <c r="HXU60" s="800"/>
      <c r="HXV60" s="800"/>
      <c r="HXW60" s="800"/>
      <c r="HXX60" s="516"/>
      <c r="HXY60" s="800"/>
      <c r="HXZ60" s="800"/>
      <c r="HYA60" s="800"/>
      <c r="HYB60" s="800"/>
      <c r="HYC60" s="800"/>
      <c r="HYD60" s="800"/>
      <c r="HYE60" s="800"/>
      <c r="HYF60" s="516"/>
      <c r="HYG60" s="800"/>
      <c r="HYH60" s="800"/>
      <c r="HYI60" s="800"/>
      <c r="HYJ60" s="800"/>
      <c r="HYK60" s="800"/>
      <c r="HYL60" s="800"/>
      <c r="HYM60" s="800"/>
      <c r="HYN60" s="516"/>
      <c r="HYO60" s="800"/>
      <c r="HYP60" s="800"/>
      <c r="HYQ60" s="800"/>
      <c r="HYR60" s="800"/>
      <c r="HYS60" s="800"/>
      <c r="HYT60" s="800"/>
      <c r="HYU60" s="800"/>
      <c r="HYV60" s="516"/>
      <c r="HYW60" s="800"/>
      <c r="HYX60" s="800"/>
      <c r="HYY60" s="800"/>
      <c r="HYZ60" s="800"/>
      <c r="HZA60" s="800"/>
      <c r="HZB60" s="800"/>
      <c r="HZC60" s="800"/>
      <c r="HZD60" s="516"/>
      <c r="HZE60" s="800"/>
      <c r="HZF60" s="800"/>
      <c r="HZG60" s="800"/>
      <c r="HZH60" s="800"/>
      <c r="HZI60" s="800"/>
      <c r="HZJ60" s="800"/>
      <c r="HZK60" s="800"/>
      <c r="HZL60" s="516"/>
      <c r="HZM60" s="800"/>
      <c r="HZN60" s="800"/>
      <c r="HZO60" s="800"/>
      <c r="HZP60" s="800"/>
      <c r="HZQ60" s="800"/>
      <c r="HZR60" s="800"/>
      <c r="HZS60" s="800"/>
      <c r="HZT60" s="516"/>
      <c r="HZU60" s="800"/>
      <c r="HZV60" s="800"/>
      <c r="HZW60" s="800"/>
      <c r="HZX60" s="800"/>
      <c r="HZY60" s="800"/>
      <c r="HZZ60" s="800"/>
      <c r="IAA60" s="800"/>
      <c r="IAB60" s="516"/>
      <c r="IAC60" s="800"/>
      <c r="IAD60" s="800"/>
      <c r="IAE60" s="800"/>
      <c r="IAF60" s="800"/>
      <c r="IAG60" s="800"/>
      <c r="IAH60" s="800"/>
      <c r="IAI60" s="800"/>
      <c r="IAJ60" s="516"/>
      <c r="IAK60" s="800"/>
      <c r="IAL60" s="800"/>
      <c r="IAM60" s="800"/>
      <c r="IAN60" s="800"/>
      <c r="IAO60" s="800"/>
      <c r="IAP60" s="800"/>
      <c r="IAQ60" s="800"/>
      <c r="IAR60" s="516"/>
      <c r="IAS60" s="800"/>
      <c r="IAT60" s="800"/>
      <c r="IAU60" s="800"/>
      <c r="IAV60" s="800"/>
      <c r="IAW60" s="800"/>
      <c r="IAX60" s="800"/>
      <c r="IAY60" s="800"/>
      <c r="IAZ60" s="516"/>
      <c r="IBA60" s="800"/>
      <c r="IBB60" s="800"/>
      <c r="IBC60" s="800"/>
      <c r="IBD60" s="800"/>
      <c r="IBE60" s="800"/>
      <c r="IBF60" s="800"/>
      <c r="IBG60" s="800"/>
      <c r="IBH60" s="516"/>
      <c r="IBI60" s="800"/>
      <c r="IBJ60" s="800"/>
      <c r="IBK60" s="800"/>
      <c r="IBL60" s="800"/>
      <c r="IBM60" s="800"/>
      <c r="IBN60" s="800"/>
      <c r="IBO60" s="800"/>
      <c r="IBP60" s="516"/>
      <c r="IBQ60" s="800"/>
      <c r="IBR60" s="800"/>
      <c r="IBS60" s="800"/>
      <c r="IBT60" s="800"/>
      <c r="IBU60" s="800"/>
      <c r="IBV60" s="800"/>
      <c r="IBW60" s="800"/>
      <c r="IBX60" s="516"/>
      <c r="IBY60" s="800"/>
      <c r="IBZ60" s="800"/>
      <c r="ICA60" s="800"/>
      <c r="ICB60" s="800"/>
      <c r="ICC60" s="800"/>
      <c r="ICD60" s="800"/>
      <c r="ICE60" s="800"/>
      <c r="ICF60" s="516"/>
      <c r="ICG60" s="800"/>
      <c r="ICH60" s="800"/>
      <c r="ICI60" s="800"/>
      <c r="ICJ60" s="800"/>
      <c r="ICK60" s="800"/>
      <c r="ICL60" s="800"/>
      <c r="ICM60" s="800"/>
      <c r="ICN60" s="516"/>
      <c r="ICO60" s="800"/>
      <c r="ICP60" s="800"/>
      <c r="ICQ60" s="800"/>
      <c r="ICR60" s="800"/>
      <c r="ICS60" s="800"/>
      <c r="ICT60" s="800"/>
      <c r="ICU60" s="800"/>
      <c r="ICV60" s="516"/>
      <c r="ICW60" s="800"/>
      <c r="ICX60" s="800"/>
      <c r="ICY60" s="800"/>
      <c r="ICZ60" s="800"/>
      <c r="IDA60" s="800"/>
      <c r="IDB60" s="800"/>
      <c r="IDC60" s="800"/>
      <c r="IDD60" s="516"/>
      <c r="IDE60" s="800"/>
      <c r="IDF60" s="800"/>
      <c r="IDG60" s="800"/>
      <c r="IDH60" s="800"/>
      <c r="IDI60" s="800"/>
      <c r="IDJ60" s="800"/>
      <c r="IDK60" s="800"/>
      <c r="IDL60" s="516"/>
      <c r="IDM60" s="800"/>
      <c r="IDN60" s="800"/>
      <c r="IDO60" s="800"/>
      <c r="IDP60" s="800"/>
      <c r="IDQ60" s="800"/>
      <c r="IDR60" s="800"/>
      <c r="IDS60" s="800"/>
      <c r="IDT60" s="516"/>
      <c r="IDU60" s="800"/>
      <c r="IDV60" s="800"/>
      <c r="IDW60" s="800"/>
      <c r="IDX60" s="800"/>
      <c r="IDY60" s="800"/>
      <c r="IDZ60" s="800"/>
      <c r="IEA60" s="800"/>
      <c r="IEB60" s="516"/>
      <c r="IEC60" s="800"/>
      <c r="IED60" s="800"/>
      <c r="IEE60" s="800"/>
      <c r="IEF60" s="800"/>
      <c r="IEG60" s="800"/>
      <c r="IEH60" s="800"/>
      <c r="IEI60" s="800"/>
      <c r="IEJ60" s="516"/>
      <c r="IEK60" s="800"/>
      <c r="IEL60" s="800"/>
      <c r="IEM60" s="800"/>
      <c r="IEN60" s="800"/>
      <c r="IEO60" s="800"/>
      <c r="IEP60" s="800"/>
      <c r="IEQ60" s="800"/>
      <c r="IER60" s="516"/>
      <c r="IES60" s="800"/>
      <c r="IET60" s="800"/>
      <c r="IEU60" s="800"/>
      <c r="IEV60" s="800"/>
      <c r="IEW60" s="800"/>
      <c r="IEX60" s="800"/>
      <c r="IEY60" s="800"/>
      <c r="IEZ60" s="516"/>
      <c r="IFA60" s="800"/>
      <c r="IFB60" s="800"/>
      <c r="IFC60" s="800"/>
      <c r="IFD60" s="800"/>
      <c r="IFE60" s="800"/>
      <c r="IFF60" s="800"/>
      <c r="IFG60" s="800"/>
      <c r="IFH60" s="516"/>
      <c r="IFI60" s="800"/>
      <c r="IFJ60" s="800"/>
      <c r="IFK60" s="800"/>
      <c r="IFL60" s="800"/>
      <c r="IFM60" s="800"/>
      <c r="IFN60" s="800"/>
      <c r="IFO60" s="800"/>
      <c r="IFP60" s="516"/>
      <c r="IFQ60" s="800"/>
      <c r="IFR60" s="800"/>
      <c r="IFS60" s="800"/>
      <c r="IFT60" s="800"/>
      <c r="IFU60" s="800"/>
      <c r="IFV60" s="800"/>
      <c r="IFW60" s="800"/>
      <c r="IFX60" s="516"/>
      <c r="IFY60" s="800"/>
      <c r="IFZ60" s="800"/>
      <c r="IGA60" s="800"/>
      <c r="IGB60" s="800"/>
      <c r="IGC60" s="800"/>
      <c r="IGD60" s="800"/>
      <c r="IGE60" s="800"/>
      <c r="IGF60" s="516"/>
      <c r="IGG60" s="800"/>
      <c r="IGH60" s="800"/>
      <c r="IGI60" s="800"/>
      <c r="IGJ60" s="800"/>
      <c r="IGK60" s="800"/>
      <c r="IGL60" s="800"/>
      <c r="IGM60" s="800"/>
      <c r="IGN60" s="516"/>
      <c r="IGO60" s="800"/>
      <c r="IGP60" s="800"/>
      <c r="IGQ60" s="800"/>
      <c r="IGR60" s="800"/>
      <c r="IGS60" s="800"/>
      <c r="IGT60" s="800"/>
      <c r="IGU60" s="800"/>
      <c r="IGV60" s="516"/>
      <c r="IGW60" s="800"/>
      <c r="IGX60" s="800"/>
      <c r="IGY60" s="800"/>
      <c r="IGZ60" s="800"/>
      <c r="IHA60" s="800"/>
      <c r="IHB60" s="800"/>
      <c r="IHC60" s="800"/>
      <c r="IHD60" s="516"/>
      <c r="IHE60" s="800"/>
      <c r="IHF60" s="800"/>
      <c r="IHG60" s="800"/>
      <c r="IHH60" s="800"/>
      <c r="IHI60" s="800"/>
      <c r="IHJ60" s="800"/>
      <c r="IHK60" s="800"/>
      <c r="IHL60" s="516"/>
      <c r="IHM60" s="800"/>
      <c r="IHN60" s="800"/>
      <c r="IHO60" s="800"/>
      <c r="IHP60" s="800"/>
      <c r="IHQ60" s="800"/>
      <c r="IHR60" s="800"/>
      <c r="IHS60" s="800"/>
      <c r="IHT60" s="516"/>
      <c r="IHU60" s="800"/>
      <c r="IHV60" s="800"/>
      <c r="IHW60" s="800"/>
      <c r="IHX60" s="800"/>
      <c r="IHY60" s="800"/>
      <c r="IHZ60" s="800"/>
      <c r="IIA60" s="800"/>
      <c r="IIB60" s="516"/>
      <c r="IIC60" s="800"/>
      <c r="IID60" s="800"/>
      <c r="IIE60" s="800"/>
      <c r="IIF60" s="800"/>
      <c r="IIG60" s="800"/>
      <c r="IIH60" s="800"/>
      <c r="III60" s="800"/>
      <c r="IIJ60" s="516"/>
      <c r="IIK60" s="800"/>
      <c r="IIL60" s="800"/>
      <c r="IIM60" s="800"/>
      <c r="IIN60" s="800"/>
      <c r="IIO60" s="800"/>
      <c r="IIP60" s="800"/>
      <c r="IIQ60" s="800"/>
      <c r="IIR60" s="516"/>
      <c r="IIS60" s="800"/>
      <c r="IIT60" s="800"/>
      <c r="IIU60" s="800"/>
      <c r="IIV60" s="800"/>
      <c r="IIW60" s="800"/>
      <c r="IIX60" s="800"/>
      <c r="IIY60" s="800"/>
      <c r="IIZ60" s="516"/>
      <c r="IJA60" s="800"/>
      <c r="IJB60" s="800"/>
      <c r="IJC60" s="800"/>
      <c r="IJD60" s="800"/>
      <c r="IJE60" s="800"/>
      <c r="IJF60" s="800"/>
      <c r="IJG60" s="800"/>
      <c r="IJH60" s="516"/>
      <c r="IJI60" s="800"/>
      <c r="IJJ60" s="800"/>
      <c r="IJK60" s="800"/>
      <c r="IJL60" s="800"/>
      <c r="IJM60" s="800"/>
      <c r="IJN60" s="800"/>
      <c r="IJO60" s="800"/>
      <c r="IJP60" s="516"/>
      <c r="IJQ60" s="800"/>
      <c r="IJR60" s="800"/>
      <c r="IJS60" s="800"/>
      <c r="IJT60" s="800"/>
      <c r="IJU60" s="800"/>
      <c r="IJV60" s="800"/>
      <c r="IJW60" s="800"/>
      <c r="IJX60" s="516"/>
      <c r="IJY60" s="800"/>
      <c r="IJZ60" s="800"/>
      <c r="IKA60" s="800"/>
      <c r="IKB60" s="800"/>
      <c r="IKC60" s="800"/>
      <c r="IKD60" s="800"/>
      <c r="IKE60" s="800"/>
      <c r="IKF60" s="516"/>
      <c r="IKG60" s="800"/>
      <c r="IKH60" s="800"/>
      <c r="IKI60" s="800"/>
      <c r="IKJ60" s="800"/>
      <c r="IKK60" s="800"/>
      <c r="IKL60" s="800"/>
      <c r="IKM60" s="800"/>
      <c r="IKN60" s="516"/>
      <c r="IKO60" s="800"/>
      <c r="IKP60" s="800"/>
      <c r="IKQ60" s="800"/>
      <c r="IKR60" s="800"/>
      <c r="IKS60" s="800"/>
      <c r="IKT60" s="800"/>
      <c r="IKU60" s="800"/>
      <c r="IKV60" s="516"/>
      <c r="IKW60" s="800"/>
      <c r="IKX60" s="800"/>
      <c r="IKY60" s="800"/>
      <c r="IKZ60" s="800"/>
      <c r="ILA60" s="800"/>
      <c r="ILB60" s="800"/>
      <c r="ILC60" s="800"/>
      <c r="ILD60" s="516"/>
      <c r="ILE60" s="800"/>
      <c r="ILF60" s="800"/>
      <c r="ILG60" s="800"/>
      <c r="ILH60" s="800"/>
      <c r="ILI60" s="800"/>
      <c r="ILJ60" s="800"/>
      <c r="ILK60" s="800"/>
      <c r="ILL60" s="516"/>
      <c r="ILM60" s="800"/>
      <c r="ILN60" s="800"/>
      <c r="ILO60" s="800"/>
      <c r="ILP60" s="800"/>
      <c r="ILQ60" s="800"/>
      <c r="ILR60" s="800"/>
      <c r="ILS60" s="800"/>
      <c r="ILT60" s="516"/>
      <c r="ILU60" s="800"/>
      <c r="ILV60" s="800"/>
      <c r="ILW60" s="800"/>
      <c r="ILX60" s="800"/>
      <c r="ILY60" s="800"/>
      <c r="ILZ60" s="800"/>
      <c r="IMA60" s="800"/>
      <c r="IMB60" s="516"/>
      <c r="IMC60" s="800"/>
      <c r="IMD60" s="800"/>
      <c r="IME60" s="800"/>
      <c r="IMF60" s="800"/>
      <c r="IMG60" s="800"/>
      <c r="IMH60" s="800"/>
      <c r="IMI60" s="800"/>
      <c r="IMJ60" s="516"/>
      <c r="IMK60" s="800"/>
      <c r="IML60" s="800"/>
      <c r="IMM60" s="800"/>
      <c r="IMN60" s="800"/>
      <c r="IMO60" s="800"/>
      <c r="IMP60" s="800"/>
      <c r="IMQ60" s="800"/>
      <c r="IMR60" s="516"/>
      <c r="IMS60" s="800"/>
      <c r="IMT60" s="800"/>
      <c r="IMU60" s="800"/>
      <c r="IMV60" s="800"/>
      <c r="IMW60" s="800"/>
      <c r="IMX60" s="800"/>
      <c r="IMY60" s="800"/>
      <c r="IMZ60" s="516"/>
      <c r="INA60" s="800"/>
      <c r="INB60" s="800"/>
      <c r="INC60" s="800"/>
      <c r="IND60" s="800"/>
      <c r="INE60" s="800"/>
      <c r="INF60" s="800"/>
      <c r="ING60" s="800"/>
      <c r="INH60" s="516"/>
      <c r="INI60" s="800"/>
      <c r="INJ60" s="800"/>
      <c r="INK60" s="800"/>
      <c r="INL60" s="800"/>
      <c r="INM60" s="800"/>
      <c r="INN60" s="800"/>
      <c r="INO60" s="800"/>
      <c r="INP60" s="516"/>
      <c r="INQ60" s="800"/>
      <c r="INR60" s="800"/>
      <c r="INS60" s="800"/>
      <c r="INT60" s="800"/>
      <c r="INU60" s="800"/>
      <c r="INV60" s="800"/>
      <c r="INW60" s="800"/>
      <c r="INX60" s="516"/>
      <c r="INY60" s="800"/>
      <c r="INZ60" s="800"/>
      <c r="IOA60" s="800"/>
      <c r="IOB60" s="800"/>
      <c r="IOC60" s="800"/>
      <c r="IOD60" s="800"/>
      <c r="IOE60" s="800"/>
      <c r="IOF60" s="516"/>
      <c r="IOG60" s="800"/>
      <c r="IOH60" s="800"/>
      <c r="IOI60" s="800"/>
      <c r="IOJ60" s="800"/>
      <c r="IOK60" s="800"/>
      <c r="IOL60" s="800"/>
      <c r="IOM60" s="800"/>
      <c r="ION60" s="516"/>
      <c r="IOO60" s="800"/>
      <c r="IOP60" s="800"/>
      <c r="IOQ60" s="800"/>
      <c r="IOR60" s="800"/>
      <c r="IOS60" s="800"/>
      <c r="IOT60" s="800"/>
      <c r="IOU60" s="800"/>
      <c r="IOV60" s="516"/>
      <c r="IOW60" s="800"/>
      <c r="IOX60" s="800"/>
      <c r="IOY60" s="800"/>
      <c r="IOZ60" s="800"/>
      <c r="IPA60" s="800"/>
      <c r="IPB60" s="800"/>
      <c r="IPC60" s="800"/>
      <c r="IPD60" s="516"/>
      <c r="IPE60" s="800"/>
      <c r="IPF60" s="800"/>
      <c r="IPG60" s="800"/>
      <c r="IPH60" s="800"/>
      <c r="IPI60" s="800"/>
      <c r="IPJ60" s="800"/>
      <c r="IPK60" s="800"/>
      <c r="IPL60" s="516"/>
      <c r="IPM60" s="800"/>
      <c r="IPN60" s="800"/>
      <c r="IPO60" s="800"/>
      <c r="IPP60" s="800"/>
      <c r="IPQ60" s="800"/>
      <c r="IPR60" s="800"/>
      <c r="IPS60" s="800"/>
      <c r="IPT60" s="516"/>
      <c r="IPU60" s="800"/>
      <c r="IPV60" s="800"/>
      <c r="IPW60" s="800"/>
      <c r="IPX60" s="800"/>
      <c r="IPY60" s="800"/>
      <c r="IPZ60" s="800"/>
      <c r="IQA60" s="800"/>
      <c r="IQB60" s="516"/>
      <c r="IQC60" s="800"/>
      <c r="IQD60" s="800"/>
      <c r="IQE60" s="800"/>
      <c r="IQF60" s="800"/>
      <c r="IQG60" s="800"/>
      <c r="IQH60" s="800"/>
      <c r="IQI60" s="800"/>
      <c r="IQJ60" s="516"/>
      <c r="IQK60" s="800"/>
      <c r="IQL60" s="800"/>
      <c r="IQM60" s="800"/>
      <c r="IQN60" s="800"/>
      <c r="IQO60" s="800"/>
      <c r="IQP60" s="800"/>
      <c r="IQQ60" s="800"/>
      <c r="IQR60" s="516"/>
      <c r="IQS60" s="800"/>
      <c r="IQT60" s="800"/>
      <c r="IQU60" s="800"/>
      <c r="IQV60" s="800"/>
      <c r="IQW60" s="800"/>
      <c r="IQX60" s="800"/>
      <c r="IQY60" s="800"/>
      <c r="IQZ60" s="516"/>
      <c r="IRA60" s="800"/>
      <c r="IRB60" s="800"/>
      <c r="IRC60" s="800"/>
      <c r="IRD60" s="800"/>
      <c r="IRE60" s="800"/>
      <c r="IRF60" s="800"/>
      <c r="IRG60" s="800"/>
      <c r="IRH60" s="516"/>
      <c r="IRI60" s="800"/>
      <c r="IRJ60" s="800"/>
      <c r="IRK60" s="800"/>
      <c r="IRL60" s="800"/>
      <c r="IRM60" s="800"/>
      <c r="IRN60" s="800"/>
      <c r="IRO60" s="800"/>
      <c r="IRP60" s="516"/>
      <c r="IRQ60" s="800"/>
      <c r="IRR60" s="800"/>
      <c r="IRS60" s="800"/>
      <c r="IRT60" s="800"/>
      <c r="IRU60" s="800"/>
      <c r="IRV60" s="800"/>
      <c r="IRW60" s="800"/>
      <c r="IRX60" s="516"/>
      <c r="IRY60" s="800"/>
      <c r="IRZ60" s="800"/>
      <c r="ISA60" s="800"/>
      <c r="ISB60" s="800"/>
      <c r="ISC60" s="800"/>
      <c r="ISD60" s="800"/>
      <c r="ISE60" s="800"/>
      <c r="ISF60" s="516"/>
      <c r="ISG60" s="800"/>
      <c r="ISH60" s="800"/>
      <c r="ISI60" s="800"/>
      <c r="ISJ60" s="800"/>
      <c r="ISK60" s="800"/>
      <c r="ISL60" s="800"/>
      <c r="ISM60" s="800"/>
      <c r="ISN60" s="516"/>
      <c r="ISO60" s="800"/>
      <c r="ISP60" s="800"/>
      <c r="ISQ60" s="800"/>
      <c r="ISR60" s="800"/>
      <c r="ISS60" s="800"/>
      <c r="IST60" s="800"/>
      <c r="ISU60" s="800"/>
      <c r="ISV60" s="516"/>
      <c r="ISW60" s="800"/>
      <c r="ISX60" s="800"/>
      <c r="ISY60" s="800"/>
      <c r="ISZ60" s="800"/>
      <c r="ITA60" s="800"/>
      <c r="ITB60" s="800"/>
      <c r="ITC60" s="800"/>
      <c r="ITD60" s="516"/>
      <c r="ITE60" s="800"/>
      <c r="ITF60" s="800"/>
      <c r="ITG60" s="800"/>
      <c r="ITH60" s="800"/>
      <c r="ITI60" s="800"/>
      <c r="ITJ60" s="800"/>
      <c r="ITK60" s="800"/>
      <c r="ITL60" s="516"/>
      <c r="ITM60" s="800"/>
      <c r="ITN60" s="800"/>
      <c r="ITO60" s="800"/>
      <c r="ITP60" s="800"/>
      <c r="ITQ60" s="800"/>
      <c r="ITR60" s="800"/>
      <c r="ITS60" s="800"/>
      <c r="ITT60" s="516"/>
      <c r="ITU60" s="800"/>
      <c r="ITV60" s="800"/>
      <c r="ITW60" s="800"/>
      <c r="ITX60" s="800"/>
      <c r="ITY60" s="800"/>
      <c r="ITZ60" s="800"/>
      <c r="IUA60" s="800"/>
      <c r="IUB60" s="516"/>
      <c r="IUC60" s="800"/>
      <c r="IUD60" s="800"/>
      <c r="IUE60" s="800"/>
      <c r="IUF60" s="800"/>
      <c r="IUG60" s="800"/>
      <c r="IUH60" s="800"/>
      <c r="IUI60" s="800"/>
      <c r="IUJ60" s="516"/>
      <c r="IUK60" s="800"/>
      <c r="IUL60" s="800"/>
      <c r="IUM60" s="800"/>
      <c r="IUN60" s="800"/>
      <c r="IUO60" s="800"/>
      <c r="IUP60" s="800"/>
      <c r="IUQ60" s="800"/>
      <c r="IUR60" s="516"/>
      <c r="IUS60" s="800"/>
      <c r="IUT60" s="800"/>
      <c r="IUU60" s="800"/>
      <c r="IUV60" s="800"/>
      <c r="IUW60" s="800"/>
      <c r="IUX60" s="800"/>
      <c r="IUY60" s="800"/>
      <c r="IUZ60" s="516"/>
      <c r="IVA60" s="800"/>
      <c r="IVB60" s="800"/>
      <c r="IVC60" s="800"/>
      <c r="IVD60" s="800"/>
      <c r="IVE60" s="800"/>
      <c r="IVF60" s="800"/>
      <c r="IVG60" s="800"/>
      <c r="IVH60" s="516"/>
      <c r="IVI60" s="800"/>
      <c r="IVJ60" s="800"/>
      <c r="IVK60" s="800"/>
      <c r="IVL60" s="800"/>
      <c r="IVM60" s="800"/>
      <c r="IVN60" s="800"/>
      <c r="IVO60" s="800"/>
      <c r="IVP60" s="516"/>
      <c r="IVQ60" s="800"/>
      <c r="IVR60" s="800"/>
      <c r="IVS60" s="800"/>
      <c r="IVT60" s="800"/>
      <c r="IVU60" s="800"/>
      <c r="IVV60" s="800"/>
      <c r="IVW60" s="800"/>
      <c r="IVX60" s="516"/>
      <c r="IVY60" s="800"/>
      <c r="IVZ60" s="800"/>
      <c r="IWA60" s="800"/>
      <c r="IWB60" s="800"/>
      <c r="IWC60" s="800"/>
      <c r="IWD60" s="800"/>
      <c r="IWE60" s="800"/>
      <c r="IWF60" s="516"/>
      <c r="IWG60" s="800"/>
      <c r="IWH60" s="800"/>
      <c r="IWI60" s="800"/>
      <c r="IWJ60" s="800"/>
      <c r="IWK60" s="800"/>
      <c r="IWL60" s="800"/>
      <c r="IWM60" s="800"/>
      <c r="IWN60" s="516"/>
      <c r="IWO60" s="800"/>
      <c r="IWP60" s="800"/>
      <c r="IWQ60" s="800"/>
      <c r="IWR60" s="800"/>
      <c r="IWS60" s="800"/>
      <c r="IWT60" s="800"/>
      <c r="IWU60" s="800"/>
      <c r="IWV60" s="516"/>
      <c r="IWW60" s="800"/>
      <c r="IWX60" s="800"/>
      <c r="IWY60" s="800"/>
      <c r="IWZ60" s="800"/>
      <c r="IXA60" s="800"/>
      <c r="IXB60" s="800"/>
      <c r="IXC60" s="800"/>
      <c r="IXD60" s="516"/>
      <c r="IXE60" s="800"/>
      <c r="IXF60" s="800"/>
      <c r="IXG60" s="800"/>
      <c r="IXH60" s="800"/>
      <c r="IXI60" s="800"/>
      <c r="IXJ60" s="800"/>
      <c r="IXK60" s="800"/>
      <c r="IXL60" s="516"/>
      <c r="IXM60" s="800"/>
      <c r="IXN60" s="800"/>
      <c r="IXO60" s="800"/>
      <c r="IXP60" s="800"/>
      <c r="IXQ60" s="800"/>
      <c r="IXR60" s="800"/>
      <c r="IXS60" s="800"/>
      <c r="IXT60" s="516"/>
      <c r="IXU60" s="800"/>
      <c r="IXV60" s="800"/>
      <c r="IXW60" s="800"/>
      <c r="IXX60" s="800"/>
      <c r="IXY60" s="800"/>
      <c r="IXZ60" s="800"/>
      <c r="IYA60" s="800"/>
      <c r="IYB60" s="516"/>
      <c r="IYC60" s="800"/>
      <c r="IYD60" s="800"/>
      <c r="IYE60" s="800"/>
      <c r="IYF60" s="800"/>
      <c r="IYG60" s="800"/>
      <c r="IYH60" s="800"/>
      <c r="IYI60" s="800"/>
      <c r="IYJ60" s="516"/>
      <c r="IYK60" s="800"/>
      <c r="IYL60" s="800"/>
      <c r="IYM60" s="800"/>
      <c r="IYN60" s="800"/>
      <c r="IYO60" s="800"/>
      <c r="IYP60" s="800"/>
      <c r="IYQ60" s="800"/>
      <c r="IYR60" s="516"/>
      <c r="IYS60" s="800"/>
      <c r="IYT60" s="800"/>
      <c r="IYU60" s="800"/>
      <c r="IYV60" s="800"/>
      <c r="IYW60" s="800"/>
      <c r="IYX60" s="800"/>
      <c r="IYY60" s="800"/>
      <c r="IYZ60" s="516"/>
      <c r="IZA60" s="800"/>
      <c r="IZB60" s="800"/>
      <c r="IZC60" s="800"/>
      <c r="IZD60" s="800"/>
      <c r="IZE60" s="800"/>
      <c r="IZF60" s="800"/>
      <c r="IZG60" s="800"/>
      <c r="IZH60" s="516"/>
      <c r="IZI60" s="800"/>
      <c r="IZJ60" s="800"/>
      <c r="IZK60" s="800"/>
      <c r="IZL60" s="800"/>
      <c r="IZM60" s="800"/>
      <c r="IZN60" s="800"/>
      <c r="IZO60" s="800"/>
      <c r="IZP60" s="516"/>
      <c r="IZQ60" s="800"/>
      <c r="IZR60" s="800"/>
      <c r="IZS60" s="800"/>
      <c r="IZT60" s="800"/>
      <c r="IZU60" s="800"/>
      <c r="IZV60" s="800"/>
      <c r="IZW60" s="800"/>
      <c r="IZX60" s="516"/>
      <c r="IZY60" s="800"/>
      <c r="IZZ60" s="800"/>
      <c r="JAA60" s="800"/>
      <c r="JAB60" s="800"/>
      <c r="JAC60" s="800"/>
      <c r="JAD60" s="800"/>
      <c r="JAE60" s="800"/>
      <c r="JAF60" s="516"/>
      <c r="JAG60" s="800"/>
      <c r="JAH60" s="800"/>
      <c r="JAI60" s="800"/>
      <c r="JAJ60" s="800"/>
      <c r="JAK60" s="800"/>
      <c r="JAL60" s="800"/>
      <c r="JAM60" s="800"/>
      <c r="JAN60" s="516"/>
      <c r="JAO60" s="800"/>
      <c r="JAP60" s="800"/>
      <c r="JAQ60" s="800"/>
      <c r="JAR60" s="800"/>
      <c r="JAS60" s="800"/>
      <c r="JAT60" s="800"/>
      <c r="JAU60" s="800"/>
      <c r="JAV60" s="516"/>
      <c r="JAW60" s="800"/>
      <c r="JAX60" s="800"/>
      <c r="JAY60" s="800"/>
      <c r="JAZ60" s="800"/>
      <c r="JBA60" s="800"/>
      <c r="JBB60" s="800"/>
      <c r="JBC60" s="800"/>
      <c r="JBD60" s="516"/>
      <c r="JBE60" s="800"/>
      <c r="JBF60" s="800"/>
      <c r="JBG60" s="800"/>
      <c r="JBH60" s="800"/>
      <c r="JBI60" s="800"/>
      <c r="JBJ60" s="800"/>
      <c r="JBK60" s="800"/>
      <c r="JBL60" s="516"/>
      <c r="JBM60" s="800"/>
      <c r="JBN60" s="800"/>
      <c r="JBO60" s="800"/>
      <c r="JBP60" s="800"/>
      <c r="JBQ60" s="800"/>
      <c r="JBR60" s="800"/>
      <c r="JBS60" s="800"/>
      <c r="JBT60" s="516"/>
      <c r="JBU60" s="800"/>
      <c r="JBV60" s="800"/>
      <c r="JBW60" s="800"/>
      <c r="JBX60" s="800"/>
      <c r="JBY60" s="800"/>
      <c r="JBZ60" s="800"/>
      <c r="JCA60" s="800"/>
      <c r="JCB60" s="516"/>
      <c r="JCC60" s="800"/>
      <c r="JCD60" s="800"/>
      <c r="JCE60" s="800"/>
      <c r="JCF60" s="800"/>
      <c r="JCG60" s="800"/>
      <c r="JCH60" s="800"/>
      <c r="JCI60" s="800"/>
      <c r="JCJ60" s="516"/>
      <c r="JCK60" s="800"/>
      <c r="JCL60" s="800"/>
      <c r="JCM60" s="800"/>
      <c r="JCN60" s="800"/>
      <c r="JCO60" s="800"/>
      <c r="JCP60" s="800"/>
      <c r="JCQ60" s="800"/>
      <c r="JCR60" s="516"/>
      <c r="JCS60" s="800"/>
      <c r="JCT60" s="800"/>
      <c r="JCU60" s="800"/>
      <c r="JCV60" s="800"/>
      <c r="JCW60" s="800"/>
      <c r="JCX60" s="800"/>
      <c r="JCY60" s="800"/>
      <c r="JCZ60" s="516"/>
      <c r="JDA60" s="800"/>
      <c r="JDB60" s="800"/>
      <c r="JDC60" s="800"/>
      <c r="JDD60" s="800"/>
      <c r="JDE60" s="800"/>
      <c r="JDF60" s="800"/>
      <c r="JDG60" s="800"/>
      <c r="JDH60" s="516"/>
      <c r="JDI60" s="800"/>
      <c r="JDJ60" s="800"/>
      <c r="JDK60" s="800"/>
      <c r="JDL60" s="800"/>
      <c r="JDM60" s="800"/>
      <c r="JDN60" s="800"/>
      <c r="JDO60" s="800"/>
      <c r="JDP60" s="516"/>
      <c r="JDQ60" s="800"/>
      <c r="JDR60" s="800"/>
      <c r="JDS60" s="800"/>
      <c r="JDT60" s="800"/>
      <c r="JDU60" s="800"/>
      <c r="JDV60" s="800"/>
      <c r="JDW60" s="800"/>
      <c r="JDX60" s="516"/>
      <c r="JDY60" s="800"/>
      <c r="JDZ60" s="800"/>
      <c r="JEA60" s="800"/>
      <c r="JEB60" s="800"/>
      <c r="JEC60" s="800"/>
      <c r="JED60" s="800"/>
      <c r="JEE60" s="800"/>
      <c r="JEF60" s="516"/>
      <c r="JEG60" s="800"/>
      <c r="JEH60" s="800"/>
      <c r="JEI60" s="800"/>
      <c r="JEJ60" s="800"/>
      <c r="JEK60" s="800"/>
      <c r="JEL60" s="800"/>
      <c r="JEM60" s="800"/>
      <c r="JEN60" s="516"/>
      <c r="JEO60" s="800"/>
      <c r="JEP60" s="800"/>
      <c r="JEQ60" s="800"/>
      <c r="JER60" s="800"/>
      <c r="JES60" s="800"/>
      <c r="JET60" s="800"/>
      <c r="JEU60" s="800"/>
      <c r="JEV60" s="516"/>
      <c r="JEW60" s="800"/>
      <c r="JEX60" s="800"/>
      <c r="JEY60" s="800"/>
      <c r="JEZ60" s="800"/>
      <c r="JFA60" s="800"/>
      <c r="JFB60" s="800"/>
      <c r="JFC60" s="800"/>
      <c r="JFD60" s="516"/>
      <c r="JFE60" s="800"/>
      <c r="JFF60" s="800"/>
      <c r="JFG60" s="800"/>
      <c r="JFH60" s="800"/>
      <c r="JFI60" s="800"/>
      <c r="JFJ60" s="800"/>
      <c r="JFK60" s="800"/>
      <c r="JFL60" s="516"/>
      <c r="JFM60" s="800"/>
      <c r="JFN60" s="800"/>
      <c r="JFO60" s="800"/>
      <c r="JFP60" s="800"/>
      <c r="JFQ60" s="800"/>
      <c r="JFR60" s="800"/>
      <c r="JFS60" s="800"/>
      <c r="JFT60" s="516"/>
      <c r="JFU60" s="800"/>
      <c r="JFV60" s="800"/>
      <c r="JFW60" s="800"/>
      <c r="JFX60" s="800"/>
      <c r="JFY60" s="800"/>
      <c r="JFZ60" s="800"/>
      <c r="JGA60" s="800"/>
      <c r="JGB60" s="516"/>
      <c r="JGC60" s="800"/>
      <c r="JGD60" s="800"/>
      <c r="JGE60" s="800"/>
      <c r="JGF60" s="800"/>
      <c r="JGG60" s="800"/>
      <c r="JGH60" s="800"/>
      <c r="JGI60" s="800"/>
      <c r="JGJ60" s="516"/>
      <c r="JGK60" s="800"/>
      <c r="JGL60" s="800"/>
      <c r="JGM60" s="800"/>
      <c r="JGN60" s="800"/>
      <c r="JGO60" s="800"/>
      <c r="JGP60" s="800"/>
      <c r="JGQ60" s="800"/>
      <c r="JGR60" s="516"/>
      <c r="JGS60" s="800"/>
      <c r="JGT60" s="800"/>
      <c r="JGU60" s="800"/>
      <c r="JGV60" s="800"/>
      <c r="JGW60" s="800"/>
      <c r="JGX60" s="800"/>
      <c r="JGY60" s="800"/>
      <c r="JGZ60" s="516"/>
      <c r="JHA60" s="800"/>
      <c r="JHB60" s="800"/>
      <c r="JHC60" s="800"/>
      <c r="JHD60" s="800"/>
      <c r="JHE60" s="800"/>
      <c r="JHF60" s="800"/>
      <c r="JHG60" s="800"/>
      <c r="JHH60" s="516"/>
      <c r="JHI60" s="800"/>
      <c r="JHJ60" s="800"/>
      <c r="JHK60" s="800"/>
      <c r="JHL60" s="800"/>
      <c r="JHM60" s="800"/>
      <c r="JHN60" s="800"/>
      <c r="JHO60" s="800"/>
      <c r="JHP60" s="516"/>
      <c r="JHQ60" s="800"/>
      <c r="JHR60" s="800"/>
      <c r="JHS60" s="800"/>
      <c r="JHT60" s="800"/>
      <c r="JHU60" s="800"/>
      <c r="JHV60" s="800"/>
      <c r="JHW60" s="800"/>
      <c r="JHX60" s="516"/>
      <c r="JHY60" s="800"/>
      <c r="JHZ60" s="800"/>
      <c r="JIA60" s="800"/>
      <c r="JIB60" s="800"/>
      <c r="JIC60" s="800"/>
      <c r="JID60" s="800"/>
      <c r="JIE60" s="800"/>
      <c r="JIF60" s="516"/>
      <c r="JIG60" s="800"/>
      <c r="JIH60" s="800"/>
      <c r="JII60" s="800"/>
      <c r="JIJ60" s="800"/>
      <c r="JIK60" s="800"/>
      <c r="JIL60" s="800"/>
      <c r="JIM60" s="800"/>
      <c r="JIN60" s="516"/>
      <c r="JIO60" s="800"/>
      <c r="JIP60" s="800"/>
      <c r="JIQ60" s="800"/>
      <c r="JIR60" s="800"/>
      <c r="JIS60" s="800"/>
      <c r="JIT60" s="800"/>
      <c r="JIU60" s="800"/>
      <c r="JIV60" s="516"/>
      <c r="JIW60" s="800"/>
      <c r="JIX60" s="800"/>
      <c r="JIY60" s="800"/>
      <c r="JIZ60" s="800"/>
      <c r="JJA60" s="800"/>
      <c r="JJB60" s="800"/>
      <c r="JJC60" s="800"/>
      <c r="JJD60" s="516"/>
      <c r="JJE60" s="800"/>
      <c r="JJF60" s="800"/>
      <c r="JJG60" s="800"/>
      <c r="JJH60" s="800"/>
      <c r="JJI60" s="800"/>
      <c r="JJJ60" s="800"/>
      <c r="JJK60" s="800"/>
      <c r="JJL60" s="516"/>
      <c r="JJM60" s="800"/>
      <c r="JJN60" s="800"/>
      <c r="JJO60" s="800"/>
      <c r="JJP60" s="800"/>
      <c r="JJQ60" s="800"/>
      <c r="JJR60" s="800"/>
      <c r="JJS60" s="800"/>
      <c r="JJT60" s="516"/>
      <c r="JJU60" s="800"/>
      <c r="JJV60" s="800"/>
      <c r="JJW60" s="800"/>
      <c r="JJX60" s="800"/>
      <c r="JJY60" s="800"/>
      <c r="JJZ60" s="800"/>
      <c r="JKA60" s="800"/>
      <c r="JKB60" s="516"/>
      <c r="JKC60" s="800"/>
      <c r="JKD60" s="800"/>
      <c r="JKE60" s="800"/>
      <c r="JKF60" s="800"/>
      <c r="JKG60" s="800"/>
      <c r="JKH60" s="800"/>
      <c r="JKI60" s="800"/>
      <c r="JKJ60" s="516"/>
      <c r="JKK60" s="800"/>
      <c r="JKL60" s="800"/>
      <c r="JKM60" s="800"/>
      <c r="JKN60" s="800"/>
      <c r="JKO60" s="800"/>
      <c r="JKP60" s="800"/>
      <c r="JKQ60" s="800"/>
      <c r="JKR60" s="516"/>
      <c r="JKS60" s="800"/>
      <c r="JKT60" s="800"/>
      <c r="JKU60" s="800"/>
      <c r="JKV60" s="800"/>
      <c r="JKW60" s="800"/>
      <c r="JKX60" s="800"/>
      <c r="JKY60" s="800"/>
      <c r="JKZ60" s="516"/>
      <c r="JLA60" s="800"/>
      <c r="JLB60" s="800"/>
      <c r="JLC60" s="800"/>
      <c r="JLD60" s="800"/>
      <c r="JLE60" s="800"/>
      <c r="JLF60" s="800"/>
      <c r="JLG60" s="800"/>
      <c r="JLH60" s="516"/>
      <c r="JLI60" s="800"/>
      <c r="JLJ60" s="800"/>
      <c r="JLK60" s="800"/>
      <c r="JLL60" s="800"/>
      <c r="JLM60" s="800"/>
      <c r="JLN60" s="800"/>
      <c r="JLO60" s="800"/>
      <c r="JLP60" s="516"/>
      <c r="JLQ60" s="800"/>
      <c r="JLR60" s="800"/>
      <c r="JLS60" s="800"/>
      <c r="JLT60" s="800"/>
      <c r="JLU60" s="800"/>
      <c r="JLV60" s="800"/>
      <c r="JLW60" s="800"/>
      <c r="JLX60" s="516"/>
      <c r="JLY60" s="800"/>
      <c r="JLZ60" s="800"/>
      <c r="JMA60" s="800"/>
      <c r="JMB60" s="800"/>
      <c r="JMC60" s="800"/>
      <c r="JMD60" s="800"/>
      <c r="JME60" s="800"/>
      <c r="JMF60" s="516"/>
      <c r="JMG60" s="800"/>
      <c r="JMH60" s="800"/>
      <c r="JMI60" s="800"/>
      <c r="JMJ60" s="800"/>
      <c r="JMK60" s="800"/>
      <c r="JML60" s="800"/>
      <c r="JMM60" s="800"/>
      <c r="JMN60" s="516"/>
      <c r="JMO60" s="800"/>
      <c r="JMP60" s="800"/>
      <c r="JMQ60" s="800"/>
      <c r="JMR60" s="800"/>
      <c r="JMS60" s="800"/>
      <c r="JMT60" s="800"/>
      <c r="JMU60" s="800"/>
      <c r="JMV60" s="516"/>
      <c r="JMW60" s="800"/>
      <c r="JMX60" s="800"/>
      <c r="JMY60" s="800"/>
      <c r="JMZ60" s="800"/>
      <c r="JNA60" s="800"/>
      <c r="JNB60" s="800"/>
      <c r="JNC60" s="800"/>
      <c r="JND60" s="516"/>
      <c r="JNE60" s="800"/>
      <c r="JNF60" s="800"/>
      <c r="JNG60" s="800"/>
      <c r="JNH60" s="800"/>
      <c r="JNI60" s="800"/>
      <c r="JNJ60" s="800"/>
      <c r="JNK60" s="800"/>
      <c r="JNL60" s="516"/>
      <c r="JNM60" s="800"/>
      <c r="JNN60" s="800"/>
      <c r="JNO60" s="800"/>
      <c r="JNP60" s="800"/>
      <c r="JNQ60" s="800"/>
      <c r="JNR60" s="800"/>
      <c r="JNS60" s="800"/>
      <c r="JNT60" s="516"/>
      <c r="JNU60" s="800"/>
      <c r="JNV60" s="800"/>
      <c r="JNW60" s="800"/>
      <c r="JNX60" s="800"/>
      <c r="JNY60" s="800"/>
      <c r="JNZ60" s="800"/>
      <c r="JOA60" s="800"/>
      <c r="JOB60" s="516"/>
      <c r="JOC60" s="800"/>
      <c r="JOD60" s="800"/>
      <c r="JOE60" s="800"/>
      <c r="JOF60" s="800"/>
      <c r="JOG60" s="800"/>
      <c r="JOH60" s="800"/>
      <c r="JOI60" s="800"/>
      <c r="JOJ60" s="516"/>
      <c r="JOK60" s="800"/>
      <c r="JOL60" s="800"/>
      <c r="JOM60" s="800"/>
      <c r="JON60" s="800"/>
      <c r="JOO60" s="800"/>
      <c r="JOP60" s="800"/>
      <c r="JOQ60" s="800"/>
      <c r="JOR60" s="516"/>
      <c r="JOS60" s="800"/>
      <c r="JOT60" s="800"/>
      <c r="JOU60" s="800"/>
      <c r="JOV60" s="800"/>
      <c r="JOW60" s="800"/>
      <c r="JOX60" s="800"/>
      <c r="JOY60" s="800"/>
      <c r="JOZ60" s="516"/>
      <c r="JPA60" s="800"/>
      <c r="JPB60" s="800"/>
      <c r="JPC60" s="800"/>
      <c r="JPD60" s="800"/>
      <c r="JPE60" s="800"/>
      <c r="JPF60" s="800"/>
      <c r="JPG60" s="800"/>
      <c r="JPH60" s="516"/>
      <c r="JPI60" s="800"/>
      <c r="JPJ60" s="800"/>
      <c r="JPK60" s="800"/>
      <c r="JPL60" s="800"/>
      <c r="JPM60" s="800"/>
      <c r="JPN60" s="800"/>
      <c r="JPO60" s="800"/>
      <c r="JPP60" s="516"/>
      <c r="JPQ60" s="800"/>
      <c r="JPR60" s="800"/>
      <c r="JPS60" s="800"/>
      <c r="JPT60" s="800"/>
      <c r="JPU60" s="800"/>
      <c r="JPV60" s="800"/>
      <c r="JPW60" s="800"/>
      <c r="JPX60" s="516"/>
      <c r="JPY60" s="800"/>
      <c r="JPZ60" s="800"/>
      <c r="JQA60" s="800"/>
      <c r="JQB60" s="800"/>
      <c r="JQC60" s="800"/>
      <c r="JQD60" s="800"/>
      <c r="JQE60" s="800"/>
      <c r="JQF60" s="516"/>
      <c r="JQG60" s="800"/>
      <c r="JQH60" s="800"/>
      <c r="JQI60" s="800"/>
      <c r="JQJ60" s="800"/>
      <c r="JQK60" s="800"/>
      <c r="JQL60" s="800"/>
      <c r="JQM60" s="800"/>
      <c r="JQN60" s="516"/>
      <c r="JQO60" s="800"/>
      <c r="JQP60" s="800"/>
      <c r="JQQ60" s="800"/>
      <c r="JQR60" s="800"/>
      <c r="JQS60" s="800"/>
      <c r="JQT60" s="800"/>
      <c r="JQU60" s="800"/>
      <c r="JQV60" s="516"/>
      <c r="JQW60" s="800"/>
      <c r="JQX60" s="800"/>
      <c r="JQY60" s="800"/>
      <c r="JQZ60" s="800"/>
      <c r="JRA60" s="800"/>
      <c r="JRB60" s="800"/>
      <c r="JRC60" s="800"/>
      <c r="JRD60" s="516"/>
      <c r="JRE60" s="800"/>
      <c r="JRF60" s="800"/>
      <c r="JRG60" s="800"/>
      <c r="JRH60" s="800"/>
      <c r="JRI60" s="800"/>
      <c r="JRJ60" s="800"/>
      <c r="JRK60" s="800"/>
      <c r="JRL60" s="516"/>
      <c r="JRM60" s="800"/>
      <c r="JRN60" s="800"/>
      <c r="JRO60" s="800"/>
      <c r="JRP60" s="800"/>
      <c r="JRQ60" s="800"/>
      <c r="JRR60" s="800"/>
      <c r="JRS60" s="800"/>
      <c r="JRT60" s="516"/>
      <c r="JRU60" s="800"/>
      <c r="JRV60" s="800"/>
      <c r="JRW60" s="800"/>
      <c r="JRX60" s="800"/>
      <c r="JRY60" s="800"/>
      <c r="JRZ60" s="800"/>
      <c r="JSA60" s="800"/>
      <c r="JSB60" s="516"/>
      <c r="JSC60" s="800"/>
      <c r="JSD60" s="800"/>
      <c r="JSE60" s="800"/>
      <c r="JSF60" s="800"/>
      <c r="JSG60" s="800"/>
      <c r="JSH60" s="800"/>
      <c r="JSI60" s="800"/>
      <c r="JSJ60" s="516"/>
      <c r="JSK60" s="800"/>
      <c r="JSL60" s="800"/>
      <c r="JSM60" s="800"/>
      <c r="JSN60" s="800"/>
      <c r="JSO60" s="800"/>
      <c r="JSP60" s="800"/>
      <c r="JSQ60" s="800"/>
      <c r="JSR60" s="516"/>
      <c r="JSS60" s="800"/>
      <c r="JST60" s="800"/>
      <c r="JSU60" s="800"/>
      <c r="JSV60" s="800"/>
      <c r="JSW60" s="800"/>
      <c r="JSX60" s="800"/>
      <c r="JSY60" s="800"/>
      <c r="JSZ60" s="516"/>
      <c r="JTA60" s="800"/>
      <c r="JTB60" s="800"/>
      <c r="JTC60" s="800"/>
      <c r="JTD60" s="800"/>
      <c r="JTE60" s="800"/>
      <c r="JTF60" s="800"/>
      <c r="JTG60" s="800"/>
      <c r="JTH60" s="516"/>
      <c r="JTI60" s="800"/>
      <c r="JTJ60" s="800"/>
      <c r="JTK60" s="800"/>
      <c r="JTL60" s="800"/>
      <c r="JTM60" s="800"/>
      <c r="JTN60" s="800"/>
      <c r="JTO60" s="800"/>
      <c r="JTP60" s="516"/>
      <c r="JTQ60" s="800"/>
      <c r="JTR60" s="800"/>
      <c r="JTS60" s="800"/>
      <c r="JTT60" s="800"/>
      <c r="JTU60" s="800"/>
      <c r="JTV60" s="800"/>
      <c r="JTW60" s="800"/>
      <c r="JTX60" s="516"/>
      <c r="JTY60" s="800"/>
      <c r="JTZ60" s="800"/>
      <c r="JUA60" s="800"/>
      <c r="JUB60" s="800"/>
      <c r="JUC60" s="800"/>
      <c r="JUD60" s="800"/>
      <c r="JUE60" s="800"/>
      <c r="JUF60" s="516"/>
      <c r="JUG60" s="800"/>
      <c r="JUH60" s="800"/>
      <c r="JUI60" s="800"/>
      <c r="JUJ60" s="800"/>
      <c r="JUK60" s="800"/>
      <c r="JUL60" s="800"/>
      <c r="JUM60" s="800"/>
      <c r="JUN60" s="516"/>
      <c r="JUO60" s="800"/>
      <c r="JUP60" s="800"/>
      <c r="JUQ60" s="800"/>
      <c r="JUR60" s="800"/>
      <c r="JUS60" s="800"/>
      <c r="JUT60" s="800"/>
      <c r="JUU60" s="800"/>
      <c r="JUV60" s="516"/>
      <c r="JUW60" s="800"/>
      <c r="JUX60" s="800"/>
      <c r="JUY60" s="800"/>
      <c r="JUZ60" s="800"/>
      <c r="JVA60" s="800"/>
      <c r="JVB60" s="800"/>
      <c r="JVC60" s="800"/>
      <c r="JVD60" s="516"/>
      <c r="JVE60" s="800"/>
      <c r="JVF60" s="800"/>
      <c r="JVG60" s="800"/>
      <c r="JVH60" s="800"/>
      <c r="JVI60" s="800"/>
      <c r="JVJ60" s="800"/>
      <c r="JVK60" s="800"/>
      <c r="JVL60" s="516"/>
      <c r="JVM60" s="800"/>
      <c r="JVN60" s="800"/>
      <c r="JVO60" s="800"/>
      <c r="JVP60" s="800"/>
      <c r="JVQ60" s="800"/>
      <c r="JVR60" s="800"/>
      <c r="JVS60" s="800"/>
      <c r="JVT60" s="516"/>
      <c r="JVU60" s="800"/>
      <c r="JVV60" s="800"/>
      <c r="JVW60" s="800"/>
      <c r="JVX60" s="800"/>
      <c r="JVY60" s="800"/>
      <c r="JVZ60" s="800"/>
      <c r="JWA60" s="800"/>
      <c r="JWB60" s="516"/>
      <c r="JWC60" s="800"/>
      <c r="JWD60" s="800"/>
      <c r="JWE60" s="800"/>
      <c r="JWF60" s="800"/>
      <c r="JWG60" s="800"/>
      <c r="JWH60" s="800"/>
      <c r="JWI60" s="800"/>
      <c r="JWJ60" s="516"/>
      <c r="JWK60" s="800"/>
      <c r="JWL60" s="800"/>
      <c r="JWM60" s="800"/>
      <c r="JWN60" s="800"/>
      <c r="JWO60" s="800"/>
      <c r="JWP60" s="800"/>
      <c r="JWQ60" s="800"/>
      <c r="JWR60" s="516"/>
      <c r="JWS60" s="800"/>
      <c r="JWT60" s="800"/>
      <c r="JWU60" s="800"/>
      <c r="JWV60" s="800"/>
      <c r="JWW60" s="800"/>
      <c r="JWX60" s="800"/>
      <c r="JWY60" s="800"/>
      <c r="JWZ60" s="516"/>
      <c r="JXA60" s="800"/>
      <c r="JXB60" s="800"/>
      <c r="JXC60" s="800"/>
      <c r="JXD60" s="800"/>
      <c r="JXE60" s="800"/>
      <c r="JXF60" s="800"/>
      <c r="JXG60" s="800"/>
      <c r="JXH60" s="516"/>
      <c r="JXI60" s="800"/>
      <c r="JXJ60" s="800"/>
      <c r="JXK60" s="800"/>
      <c r="JXL60" s="800"/>
      <c r="JXM60" s="800"/>
      <c r="JXN60" s="800"/>
      <c r="JXO60" s="800"/>
      <c r="JXP60" s="516"/>
      <c r="JXQ60" s="800"/>
      <c r="JXR60" s="800"/>
      <c r="JXS60" s="800"/>
      <c r="JXT60" s="800"/>
      <c r="JXU60" s="800"/>
      <c r="JXV60" s="800"/>
      <c r="JXW60" s="800"/>
      <c r="JXX60" s="516"/>
      <c r="JXY60" s="800"/>
      <c r="JXZ60" s="800"/>
      <c r="JYA60" s="800"/>
      <c r="JYB60" s="800"/>
      <c r="JYC60" s="800"/>
      <c r="JYD60" s="800"/>
      <c r="JYE60" s="800"/>
      <c r="JYF60" s="516"/>
      <c r="JYG60" s="800"/>
      <c r="JYH60" s="800"/>
      <c r="JYI60" s="800"/>
      <c r="JYJ60" s="800"/>
      <c r="JYK60" s="800"/>
      <c r="JYL60" s="800"/>
      <c r="JYM60" s="800"/>
      <c r="JYN60" s="516"/>
      <c r="JYO60" s="800"/>
      <c r="JYP60" s="800"/>
      <c r="JYQ60" s="800"/>
      <c r="JYR60" s="800"/>
      <c r="JYS60" s="800"/>
      <c r="JYT60" s="800"/>
      <c r="JYU60" s="800"/>
      <c r="JYV60" s="516"/>
      <c r="JYW60" s="800"/>
      <c r="JYX60" s="800"/>
      <c r="JYY60" s="800"/>
      <c r="JYZ60" s="800"/>
      <c r="JZA60" s="800"/>
      <c r="JZB60" s="800"/>
      <c r="JZC60" s="800"/>
      <c r="JZD60" s="516"/>
      <c r="JZE60" s="800"/>
      <c r="JZF60" s="800"/>
      <c r="JZG60" s="800"/>
      <c r="JZH60" s="800"/>
      <c r="JZI60" s="800"/>
      <c r="JZJ60" s="800"/>
      <c r="JZK60" s="800"/>
      <c r="JZL60" s="516"/>
      <c r="JZM60" s="800"/>
      <c r="JZN60" s="800"/>
      <c r="JZO60" s="800"/>
      <c r="JZP60" s="800"/>
      <c r="JZQ60" s="800"/>
      <c r="JZR60" s="800"/>
      <c r="JZS60" s="800"/>
      <c r="JZT60" s="516"/>
      <c r="JZU60" s="800"/>
      <c r="JZV60" s="800"/>
      <c r="JZW60" s="800"/>
      <c r="JZX60" s="800"/>
      <c r="JZY60" s="800"/>
      <c r="JZZ60" s="800"/>
      <c r="KAA60" s="800"/>
      <c r="KAB60" s="516"/>
      <c r="KAC60" s="800"/>
      <c r="KAD60" s="800"/>
      <c r="KAE60" s="800"/>
      <c r="KAF60" s="800"/>
      <c r="KAG60" s="800"/>
      <c r="KAH60" s="800"/>
      <c r="KAI60" s="800"/>
      <c r="KAJ60" s="516"/>
      <c r="KAK60" s="800"/>
      <c r="KAL60" s="800"/>
      <c r="KAM60" s="800"/>
      <c r="KAN60" s="800"/>
      <c r="KAO60" s="800"/>
      <c r="KAP60" s="800"/>
      <c r="KAQ60" s="800"/>
      <c r="KAR60" s="516"/>
      <c r="KAS60" s="800"/>
      <c r="KAT60" s="800"/>
      <c r="KAU60" s="800"/>
      <c r="KAV60" s="800"/>
      <c r="KAW60" s="800"/>
      <c r="KAX60" s="800"/>
      <c r="KAY60" s="800"/>
      <c r="KAZ60" s="516"/>
      <c r="KBA60" s="800"/>
      <c r="KBB60" s="800"/>
      <c r="KBC60" s="800"/>
      <c r="KBD60" s="800"/>
      <c r="KBE60" s="800"/>
      <c r="KBF60" s="800"/>
      <c r="KBG60" s="800"/>
      <c r="KBH60" s="516"/>
      <c r="KBI60" s="800"/>
      <c r="KBJ60" s="800"/>
      <c r="KBK60" s="800"/>
      <c r="KBL60" s="800"/>
      <c r="KBM60" s="800"/>
      <c r="KBN60" s="800"/>
      <c r="KBO60" s="800"/>
      <c r="KBP60" s="516"/>
      <c r="KBQ60" s="800"/>
      <c r="KBR60" s="800"/>
      <c r="KBS60" s="800"/>
      <c r="KBT60" s="800"/>
      <c r="KBU60" s="800"/>
      <c r="KBV60" s="800"/>
      <c r="KBW60" s="800"/>
      <c r="KBX60" s="516"/>
      <c r="KBY60" s="800"/>
      <c r="KBZ60" s="800"/>
      <c r="KCA60" s="800"/>
      <c r="KCB60" s="800"/>
      <c r="KCC60" s="800"/>
      <c r="KCD60" s="800"/>
      <c r="KCE60" s="800"/>
      <c r="KCF60" s="516"/>
      <c r="KCG60" s="800"/>
      <c r="KCH60" s="800"/>
      <c r="KCI60" s="800"/>
      <c r="KCJ60" s="800"/>
      <c r="KCK60" s="800"/>
      <c r="KCL60" s="800"/>
      <c r="KCM60" s="800"/>
      <c r="KCN60" s="516"/>
      <c r="KCO60" s="800"/>
      <c r="KCP60" s="800"/>
      <c r="KCQ60" s="800"/>
      <c r="KCR60" s="800"/>
      <c r="KCS60" s="800"/>
      <c r="KCT60" s="800"/>
      <c r="KCU60" s="800"/>
      <c r="KCV60" s="516"/>
      <c r="KCW60" s="800"/>
      <c r="KCX60" s="800"/>
      <c r="KCY60" s="800"/>
      <c r="KCZ60" s="800"/>
      <c r="KDA60" s="800"/>
      <c r="KDB60" s="800"/>
      <c r="KDC60" s="800"/>
      <c r="KDD60" s="516"/>
      <c r="KDE60" s="800"/>
      <c r="KDF60" s="800"/>
      <c r="KDG60" s="800"/>
      <c r="KDH60" s="800"/>
      <c r="KDI60" s="800"/>
      <c r="KDJ60" s="800"/>
      <c r="KDK60" s="800"/>
      <c r="KDL60" s="516"/>
      <c r="KDM60" s="800"/>
      <c r="KDN60" s="800"/>
      <c r="KDO60" s="800"/>
      <c r="KDP60" s="800"/>
      <c r="KDQ60" s="800"/>
      <c r="KDR60" s="800"/>
      <c r="KDS60" s="800"/>
      <c r="KDT60" s="516"/>
      <c r="KDU60" s="800"/>
      <c r="KDV60" s="800"/>
      <c r="KDW60" s="800"/>
      <c r="KDX60" s="800"/>
      <c r="KDY60" s="800"/>
      <c r="KDZ60" s="800"/>
      <c r="KEA60" s="800"/>
      <c r="KEB60" s="516"/>
      <c r="KEC60" s="800"/>
      <c r="KED60" s="800"/>
      <c r="KEE60" s="800"/>
      <c r="KEF60" s="800"/>
      <c r="KEG60" s="800"/>
      <c r="KEH60" s="800"/>
      <c r="KEI60" s="800"/>
      <c r="KEJ60" s="516"/>
      <c r="KEK60" s="800"/>
      <c r="KEL60" s="800"/>
      <c r="KEM60" s="800"/>
      <c r="KEN60" s="800"/>
      <c r="KEO60" s="800"/>
      <c r="KEP60" s="800"/>
      <c r="KEQ60" s="800"/>
      <c r="KER60" s="516"/>
      <c r="KES60" s="800"/>
      <c r="KET60" s="800"/>
      <c r="KEU60" s="800"/>
      <c r="KEV60" s="800"/>
      <c r="KEW60" s="800"/>
      <c r="KEX60" s="800"/>
      <c r="KEY60" s="800"/>
      <c r="KEZ60" s="516"/>
      <c r="KFA60" s="800"/>
      <c r="KFB60" s="800"/>
      <c r="KFC60" s="800"/>
      <c r="KFD60" s="800"/>
      <c r="KFE60" s="800"/>
      <c r="KFF60" s="800"/>
      <c r="KFG60" s="800"/>
      <c r="KFH60" s="516"/>
      <c r="KFI60" s="800"/>
      <c r="KFJ60" s="800"/>
      <c r="KFK60" s="800"/>
      <c r="KFL60" s="800"/>
      <c r="KFM60" s="800"/>
      <c r="KFN60" s="800"/>
      <c r="KFO60" s="800"/>
      <c r="KFP60" s="516"/>
      <c r="KFQ60" s="800"/>
      <c r="KFR60" s="800"/>
      <c r="KFS60" s="800"/>
      <c r="KFT60" s="800"/>
      <c r="KFU60" s="800"/>
      <c r="KFV60" s="800"/>
      <c r="KFW60" s="800"/>
      <c r="KFX60" s="516"/>
      <c r="KFY60" s="800"/>
      <c r="KFZ60" s="800"/>
      <c r="KGA60" s="800"/>
      <c r="KGB60" s="800"/>
      <c r="KGC60" s="800"/>
      <c r="KGD60" s="800"/>
      <c r="KGE60" s="800"/>
      <c r="KGF60" s="516"/>
      <c r="KGG60" s="800"/>
      <c r="KGH60" s="800"/>
      <c r="KGI60" s="800"/>
      <c r="KGJ60" s="800"/>
      <c r="KGK60" s="800"/>
      <c r="KGL60" s="800"/>
      <c r="KGM60" s="800"/>
      <c r="KGN60" s="516"/>
      <c r="KGO60" s="800"/>
      <c r="KGP60" s="800"/>
      <c r="KGQ60" s="800"/>
      <c r="KGR60" s="800"/>
      <c r="KGS60" s="800"/>
      <c r="KGT60" s="800"/>
      <c r="KGU60" s="800"/>
      <c r="KGV60" s="516"/>
      <c r="KGW60" s="800"/>
      <c r="KGX60" s="800"/>
      <c r="KGY60" s="800"/>
      <c r="KGZ60" s="800"/>
      <c r="KHA60" s="800"/>
      <c r="KHB60" s="800"/>
      <c r="KHC60" s="800"/>
      <c r="KHD60" s="516"/>
      <c r="KHE60" s="800"/>
      <c r="KHF60" s="800"/>
      <c r="KHG60" s="800"/>
      <c r="KHH60" s="800"/>
      <c r="KHI60" s="800"/>
      <c r="KHJ60" s="800"/>
      <c r="KHK60" s="800"/>
      <c r="KHL60" s="516"/>
      <c r="KHM60" s="800"/>
      <c r="KHN60" s="800"/>
      <c r="KHO60" s="800"/>
      <c r="KHP60" s="800"/>
      <c r="KHQ60" s="800"/>
      <c r="KHR60" s="800"/>
      <c r="KHS60" s="800"/>
      <c r="KHT60" s="516"/>
      <c r="KHU60" s="800"/>
      <c r="KHV60" s="800"/>
      <c r="KHW60" s="800"/>
      <c r="KHX60" s="800"/>
      <c r="KHY60" s="800"/>
      <c r="KHZ60" s="800"/>
      <c r="KIA60" s="800"/>
      <c r="KIB60" s="516"/>
      <c r="KIC60" s="800"/>
      <c r="KID60" s="800"/>
      <c r="KIE60" s="800"/>
      <c r="KIF60" s="800"/>
      <c r="KIG60" s="800"/>
      <c r="KIH60" s="800"/>
      <c r="KII60" s="800"/>
      <c r="KIJ60" s="516"/>
      <c r="KIK60" s="800"/>
      <c r="KIL60" s="800"/>
      <c r="KIM60" s="800"/>
      <c r="KIN60" s="800"/>
      <c r="KIO60" s="800"/>
      <c r="KIP60" s="800"/>
      <c r="KIQ60" s="800"/>
      <c r="KIR60" s="516"/>
      <c r="KIS60" s="800"/>
      <c r="KIT60" s="800"/>
      <c r="KIU60" s="800"/>
      <c r="KIV60" s="800"/>
      <c r="KIW60" s="800"/>
      <c r="KIX60" s="800"/>
      <c r="KIY60" s="800"/>
      <c r="KIZ60" s="516"/>
      <c r="KJA60" s="800"/>
      <c r="KJB60" s="800"/>
      <c r="KJC60" s="800"/>
      <c r="KJD60" s="800"/>
      <c r="KJE60" s="800"/>
      <c r="KJF60" s="800"/>
      <c r="KJG60" s="800"/>
      <c r="KJH60" s="516"/>
      <c r="KJI60" s="800"/>
      <c r="KJJ60" s="800"/>
      <c r="KJK60" s="800"/>
      <c r="KJL60" s="800"/>
      <c r="KJM60" s="800"/>
      <c r="KJN60" s="800"/>
      <c r="KJO60" s="800"/>
      <c r="KJP60" s="516"/>
      <c r="KJQ60" s="800"/>
      <c r="KJR60" s="800"/>
      <c r="KJS60" s="800"/>
      <c r="KJT60" s="800"/>
      <c r="KJU60" s="800"/>
      <c r="KJV60" s="800"/>
      <c r="KJW60" s="800"/>
      <c r="KJX60" s="516"/>
      <c r="KJY60" s="800"/>
      <c r="KJZ60" s="800"/>
      <c r="KKA60" s="800"/>
      <c r="KKB60" s="800"/>
      <c r="KKC60" s="800"/>
      <c r="KKD60" s="800"/>
      <c r="KKE60" s="800"/>
      <c r="KKF60" s="516"/>
      <c r="KKG60" s="800"/>
      <c r="KKH60" s="800"/>
      <c r="KKI60" s="800"/>
      <c r="KKJ60" s="800"/>
      <c r="KKK60" s="800"/>
      <c r="KKL60" s="800"/>
      <c r="KKM60" s="800"/>
      <c r="KKN60" s="516"/>
      <c r="KKO60" s="800"/>
      <c r="KKP60" s="800"/>
      <c r="KKQ60" s="800"/>
      <c r="KKR60" s="800"/>
      <c r="KKS60" s="800"/>
      <c r="KKT60" s="800"/>
      <c r="KKU60" s="800"/>
      <c r="KKV60" s="516"/>
      <c r="KKW60" s="800"/>
      <c r="KKX60" s="800"/>
      <c r="KKY60" s="800"/>
      <c r="KKZ60" s="800"/>
      <c r="KLA60" s="800"/>
      <c r="KLB60" s="800"/>
      <c r="KLC60" s="800"/>
      <c r="KLD60" s="516"/>
      <c r="KLE60" s="800"/>
      <c r="KLF60" s="800"/>
      <c r="KLG60" s="800"/>
      <c r="KLH60" s="800"/>
      <c r="KLI60" s="800"/>
      <c r="KLJ60" s="800"/>
      <c r="KLK60" s="800"/>
      <c r="KLL60" s="516"/>
      <c r="KLM60" s="800"/>
      <c r="KLN60" s="800"/>
      <c r="KLO60" s="800"/>
      <c r="KLP60" s="800"/>
      <c r="KLQ60" s="800"/>
      <c r="KLR60" s="800"/>
      <c r="KLS60" s="800"/>
      <c r="KLT60" s="516"/>
      <c r="KLU60" s="800"/>
      <c r="KLV60" s="800"/>
      <c r="KLW60" s="800"/>
      <c r="KLX60" s="800"/>
      <c r="KLY60" s="800"/>
      <c r="KLZ60" s="800"/>
      <c r="KMA60" s="800"/>
      <c r="KMB60" s="516"/>
      <c r="KMC60" s="800"/>
      <c r="KMD60" s="800"/>
      <c r="KME60" s="800"/>
      <c r="KMF60" s="800"/>
      <c r="KMG60" s="800"/>
      <c r="KMH60" s="800"/>
      <c r="KMI60" s="800"/>
      <c r="KMJ60" s="516"/>
      <c r="KMK60" s="800"/>
      <c r="KML60" s="800"/>
      <c r="KMM60" s="800"/>
      <c r="KMN60" s="800"/>
      <c r="KMO60" s="800"/>
      <c r="KMP60" s="800"/>
      <c r="KMQ60" s="800"/>
      <c r="KMR60" s="516"/>
      <c r="KMS60" s="800"/>
      <c r="KMT60" s="800"/>
      <c r="KMU60" s="800"/>
      <c r="KMV60" s="800"/>
      <c r="KMW60" s="800"/>
      <c r="KMX60" s="800"/>
      <c r="KMY60" s="800"/>
      <c r="KMZ60" s="516"/>
      <c r="KNA60" s="800"/>
      <c r="KNB60" s="800"/>
      <c r="KNC60" s="800"/>
      <c r="KND60" s="800"/>
      <c r="KNE60" s="800"/>
      <c r="KNF60" s="800"/>
      <c r="KNG60" s="800"/>
      <c r="KNH60" s="516"/>
      <c r="KNI60" s="800"/>
      <c r="KNJ60" s="800"/>
      <c r="KNK60" s="800"/>
      <c r="KNL60" s="800"/>
      <c r="KNM60" s="800"/>
      <c r="KNN60" s="800"/>
      <c r="KNO60" s="800"/>
      <c r="KNP60" s="516"/>
      <c r="KNQ60" s="800"/>
      <c r="KNR60" s="800"/>
      <c r="KNS60" s="800"/>
      <c r="KNT60" s="800"/>
      <c r="KNU60" s="800"/>
      <c r="KNV60" s="800"/>
      <c r="KNW60" s="800"/>
      <c r="KNX60" s="516"/>
      <c r="KNY60" s="800"/>
      <c r="KNZ60" s="800"/>
      <c r="KOA60" s="800"/>
      <c r="KOB60" s="800"/>
      <c r="KOC60" s="800"/>
      <c r="KOD60" s="800"/>
      <c r="KOE60" s="800"/>
      <c r="KOF60" s="516"/>
      <c r="KOG60" s="800"/>
      <c r="KOH60" s="800"/>
      <c r="KOI60" s="800"/>
      <c r="KOJ60" s="800"/>
      <c r="KOK60" s="800"/>
      <c r="KOL60" s="800"/>
      <c r="KOM60" s="800"/>
      <c r="KON60" s="516"/>
      <c r="KOO60" s="800"/>
      <c r="KOP60" s="800"/>
      <c r="KOQ60" s="800"/>
      <c r="KOR60" s="800"/>
      <c r="KOS60" s="800"/>
      <c r="KOT60" s="800"/>
      <c r="KOU60" s="800"/>
      <c r="KOV60" s="516"/>
      <c r="KOW60" s="800"/>
      <c r="KOX60" s="800"/>
      <c r="KOY60" s="800"/>
      <c r="KOZ60" s="800"/>
      <c r="KPA60" s="800"/>
      <c r="KPB60" s="800"/>
      <c r="KPC60" s="800"/>
      <c r="KPD60" s="516"/>
      <c r="KPE60" s="800"/>
      <c r="KPF60" s="800"/>
      <c r="KPG60" s="800"/>
      <c r="KPH60" s="800"/>
      <c r="KPI60" s="800"/>
      <c r="KPJ60" s="800"/>
      <c r="KPK60" s="800"/>
      <c r="KPL60" s="516"/>
      <c r="KPM60" s="800"/>
      <c r="KPN60" s="800"/>
      <c r="KPO60" s="800"/>
      <c r="KPP60" s="800"/>
      <c r="KPQ60" s="800"/>
      <c r="KPR60" s="800"/>
      <c r="KPS60" s="800"/>
      <c r="KPT60" s="516"/>
      <c r="KPU60" s="800"/>
      <c r="KPV60" s="800"/>
      <c r="KPW60" s="800"/>
      <c r="KPX60" s="800"/>
      <c r="KPY60" s="800"/>
      <c r="KPZ60" s="800"/>
      <c r="KQA60" s="800"/>
      <c r="KQB60" s="516"/>
      <c r="KQC60" s="800"/>
      <c r="KQD60" s="800"/>
      <c r="KQE60" s="800"/>
      <c r="KQF60" s="800"/>
      <c r="KQG60" s="800"/>
      <c r="KQH60" s="800"/>
      <c r="KQI60" s="800"/>
      <c r="KQJ60" s="516"/>
      <c r="KQK60" s="800"/>
      <c r="KQL60" s="800"/>
      <c r="KQM60" s="800"/>
      <c r="KQN60" s="800"/>
      <c r="KQO60" s="800"/>
      <c r="KQP60" s="800"/>
      <c r="KQQ60" s="800"/>
      <c r="KQR60" s="516"/>
      <c r="KQS60" s="800"/>
      <c r="KQT60" s="800"/>
      <c r="KQU60" s="800"/>
      <c r="KQV60" s="800"/>
      <c r="KQW60" s="800"/>
      <c r="KQX60" s="800"/>
      <c r="KQY60" s="800"/>
      <c r="KQZ60" s="516"/>
      <c r="KRA60" s="800"/>
      <c r="KRB60" s="800"/>
      <c r="KRC60" s="800"/>
      <c r="KRD60" s="800"/>
      <c r="KRE60" s="800"/>
      <c r="KRF60" s="800"/>
      <c r="KRG60" s="800"/>
      <c r="KRH60" s="516"/>
      <c r="KRI60" s="800"/>
      <c r="KRJ60" s="800"/>
      <c r="KRK60" s="800"/>
      <c r="KRL60" s="800"/>
      <c r="KRM60" s="800"/>
      <c r="KRN60" s="800"/>
      <c r="KRO60" s="800"/>
      <c r="KRP60" s="516"/>
      <c r="KRQ60" s="800"/>
      <c r="KRR60" s="800"/>
      <c r="KRS60" s="800"/>
      <c r="KRT60" s="800"/>
      <c r="KRU60" s="800"/>
      <c r="KRV60" s="800"/>
      <c r="KRW60" s="800"/>
      <c r="KRX60" s="516"/>
      <c r="KRY60" s="800"/>
      <c r="KRZ60" s="800"/>
      <c r="KSA60" s="800"/>
      <c r="KSB60" s="800"/>
      <c r="KSC60" s="800"/>
      <c r="KSD60" s="800"/>
      <c r="KSE60" s="800"/>
      <c r="KSF60" s="516"/>
      <c r="KSG60" s="800"/>
      <c r="KSH60" s="800"/>
      <c r="KSI60" s="800"/>
      <c r="KSJ60" s="800"/>
      <c r="KSK60" s="800"/>
      <c r="KSL60" s="800"/>
      <c r="KSM60" s="800"/>
      <c r="KSN60" s="516"/>
      <c r="KSO60" s="800"/>
      <c r="KSP60" s="800"/>
      <c r="KSQ60" s="800"/>
      <c r="KSR60" s="800"/>
      <c r="KSS60" s="800"/>
      <c r="KST60" s="800"/>
      <c r="KSU60" s="800"/>
      <c r="KSV60" s="516"/>
      <c r="KSW60" s="800"/>
      <c r="KSX60" s="800"/>
      <c r="KSY60" s="800"/>
      <c r="KSZ60" s="800"/>
      <c r="KTA60" s="800"/>
      <c r="KTB60" s="800"/>
      <c r="KTC60" s="800"/>
      <c r="KTD60" s="516"/>
      <c r="KTE60" s="800"/>
      <c r="KTF60" s="800"/>
      <c r="KTG60" s="800"/>
      <c r="KTH60" s="800"/>
      <c r="KTI60" s="800"/>
      <c r="KTJ60" s="800"/>
      <c r="KTK60" s="800"/>
      <c r="KTL60" s="516"/>
      <c r="KTM60" s="800"/>
      <c r="KTN60" s="800"/>
      <c r="KTO60" s="800"/>
      <c r="KTP60" s="800"/>
      <c r="KTQ60" s="800"/>
      <c r="KTR60" s="800"/>
      <c r="KTS60" s="800"/>
      <c r="KTT60" s="516"/>
      <c r="KTU60" s="800"/>
      <c r="KTV60" s="800"/>
      <c r="KTW60" s="800"/>
      <c r="KTX60" s="800"/>
      <c r="KTY60" s="800"/>
      <c r="KTZ60" s="800"/>
      <c r="KUA60" s="800"/>
      <c r="KUB60" s="516"/>
      <c r="KUC60" s="800"/>
      <c r="KUD60" s="800"/>
      <c r="KUE60" s="800"/>
      <c r="KUF60" s="800"/>
      <c r="KUG60" s="800"/>
      <c r="KUH60" s="800"/>
      <c r="KUI60" s="800"/>
      <c r="KUJ60" s="516"/>
      <c r="KUK60" s="800"/>
      <c r="KUL60" s="800"/>
      <c r="KUM60" s="800"/>
      <c r="KUN60" s="800"/>
      <c r="KUO60" s="800"/>
      <c r="KUP60" s="800"/>
      <c r="KUQ60" s="800"/>
      <c r="KUR60" s="516"/>
      <c r="KUS60" s="800"/>
      <c r="KUT60" s="800"/>
      <c r="KUU60" s="800"/>
      <c r="KUV60" s="800"/>
      <c r="KUW60" s="800"/>
      <c r="KUX60" s="800"/>
      <c r="KUY60" s="800"/>
      <c r="KUZ60" s="516"/>
      <c r="KVA60" s="800"/>
      <c r="KVB60" s="800"/>
      <c r="KVC60" s="800"/>
      <c r="KVD60" s="800"/>
      <c r="KVE60" s="800"/>
      <c r="KVF60" s="800"/>
      <c r="KVG60" s="800"/>
      <c r="KVH60" s="516"/>
      <c r="KVI60" s="800"/>
      <c r="KVJ60" s="800"/>
      <c r="KVK60" s="800"/>
      <c r="KVL60" s="800"/>
      <c r="KVM60" s="800"/>
      <c r="KVN60" s="800"/>
      <c r="KVO60" s="800"/>
      <c r="KVP60" s="516"/>
      <c r="KVQ60" s="800"/>
      <c r="KVR60" s="800"/>
      <c r="KVS60" s="800"/>
      <c r="KVT60" s="800"/>
      <c r="KVU60" s="800"/>
      <c r="KVV60" s="800"/>
      <c r="KVW60" s="800"/>
      <c r="KVX60" s="516"/>
      <c r="KVY60" s="800"/>
      <c r="KVZ60" s="800"/>
      <c r="KWA60" s="800"/>
      <c r="KWB60" s="800"/>
      <c r="KWC60" s="800"/>
      <c r="KWD60" s="800"/>
      <c r="KWE60" s="800"/>
      <c r="KWF60" s="516"/>
      <c r="KWG60" s="800"/>
      <c r="KWH60" s="800"/>
      <c r="KWI60" s="800"/>
      <c r="KWJ60" s="800"/>
      <c r="KWK60" s="800"/>
      <c r="KWL60" s="800"/>
      <c r="KWM60" s="800"/>
      <c r="KWN60" s="516"/>
      <c r="KWO60" s="800"/>
      <c r="KWP60" s="800"/>
      <c r="KWQ60" s="800"/>
      <c r="KWR60" s="800"/>
      <c r="KWS60" s="800"/>
      <c r="KWT60" s="800"/>
      <c r="KWU60" s="800"/>
      <c r="KWV60" s="516"/>
      <c r="KWW60" s="800"/>
      <c r="KWX60" s="800"/>
      <c r="KWY60" s="800"/>
      <c r="KWZ60" s="800"/>
      <c r="KXA60" s="800"/>
      <c r="KXB60" s="800"/>
      <c r="KXC60" s="800"/>
      <c r="KXD60" s="516"/>
      <c r="KXE60" s="800"/>
      <c r="KXF60" s="800"/>
      <c r="KXG60" s="800"/>
      <c r="KXH60" s="800"/>
      <c r="KXI60" s="800"/>
      <c r="KXJ60" s="800"/>
      <c r="KXK60" s="800"/>
      <c r="KXL60" s="516"/>
      <c r="KXM60" s="800"/>
      <c r="KXN60" s="800"/>
      <c r="KXO60" s="800"/>
      <c r="KXP60" s="800"/>
      <c r="KXQ60" s="800"/>
      <c r="KXR60" s="800"/>
      <c r="KXS60" s="800"/>
      <c r="KXT60" s="516"/>
      <c r="KXU60" s="800"/>
      <c r="KXV60" s="800"/>
      <c r="KXW60" s="800"/>
      <c r="KXX60" s="800"/>
      <c r="KXY60" s="800"/>
      <c r="KXZ60" s="800"/>
      <c r="KYA60" s="800"/>
      <c r="KYB60" s="516"/>
      <c r="KYC60" s="800"/>
      <c r="KYD60" s="800"/>
      <c r="KYE60" s="800"/>
      <c r="KYF60" s="800"/>
      <c r="KYG60" s="800"/>
      <c r="KYH60" s="800"/>
      <c r="KYI60" s="800"/>
      <c r="KYJ60" s="516"/>
      <c r="KYK60" s="800"/>
      <c r="KYL60" s="800"/>
      <c r="KYM60" s="800"/>
      <c r="KYN60" s="800"/>
      <c r="KYO60" s="800"/>
      <c r="KYP60" s="800"/>
      <c r="KYQ60" s="800"/>
      <c r="KYR60" s="516"/>
      <c r="KYS60" s="800"/>
      <c r="KYT60" s="800"/>
      <c r="KYU60" s="800"/>
      <c r="KYV60" s="800"/>
      <c r="KYW60" s="800"/>
      <c r="KYX60" s="800"/>
      <c r="KYY60" s="800"/>
      <c r="KYZ60" s="516"/>
      <c r="KZA60" s="800"/>
      <c r="KZB60" s="800"/>
      <c r="KZC60" s="800"/>
      <c r="KZD60" s="800"/>
      <c r="KZE60" s="800"/>
      <c r="KZF60" s="800"/>
      <c r="KZG60" s="800"/>
      <c r="KZH60" s="516"/>
      <c r="KZI60" s="800"/>
      <c r="KZJ60" s="800"/>
      <c r="KZK60" s="800"/>
      <c r="KZL60" s="800"/>
      <c r="KZM60" s="800"/>
      <c r="KZN60" s="800"/>
      <c r="KZO60" s="800"/>
      <c r="KZP60" s="516"/>
      <c r="KZQ60" s="800"/>
      <c r="KZR60" s="800"/>
      <c r="KZS60" s="800"/>
      <c r="KZT60" s="800"/>
      <c r="KZU60" s="800"/>
      <c r="KZV60" s="800"/>
      <c r="KZW60" s="800"/>
      <c r="KZX60" s="516"/>
      <c r="KZY60" s="800"/>
      <c r="KZZ60" s="800"/>
      <c r="LAA60" s="800"/>
      <c r="LAB60" s="800"/>
      <c r="LAC60" s="800"/>
      <c r="LAD60" s="800"/>
      <c r="LAE60" s="800"/>
      <c r="LAF60" s="516"/>
      <c r="LAG60" s="800"/>
      <c r="LAH60" s="800"/>
      <c r="LAI60" s="800"/>
      <c r="LAJ60" s="800"/>
      <c r="LAK60" s="800"/>
      <c r="LAL60" s="800"/>
      <c r="LAM60" s="800"/>
      <c r="LAN60" s="516"/>
      <c r="LAO60" s="800"/>
      <c r="LAP60" s="800"/>
      <c r="LAQ60" s="800"/>
      <c r="LAR60" s="800"/>
      <c r="LAS60" s="800"/>
      <c r="LAT60" s="800"/>
      <c r="LAU60" s="800"/>
      <c r="LAV60" s="516"/>
      <c r="LAW60" s="800"/>
      <c r="LAX60" s="800"/>
      <c r="LAY60" s="800"/>
      <c r="LAZ60" s="800"/>
      <c r="LBA60" s="800"/>
      <c r="LBB60" s="800"/>
      <c r="LBC60" s="800"/>
      <c r="LBD60" s="516"/>
      <c r="LBE60" s="800"/>
      <c r="LBF60" s="800"/>
      <c r="LBG60" s="800"/>
      <c r="LBH60" s="800"/>
      <c r="LBI60" s="800"/>
      <c r="LBJ60" s="800"/>
      <c r="LBK60" s="800"/>
      <c r="LBL60" s="516"/>
      <c r="LBM60" s="800"/>
      <c r="LBN60" s="800"/>
      <c r="LBO60" s="800"/>
      <c r="LBP60" s="800"/>
      <c r="LBQ60" s="800"/>
      <c r="LBR60" s="800"/>
      <c r="LBS60" s="800"/>
      <c r="LBT60" s="516"/>
      <c r="LBU60" s="800"/>
      <c r="LBV60" s="800"/>
      <c r="LBW60" s="800"/>
      <c r="LBX60" s="800"/>
      <c r="LBY60" s="800"/>
      <c r="LBZ60" s="800"/>
      <c r="LCA60" s="800"/>
      <c r="LCB60" s="516"/>
      <c r="LCC60" s="800"/>
      <c r="LCD60" s="800"/>
      <c r="LCE60" s="800"/>
      <c r="LCF60" s="800"/>
      <c r="LCG60" s="800"/>
      <c r="LCH60" s="800"/>
      <c r="LCI60" s="800"/>
      <c r="LCJ60" s="516"/>
      <c r="LCK60" s="800"/>
      <c r="LCL60" s="800"/>
      <c r="LCM60" s="800"/>
      <c r="LCN60" s="800"/>
      <c r="LCO60" s="800"/>
      <c r="LCP60" s="800"/>
      <c r="LCQ60" s="800"/>
      <c r="LCR60" s="516"/>
      <c r="LCS60" s="800"/>
      <c r="LCT60" s="800"/>
      <c r="LCU60" s="800"/>
      <c r="LCV60" s="800"/>
      <c r="LCW60" s="800"/>
      <c r="LCX60" s="800"/>
      <c r="LCY60" s="800"/>
      <c r="LCZ60" s="516"/>
      <c r="LDA60" s="800"/>
      <c r="LDB60" s="800"/>
      <c r="LDC60" s="800"/>
      <c r="LDD60" s="800"/>
      <c r="LDE60" s="800"/>
      <c r="LDF60" s="800"/>
      <c r="LDG60" s="800"/>
      <c r="LDH60" s="516"/>
      <c r="LDI60" s="800"/>
      <c r="LDJ60" s="800"/>
      <c r="LDK60" s="800"/>
      <c r="LDL60" s="800"/>
      <c r="LDM60" s="800"/>
      <c r="LDN60" s="800"/>
      <c r="LDO60" s="800"/>
      <c r="LDP60" s="516"/>
      <c r="LDQ60" s="800"/>
      <c r="LDR60" s="800"/>
      <c r="LDS60" s="800"/>
      <c r="LDT60" s="800"/>
      <c r="LDU60" s="800"/>
      <c r="LDV60" s="800"/>
      <c r="LDW60" s="800"/>
      <c r="LDX60" s="516"/>
      <c r="LDY60" s="800"/>
      <c r="LDZ60" s="800"/>
      <c r="LEA60" s="800"/>
      <c r="LEB60" s="800"/>
      <c r="LEC60" s="800"/>
      <c r="LED60" s="800"/>
      <c r="LEE60" s="800"/>
      <c r="LEF60" s="516"/>
      <c r="LEG60" s="800"/>
      <c r="LEH60" s="800"/>
      <c r="LEI60" s="800"/>
      <c r="LEJ60" s="800"/>
      <c r="LEK60" s="800"/>
      <c r="LEL60" s="800"/>
      <c r="LEM60" s="800"/>
      <c r="LEN60" s="516"/>
      <c r="LEO60" s="800"/>
      <c r="LEP60" s="800"/>
      <c r="LEQ60" s="800"/>
      <c r="LER60" s="800"/>
      <c r="LES60" s="800"/>
      <c r="LET60" s="800"/>
      <c r="LEU60" s="800"/>
      <c r="LEV60" s="516"/>
      <c r="LEW60" s="800"/>
      <c r="LEX60" s="800"/>
      <c r="LEY60" s="800"/>
      <c r="LEZ60" s="800"/>
      <c r="LFA60" s="800"/>
      <c r="LFB60" s="800"/>
      <c r="LFC60" s="800"/>
      <c r="LFD60" s="516"/>
      <c r="LFE60" s="800"/>
      <c r="LFF60" s="800"/>
      <c r="LFG60" s="800"/>
      <c r="LFH60" s="800"/>
      <c r="LFI60" s="800"/>
      <c r="LFJ60" s="800"/>
      <c r="LFK60" s="800"/>
      <c r="LFL60" s="516"/>
      <c r="LFM60" s="800"/>
      <c r="LFN60" s="800"/>
      <c r="LFO60" s="800"/>
      <c r="LFP60" s="800"/>
      <c r="LFQ60" s="800"/>
      <c r="LFR60" s="800"/>
      <c r="LFS60" s="800"/>
      <c r="LFT60" s="516"/>
      <c r="LFU60" s="800"/>
      <c r="LFV60" s="800"/>
      <c r="LFW60" s="800"/>
      <c r="LFX60" s="800"/>
      <c r="LFY60" s="800"/>
      <c r="LFZ60" s="800"/>
      <c r="LGA60" s="800"/>
      <c r="LGB60" s="516"/>
      <c r="LGC60" s="800"/>
      <c r="LGD60" s="800"/>
      <c r="LGE60" s="800"/>
      <c r="LGF60" s="800"/>
      <c r="LGG60" s="800"/>
      <c r="LGH60" s="800"/>
      <c r="LGI60" s="800"/>
      <c r="LGJ60" s="516"/>
      <c r="LGK60" s="800"/>
      <c r="LGL60" s="800"/>
      <c r="LGM60" s="800"/>
      <c r="LGN60" s="800"/>
      <c r="LGO60" s="800"/>
      <c r="LGP60" s="800"/>
      <c r="LGQ60" s="800"/>
      <c r="LGR60" s="516"/>
      <c r="LGS60" s="800"/>
      <c r="LGT60" s="800"/>
      <c r="LGU60" s="800"/>
      <c r="LGV60" s="800"/>
      <c r="LGW60" s="800"/>
      <c r="LGX60" s="800"/>
      <c r="LGY60" s="800"/>
      <c r="LGZ60" s="516"/>
      <c r="LHA60" s="800"/>
      <c r="LHB60" s="800"/>
      <c r="LHC60" s="800"/>
      <c r="LHD60" s="800"/>
      <c r="LHE60" s="800"/>
      <c r="LHF60" s="800"/>
      <c r="LHG60" s="800"/>
      <c r="LHH60" s="516"/>
      <c r="LHI60" s="800"/>
      <c r="LHJ60" s="800"/>
      <c r="LHK60" s="800"/>
      <c r="LHL60" s="800"/>
      <c r="LHM60" s="800"/>
      <c r="LHN60" s="800"/>
      <c r="LHO60" s="800"/>
      <c r="LHP60" s="516"/>
      <c r="LHQ60" s="800"/>
      <c r="LHR60" s="800"/>
      <c r="LHS60" s="800"/>
      <c r="LHT60" s="800"/>
      <c r="LHU60" s="800"/>
      <c r="LHV60" s="800"/>
      <c r="LHW60" s="800"/>
      <c r="LHX60" s="516"/>
      <c r="LHY60" s="800"/>
      <c r="LHZ60" s="800"/>
      <c r="LIA60" s="800"/>
      <c r="LIB60" s="800"/>
      <c r="LIC60" s="800"/>
      <c r="LID60" s="800"/>
      <c r="LIE60" s="800"/>
      <c r="LIF60" s="516"/>
      <c r="LIG60" s="800"/>
      <c r="LIH60" s="800"/>
      <c r="LII60" s="800"/>
      <c r="LIJ60" s="800"/>
      <c r="LIK60" s="800"/>
      <c r="LIL60" s="800"/>
      <c r="LIM60" s="800"/>
      <c r="LIN60" s="516"/>
      <c r="LIO60" s="800"/>
      <c r="LIP60" s="800"/>
      <c r="LIQ60" s="800"/>
      <c r="LIR60" s="800"/>
      <c r="LIS60" s="800"/>
      <c r="LIT60" s="800"/>
      <c r="LIU60" s="800"/>
      <c r="LIV60" s="516"/>
      <c r="LIW60" s="800"/>
      <c r="LIX60" s="800"/>
      <c r="LIY60" s="800"/>
      <c r="LIZ60" s="800"/>
      <c r="LJA60" s="800"/>
      <c r="LJB60" s="800"/>
      <c r="LJC60" s="800"/>
      <c r="LJD60" s="516"/>
      <c r="LJE60" s="800"/>
      <c r="LJF60" s="800"/>
      <c r="LJG60" s="800"/>
      <c r="LJH60" s="800"/>
      <c r="LJI60" s="800"/>
      <c r="LJJ60" s="800"/>
      <c r="LJK60" s="800"/>
      <c r="LJL60" s="516"/>
      <c r="LJM60" s="800"/>
      <c r="LJN60" s="800"/>
      <c r="LJO60" s="800"/>
      <c r="LJP60" s="800"/>
      <c r="LJQ60" s="800"/>
      <c r="LJR60" s="800"/>
      <c r="LJS60" s="800"/>
      <c r="LJT60" s="516"/>
      <c r="LJU60" s="800"/>
      <c r="LJV60" s="800"/>
      <c r="LJW60" s="800"/>
      <c r="LJX60" s="800"/>
      <c r="LJY60" s="800"/>
      <c r="LJZ60" s="800"/>
      <c r="LKA60" s="800"/>
      <c r="LKB60" s="516"/>
      <c r="LKC60" s="800"/>
      <c r="LKD60" s="800"/>
      <c r="LKE60" s="800"/>
      <c r="LKF60" s="800"/>
      <c r="LKG60" s="800"/>
      <c r="LKH60" s="800"/>
      <c r="LKI60" s="800"/>
      <c r="LKJ60" s="516"/>
      <c r="LKK60" s="800"/>
      <c r="LKL60" s="800"/>
      <c r="LKM60" s="800"/>
      <c r="LKN60" s="800"/>
      <c r="LKO60" s="800"/>
      <c r="LKP60" s="800"/>
      <c r="LKQ60" s="800"/>
      <c r="LKR60" s="516"/>
      <c r="LKS60" s="800"/>
      <c r="LKT60" s="800"/>
      <c r="LKU60" s="800"/>
      <c r="LKV60" s="800"/>
      <c r="LKW60" s="800"/>
      <c r="LKX60" s="800"/>
      <c r="LKY60" s="800"/>
      <c r="LKZ60" s="516"/>
      <c r="LLA60" s="800"/>
      <c r="LLB60" s="800"/>
      <c r="LLC60" s="800"/>
      <c r="LLD60" s="800"/>
      <c r="LLE60" s="800"/>
      <c r="LLF60" s="800"/>
      <c r="LLG60" s="800"/>
      <c r="LLH60" s="516"/>
      <c r="LLI60" s="800"/>
      <c r="LLJ60" s="800"/>
      <c r="LLK60" s="800"/>
      <c r="LLL60" s="800"/>
      <c r="LLM60" s="800"/>
      <c r="LLN60" s="800"/>
      <c r="LLO60" s="800"/>
      <c r="LLP60" s="516"/>
      <c r="LLQ60" s="800"/>
      <c r="LLR60" s="800"/>
      <c r="LLS60" s="800"/>
      <c r="LLT60" s="800"/>
      <c r="LLU60" s="800"/>
      <c r="LLV60" s="800"/>
      <c r="LLW60" s="800"/>
      <c r="LLX60" s="516"/>
      <c r="LLY60" s="800"/>
      <c r="LLZ60" s="800"/>
      <c r="LMA60" s="800"/>
      <c r="LMB60" s="800"/>
      <c r="LMC60" s="800"/>
      <c r="LMD60" s="800"/>
      <c r="LME60" s="800"/>
      <c r="LMF60" s="516"/>
      <c r="LMG60" s="800"/>
      <c r="LMH60" s="800"/>
      <c r="LMI60" s="800"/>
      <c r="LMJ60" s="800"/>
      <c r="LMK60" s="800"/>
      <c r="LML60" s="800"/>
      <c r="LMM60" s="800"/>
      <c r="LMN60" s="516"/>
      <c r="LMO60" s="800"/>
      <c r="LMP60" s="800"/>
      <c r="LMQ60" s="800"/>
      <c r="LMR60" s="800"/>
      <c r="LMS60" s="800"/>
      <c r="LMT60" s="800"/>
      <c r="LMU60" s="800"/>
      <c r="LMV60" s="516"/>
      <c r="LMW60" s="800"/>
      <c r="LMX60" s="800"/>
      <c r="LMY60" s="800"/>
      <c r="LMZ60" s="800"/>
      <c r="LNA60" s="800"/>
      <c r="LNB60" s="800"/>
      <c r="LNC60" s="800"/>
      <c r="LND60" s="516"/>
      <c r="LNE60" s="800"/>
      <c r="LNF60" s="800"/>
      <c r="LNG60" s="800"/>
      <c r="LNH60" s="800"/>
      <c r="LNI60" s="800"/>
      <c r="LNJ60" s="800"/>
      <c r="LNK60" s="800"/>
      <c r="LNL60" s="516"/>
      <c r="LNM60" s="800"/>
      <c r="LNN60" s="800"/>
      <c r="LNO60" s="800"/>
      <c r="LNP60" s="800"/>
      <c r="LNQ60" s="800"/>
      <c r="LNR60" s="800"/>
      <c r="LNS60" s="800"/>
      <c r="LNT60" s="516"/>
      <c r="LNU60" s="800"/>
      <c r="LNV60" s="800"/>
      <c r="LNW60" s="800"/>
      <c r="LNX60" s="800"/>
      <c r="LNY60" s="800"/>
      <c r="LNZ60" s="800"/>
      <c r="LOA60" s="800"/>
      <c r="LOB60" s="516"/>
      <c r="LOC60" s="800"/>
      <c r="LOD60" s="800"/>
      <c r="LOE60" s="800"/>
      <c r="LOF60" s="800"/>
      <c r="LOG60" s="800"/>
      <c r="LOH60" s="800"/>
      <c r="LOI60" s="800"/>
      <c r="LOJ60" s="516"/>
      <c r="LOK60" s="800"/>
      <c r="LOL60" s="800"/>
      <c r="LOM60" s="800"/>
      <c r="LON60" s="800"/>
      <c r="LOO60" s="800"/>
      <c r="LOP60" s="800"/>
      <c r="LOQ60" s="800"/>
      <c r="LOR60" s="516"/>
      <c r="LOS60" s="800"/>
      <c r="LOT60" s="800"/>
      <c r="LOU60" s="800"/>
      <c r="LOV60" s="800"/>
      <c r="LOW60" s="800"/>
      <c r="LOX60" s="800"/>
      <c r="LOY60" s="800"/>
      <c r="LOZ60" s="516"/>
      <c r="LPA60" s="800"/>
      <c r="LPB60" s="800"/>
      <c r="LPC60" s="800"/>
      <c r="LPD60" s="800"/>
      <c r="LPE60" s="800"/>
      <c r="LPF60" s="800"/>
      <c r="LPG60" s="800"/>
      <c r="LPH60" s="516"/>
      <c r="LPI60" s="800"/>
      <c r="LPJ60" s="800"/>
      <c r="LPK60" s="800"/>
      <c r="LPL60" s="800"/>
      <c r="LPM60" s="800"/>
      <c r="LPN60" s="800"/>
      <c r="LPO60" s="800"/>
      <c r="LPP60" s="516"/>
      <c r="LPQ60" s="800"/>
      <c r="LPR60" s="800"/>
      <c r="LPS60" s="800"/>
      <c r="LPT60" s="800"/>
      <c r="LPU60" s="800"/>
      <c r="LPV60" s="800"/>
      <c r="LPW60" s="800"/>
      <c r="LPX60" s="516"/>
      <c r="LPY60" s="800"/>
      <c r="LPZ60" s="800"/>
      <c r="LQA60" s="800"/>
      <c r="LQB60" s="800"/>
      <c r="LQC60" s="800"/>
      <c r="LQD60" s="800"/>
      <c r="LQE60" s="800"/>
      <c r="LQF60" s="516"/>
      <c r="LQG60" s="800"/>
      <c r="LQH60" s="800"/>
      <c r="LQI60" s="800"/>
      <c r="LQJ60" s="800"/>
      <c r="LQK60" s="800"/>
      <c r="LQL60" s="800"/>
      <c r="LQM60" s="800"/>
      <c r="LQN60" s="516"/>
      <c r="LQO60" s="800"/>
      <c r="LQP60" s="800"/>
      <c r="LQQ60" s="800"/>
      <c r="LQR60" s="800"/>
      <c r="LQS60" s="800"/>
      <c r="LQT60" s="800"/>
      <c r="LQU60" s="800"/>
      <c r="LQV60" s="516"/>
      <c r="LQW60" s="800"/>
      <c r="LQX60" s="800"/>
      <c r="LQY60" s="800"/>
      <c r="LQZ60" s="800"/>
      <c r="LRA60" s="800"/>
      <c r="LRB60" s="800"/>
      <c r="LRC60" s="800"/>
      <c r="LRD60" s="516"/>
      <c r="LRE60" s="800"/>
      <c r="LRF60" s="800"/>
      <c r="LRG60" s="800"/>
      <c r="LRH60" s="800"/>
      <c r="LRI60" s="800"/>
      <c r="LRJ60" s="800"/>
      <c r="LRK60" s="800"/>
      <c r="LRL60" s="516"/>
      <c r="LRM60" s="800"/>
      <c r="LRN60" s="800"/>
      <c r="LRO60" s="800"/>
      <c r="LRP60" s="800"/>
      <c r="LRQ60" s="800"/>
      <c r="LRR60" s="800"/>
      <c r="LRS60" s="800"/>
      <c r="LRT60" s="516"/>
      <c r="LRU60" s="800"/>
      <c r="LRV60" s="800"/>
      <c r="LRW60" s="800"/>
      <c r="LRX60" s="800"/>
      <c r="LRY60" s="800"/>
      <c r="LRZ60" s="800"/>
      <c r="LSA60" s="800"/>
      <c r="LSB60" s="516"/>
      <c r="LSC60" s="800"/>
      <c r="LSD60" s="800"/>
      <c r="LSE60" s="800"/>
      <c r="LSF60" s="800"/>
      <c r="LSG60" s="800"/>
      <c r="LSH60" s="800"/>
      <c r="LSI60" s="800"/>
      <c r="LSJ60" s="516"/>
      <c r="LSK60" s="800"/>
      <c r="LSL60" s="800"/>
      <c r="LSM60" s="800"/>
      <c r="LSN60" s="800"/>
      <c r="LSO60" s="800"/>
      <c r="LSP60" s="800"/>
      <c r="LSQ60" s="800"/>
      <c r="LSR60" s="516"/>
      <c r="LSS60" s="800"/>
      <c r="LST60" s="800"/>
      <c r="LSU60" s="800"/>
      <c r="LSV60" s="800"/>
      <c r="LSW60" s="800"/>
      <c r="LSX60" s="800"/>
      <c r="LSY60" s="800"/>
      <c r="LSZ60" s="516"/>
      <c r="LTA60" s="800"/>
      <c r="LTB60" s="800"/>
      <c r="LTC60" s="800"/>
      <c r="LTD60" s="800"/>
      <c r="LTE60" s="800"/>
      <c r="LTF60" s="800"/>
      <c r="LTG60" s="800"/>
      <c r="LTH60" s="516"/>
      <c r="LTI60" s="800"/>
      <c r="LTJ60" s="800"/>
      <c r="LTK60" s="800"/>
      <c r="LTL60" s="800"/>
      <c r="LTM60" s="800"/>
      <c r="LTN60" s="800"/>
      <c r="LTO60" s="800"/>
      <c r="LTP60" s="516"/>
      <c r="LTQ60" s="800"/>
      <c r="LTR60" s="800"/>
      <c r="LTS60" s="800"/>
      <c r="LTT60" s="800"/>
      <c r="LTU60" s="800"/>
      <c r="LTV60" s="800"/>
      <c r="LTW60" s="800"/>
      <c r="LTX60" s="516"/>
      <c r="LTY60" s="800"/>
      <c r="LTZ60" s="800"/>
      <c r="LUA60" s="800"/>
      <c r="LUB60" s="800"/>
      <c r="LUC60" s="800"/>
      <c r="LUD60" s="800"/>
      <c r="LUE60" s="800"/>
      <c r="LUF60" s="516"/>
      <c r="LUG60" s="800"/>
      <c r="LUH60" s="800"/>
      <c r="LUI60" s="800"/>
      <c r="LUJ60" s="800"/>
      <c r="LUK60" s="800"/>
      <c r="LUL60" s="800"/>
      <c r="LUM60" s="800"/>
      <c r="LUN60" s="516"/>
      <c r="LUO60" s="800"/>
      <c r="LUP60" s="800"/>
      <c r="LUQ60" s="800"/>
      <c r="LUR60" s="800"/>
      <c r="LUS60" s="800"/>
      <c r="LUT60" s="800"/>
      <c r="LUU60" s="800"/>
      <c r="LUV60" s="516"/>
      <c r="LUW60" s="800"/>
      <c r="LUX60" s="800"/>
      <c r="LUY60" s="800"/>
      <c r="LUZ60" s="800"/>
      <c r="LVA60" s="800"/>
      <c r="LVB60" s="800"/>
      <c r="LVC60" s="800"/>
      <c r="LVD60" s="516"/>
      <c r="LVE60" s="800"/>
      <c r="LVF60" s="800"/>
      <c r="LVG60" s="800"/>
      <c r="LVH60" s="800"/>
      <c r="LVI60" s="800"/>
      <c r="LVJ60" s="800"/>
      <c r="LVK60" s="800"/>
      <c r="LVL60" s="516"/>
      <c r="LVM60" s="800"/>
      <c r="LVN60" s="800"/>
      <c r="LVO60" s="800"/>
      <c r="LVP60" s="800"/>
      <c r="LVQ60" s="800"/>
      <c r="LVR60" s="800"/>
      <c r="LVS60" s="800"/>
      <c r="LVT60" s="516"/>
      <c r="LVU60" s="800"/>
      <c r="LVV60" s="800"/>
      <c r="LVW60" s="800"/>
      <c r="LVX60" s="800"/>
      <c r="LVY60" s="800"/>
      <c r="LVZ60" s="800"/>
      <c r="LWA60" s="800"/>
      <c r="LWB60" s="516"/>
      <c r="LWC60" s="800"/>
      <c r="LWD60" s="800"/>
      <c r="LWE60" s="800"/>
      <c r="LWF60" s="800"/>
      <c r="LWG60" s="800"/>
      <c r="LWH60" s="800"/>
      <c r="LWI60" s="800"/>
      <c r="LWJ60" s="516"/>
      <c r="LWK60" s="800"/>
      <c r="LWL60" s="800"/>
      <c r="LWM60" s="800"/>
      <c r="LWN60" s="800"/>
      <c r="LWO60" s="800"/>
      <c r="LWP60" s="800"/>
      <c r="LWQ60" s="800"/>
      <c r="LWR60" s="516"/>
      <c r="LWS60" s="800"/>
      <c r="LWT60" s="800"/>
      <c r="LWU60" s="800"/>
      <c r="LWV60" s="800"/>
      <c r="LWW60" s="800"/>
      <c r="LWX60" s="800"/>
      <c r="LWY60" s="800"/>
      <c r="LWZ60" s="516"/>
      <c r="LXA60" s="800"/>
      <c r="LXB60" s="800"/>
      <c r="LXC60" s="800"/>
      <c r="LXD60" s="800"/>
      <c r="LXE60" s="800"/>
      <c r="LXF60" s="800"/>
      <c r="LXG60" s="800"/>
      <c r="LXH60" s="516"/>
      <c r="LXI60" s="800"/>
      <c r="LXJ60" s="800"/>
      <c r="LXK60" s="800"/>
      <c r="LXL60" s="800"/>
      <c r="LXM60" s="800"/>
      <c r="LXN60" s="800"/>
      <c r="LXO60" s="800"/>
      <c r="LXP60" s="516"/>
      <c r="LXQ60" s="800"/>
      <c r="LXR60" s="800"/>
      <c r="LXS60" s="800"/>
      <c r="LXT60" s="800"/>
      <c r="LXU60" s="800"/>
      <c r="LXV60" s="800"/>
      <c r="LXW60" s="800"/>
      <c r="LXX60" s="516"/>
      <c r="LXY60" s="800"/>
      <c r="LXZ60" s="800"/>
      <c r="LYA60" s="800"/>
      <c r="LYB60" s="800"/>
      <c r="LYC60" s="800"/>
      <c r="LYD60" s="800"/>
      <c r="LYE60" s="800"/>
      <c r="LYF60" s="516"/>
      <c r="LYG60" s="800"/>
      <c r="LYH60" s="800"/>
      <c r="LYI60" s="800"/>
      <c r="LYJ60" s="800"/>
      <c r="LYK60" s="800"/>
      <c r="LYL60" s="800"/>
      <c r="LYM60" s="800"/>
      <c r="LYN60" s="516"/>
      <c r="LYO60" s="800"/>
      <c r="LYP60" s="800"/>
      <c r="LYQ60" s="800"/>
      <c r="LYR60" s="800"/>
      <c r="LYS60" s="800"/>
      <c r="LYT60" s="800"/>
      <c r="LYU60" s="800"/>
      <c r="LYV60" s="516"/>
      <c r="LYW60" s="800"/>
      <c r="LYX60" s="800"/>
      <c r="LYY60" s="800"/>
      <c r="LYZ60" s="800"/>
      <c r="LZA60" s="800"/>
      <c r="LZB60" s="800"/>
      <c r="LZC60" s="800"/>
      <c r="LZD60" s="516"/>
      <c r="LZE60" s="800"/>
      <c r="LZF60" s="800"/>
      <c r="LZG60" s="800"/>
      <c r="LZH60" s="800"/>
      <c r="LZI60" s="800"/>
      <c r="LZJ60" s="800"/>
      <c r="LZK60" s="800"/>
      <c r="LZL60" s="516"/>
      <c r="LZM60" s="800"/>
      <c r="LZN60" s="800"/>
      <c r="LZO60" s="800"/>
      <c r="LZP60" s="800"/>
      <c r="LZQ60" s="800"/>
      <c r="LZR60" s="800"/>
      <c r="LZS60" s="800"/>
      <c r="LZT60" s="516"/>
      <c r="LZU60" s="800"/>
      <c r="LZV60" s="800"/>
      <c r="LZW60" s="800"/>
      <c r="LZX60" s="800"/>
      <c r="LZY60" s="800"/>
      <c r="LZZ60" s="800"/>
      <c r="MAA60" s="800"/>
      <c r="MAB60" s="516"/>
      <c r="MAC60" s="800"/>
      <c r="MAD60" s="800"/>
      <c r="MAE60" s="800"/>
      <c r="MAF60" s="800"/>
      <c r="MAG60" s="800"/>
      <c r="MAH60" s="800"/>
      <c r="MAI60" s="800"/>
      <c r="MAJ60" s="516"/>
      <c r="MAK60" s="800"/>
      <c r="MAL60" s="800"/>
      <c r="MAM60" s="800"/>
      <c r="MAN60" s="800"/>
      <c r="MAO60" s="800"/>
      <c r="MAP60" s="800"/>
      <c r="MAQ60" s="800"/>
      <c r="MAR60" s="516"/>
      <c r="MAS60" s="800"/>
      <c r="MAT60" s="800"/>
      <c r="MAU60" s="800"/>
      <c r="MAV60" s="800"/>
      <c r="MAW60" s="800"/>
      <c r="MAX60" s="800"/>
      <c r="MAY60" s="800"/>
      <c r="MAZ60" s="516"/>
      <c r="MBA60" s="800"/>
      <c r="MBB60" s="800"/>
      <c r="MBC60" s="800"/>
      <c r="MBD60" s="800"/>
      <c r="MBE60" s="800"/>
      <c r="MBF60" s="800"/>
      <c r="MBG60" s="800"/>
      <c r="MBH60" s="516"/>
      <c r="MBI60" s="800"/>
      <c r="MBJ60" s="800"/>
      <c r="MBK60" s="800"/>
      <c r="MBL60" s="800"/>
      <c r="MBM60" s="800"/>
      <c r="MBN60" s="800"/>
      <c r="MBO60" s="800"/>
      <c r="MBP60" s="516"/>
      <c r="MBQ60" s="800"/>
      <c r="MBR60" s="800"/>
      <c r="MBS60" s="800"/>
      <c r="MBT60" s="800"/>
      <c r="MBU60" s="800"/>
      <c r="MBV60" s="800"/>
      <c r="MBW60" s="800"/>
      <c r="MBX60" s="516"/>
      <c r="MBY60" s="800"/>
      <c r="MBZ60" s="800"/>
      <c r="MCA60" s="800"/>
      <c r="MCB60" s="800"/>
      <c r="MCC60" s="800"/>
      <c r="MCD60" s="800"/>
      <c r="MCE60" s="800"/>
      <c r="MCF60" s="516"/>
      <c r="MCG60" s="800"/>
      <c r="MCH60" s="800"/>
      <c r="MCI60" s="800"/>
      <c r="MCJ60" s="800"/>
      <c r="MCK60" s="800"/>
      <c r="MCL60" s="800"/>
      <c r="MCM60" s="800"/>
      <c r="MCN60" s="516"/>
      <c r="MCO60" s="800"/>
      <c r="MCP60" s="800"/>
      <c r="MCQ60" s="800"/>
      <c r="MCR60" s="800"/>
      <c r="MCS60" s="800"/>
      <c r="MCT60" s="800"/>
      <c r="MCU60" s="800"/>
      <c r="MCV60" s="516"/>
      <c r="MCW60" s="800"/>
      <c r="MCX60" s="800"/>
      <c r="MCY60" s="800"/>
      <c r="MCZ60" s="800"/>
      <c r="MDA60" s="800"/>
      <c r="MDB60" s="800"/>
      <c r="MDC60" s="800"/>
      <c r="MDD60" s="516"/>
      <c r="MDE60" s="800"/>
      <c r="MDF60" s="800"/>
      <c r="MDG60" s="800"/>
      <c r="MDH60" s="800"/>
      <c r="MDI60" s="800"/>
      <c r="MDJ60" s="800"/>
      <c r="MDK60" s="800"/>
      <c r="MDL60" s="516"/>
      <c r="MDM60" s="800"/>
      <c r="MDN60" s="800"/>
      <c r="MDO60" s="800"/>
      <c r="MDP60" s="800"/>
      <c r="MDQ60" s="800"/>
      <c r="MDR60" s="800"/>
      <c r="MDS60" s="800"/>
      <c r="MDT60" s="516"/>
      <c r="MDU60" s="800"/>
      <c r="MDV60" s="800"/>
      <c r="MDW60" s="800"/>
      <c r="MDX60" s="800"/>
      <c r="MDY60" s="800"/>
      <c r="MDZ60" s="800"/>
      <c r="MEA60" s="800"/>
      <c r="MEB60" s="516"/>
      <c r="MEC60" s="800"/>
      <c r="MED60" s="800"/>
      <c r="MEE60" s="800"/>
      <c r="MEF60" s="800"/>
      <c r="MEG60" s="800"/>
      <c r="MEH60" s="800"/>
      <c r="MEI60" s="800"/>
      <c r="MEJ60" s="516"/>
      <c r="MEK60" s="800"/>
      <c r="MEL60" s="800"/>
      <c r="MEM60" s="800"/>
      <c r="MEN60" s="800"/>
      <c r="MEO60" s="800"/>
      <c r="MEP60" s="800"/>
      <c r="MEQ60" s="800"/>
      <c r="MER60" s="516"/>
      <c r="MES60" s="800"/>
      <c r="MET60" s="800"/>
      <c r="MEU60" s="800"/>
      <c r="MEV60" s="800"/>
      <c r="MEW60" s="800"/>
      <c r="MEX60" s="800"/>
      <c r="MEY60" s="800"/>
      <c r="MEZ60" s="516"/>
      <c r="MFA60" s="800"/>
      <c r="MFB60" s="800"/>
      <c r="MFC60" s="800"/>
      <c r="MFD60" s="800"/>
      <c r="MFE60" s="800"/>
      <c r="MFF60" s="800"/>
      <c r="MFG60" s="800"/>
      <c r="MFH60" s="516"/>
      <c r="MFI60" s="800"/>
      <c r="MFJ60" s="800"/>
      <c r="MFK60" s="800"/>
      <c r="MFL60" s="800"/>
      <c r="MFM60" s="800"/>
      <c r="MFN60" s="800"/>
      <c r="MFO60" s="800"/>
      <c r="MFP60" s="516"/>
      <c r="MFQ60" s="800"/>
      <c r="MFR60" s="800"/>
      <c r="MFS60" s="800"/>
      <c r="MFT60" s="800"/>
      <c r="MFU60" s="800"/>
      <c r="MFV60" s="800"/>
      <c r="MFW60" s="800"/>
      <c r="MFX60" s="516"/>
      <c r="MFY60" s="800"/>
      <c r="MFZ60" s="800"/>
      <c r="MGA60" s="800"/>
      <c r="MGB60" s="800"/>
      <c r="MGC60" s="800"/>
      <c r="MGD60" s="800"/>
      <c r="MGE60" s="800"/>
      <c r="MGF60" s="516"/>
      <c r="MGG60" s="800"/>
      <c r="MGH60" s="800"/>
      <c r="MGI60" s="800"/>
      <c r="MGJ60" s="800"/>
      <c r="MGK60" s="800"/>
      <c r="MGL60" s="800"/>
      <c r="MGM60" s="800"/>
      <c r="MGN60" s="516"/>
      <c r="MGO60" s="800"/>
      <c r="MGP60" s="800"/>
      <c r="MGQ60" s="800"/>
      <c r="MGR60" s="800"/>
      <c r="MGS60" s="800"/>
      <c r="MGT60" s="800"/>
      <c r="MGU60" s="800"/>
      <c r="MGV60" s="516"/>
      <c r="MGW60" s="800"/>
      <c r="MGX60" s="800"/>
      <c r="MGY60" s="800"/>
      <c r="MGZ60" s="800"/>
      <c r="MHA60" s="800"/>
      <c r="MHB60" s="800"/>
      <c r="MHC60" s="800"/>
      <c r="MHD60" s="516"/>
      <c r="MHE60" s="800"/>
      <c r="MHF60" s="800"/>
      <c r="MHG60" s="800"/>
      <c r="MHH60" s="800"/>
      <c r="MHI60" s="800"/>
      <c r="MHJ60" s="800"/>
      <c r="MHK60" s="800"/>
      <c r="MHL60" s="516"/>
      <c r="MHM60" s="800"/>
      <c r="MHN60" s="800"/>
      <c r="MHO60" s="800"/>
      <c r="MHP60" s="800"/>
      <c r="MHQ60" s="800"/>
      <c r="MHR60" s="800"/>
      <c r="MHS60" s="800"/>
      <c r="MHT60" s="516"/>
      <c r="MHU60" s="800"/>
      <c r="MHV60" s="800"/>
      <c r="MHW60" s="800"/>
      <c r="MHX60" s="800"/>
      <c r="MHY60" s="800"/>
      <c r="MHZ60" s="800"/>
      <c r="MIA60" s="800"/>
      <c r="MIB60" s="516"/>
      <c r="MIC60" s="800"/>
      <c r="MID60" s="800"/>
      <c r="MIE60" s="800"/>
      <c r="MIF60" s="800"/>
      <c r="MIG60" s="800"/>
      <c r="MIH60" s="800"/>
      <c r="MII60" s="800"/>
      <c r="MIJ60" s="516"/>
      <c r="MIK60" s="800"/>
      <c r="MIL60" s="800"/>
      <c r="MIM60" s="800"/>
      <c r="MIN60" s="800"/>
      <c r="MIO60" s="800"/>
      <c r="MIP60" s="800"/>
      <c r="MIQ60" s="800"/>
      <c r="MIR60" s="516"/>
      <c r="MIS60" s="800"/>
      <c r="MIT60" s="800"/>
      <c r="MIU60" s="800"/>
      <c r="MIV60" s="800"/>
      <c r="MIW60" s="800"/>
      <c r="MIX60" s="800"/>
      <c r="MIY60" s="800"/>
      <c r="MIZ60" s="516"/>
      <c r="MJA60" s="800"/>
      <c r="MJB60" s="800"/>
      <c r="MJC60" s="800"/>
      <c r="MJD60" s="800"/>
      <c r="MJE60" s="800"/>
      <c r="MJF60" s="800"/>
      <c r="MJG60" s="800"/>
      <c r="MJH60" s="516"/>
      <c r="MJI60" s="800"/>
      <c r="MJJ60" s="800"/>
      <c r="MJK60" s="800"/>
      <c r="MJL60" s="800"/>
      <c r="MJM60" s="800"/>
      <c r="MJN60" s="800"/>
      <c r="MJO60" s="800"/>
      <c r="MJP60" s="516"/>
      <c r="MJQ60" s="800"/>
      <c r="MJR60" s="800"/>
      <c r="MJS60" s="800"/>
      <c r="MJT60" s="800"/>
      <c r="MJU60" s="800"/>
      <c r="MJV60" s="800"/>
      <c r="MJW60" s="800"/>
      <c r="MJX60" s="516"/>
      <c r="MJY60" s="800"/>
      <c r="MJZ60" s="800"/>
      <c r="MKA60" s="800"/>
      <c r="MKB60" s="800"/>
      <c r="MKC60" s="800"/>
      <c r="MKD60" s="800"/>
      <c r="MKE60" s="800"/>
      <c r="MKF60" s="516"/>
      <c r="MKG60" s="800"/>
      <c r="MKH60" s="800"/>
      <c r="MKI60" s="800"/>
      <c r="MKJ60" s="800"/>
      <c r="MKK60" s="800"/>
      <c r="MKL60" s="800"/>
      <c r="MKM60" s="800"/>
      <c r="MKN60" s="516"/>
      <c r="MKO60" s="800"/>
      <c r="MKP60" s="800"/>
      <c r="MKQ60" s="800"/>
      <c r="MKR60" s="800"/>
      <c r="MKS60" s="800"/>
      <c r="MKT60" s="800"/>
      <c r="MKU60" s="800"/>
      <c r="MKV60" s="516"/>
      <c r="MKW60" s="800"/>
      <c r="MKX60" s="800"/>
      <c r="MKY60" s="800"/>
      <c r="MKZ60" s="800"/>
      <c r="MLA60" s="800"/>
      <c r="MLB60" s="800"/>
      <c r="MLC60" s="800"/>
      <c r="MLD60" s="516"/>
      <c r="MLE60" s="800"/>
      <c r="MLF60" s="800"/>
      <c r="MLG60" s="800"/>
      <c r="MLH60" s="800"/>
      <c r="MLI60" s="800"/>
      <c r="MLJ60" s="800"/>
      <c r="MLK60" s="800"/>
      <c r="MLL60" s="516"/>
      <c r="MLM60" s="800"/>
      <c r="MLN60" s="800"/>
      <c r="MLO60" s="800"/>
      <c r="MLP60" s="800"/>
      <c r="MLQ60" s="800"/>
      <c r="MLR60" s="800"/>
      <c r="MLS60" s="800"/>
      <c r="MLT60" s="516"/>
      <c r="MLU60" s="800"/>
      <c r="MLV60" s="800"/>
      <c r="MLW60" s="800"/>
      <c r="MLX60" s="800"/>
      <c r="MLY60" s="800"/>
      <c r="MLZ60" s="800"/>
      <c r="MMA60" s="800"/>
      <c r="MMB60" s="516"/>
      <c r="MMC60" s="800"/>
      <c r="MMD60" s="800"/>
      <c r="MME60" s="800"/>
      <c r="MMF60" s="800"/>
      <c r="MMG60" s="800"/>
      <c r="MMH60" s="800"/>
      <c r="MMI60" s="800"/>
      <c r="MMJ60" s="516"/>
      <c r="MMK60" s="800"/>
      <c r="MML60" s="800"/>
      <c r="MMM60" s="800"/>
      <c r="MMN60" s="800"/>
      <c r="MMO60" s="800"/>
      <c r="MMP60" s="800"/>
      <c r="MMQ60" s="800"/>
      <c r="MMR60" s="516"/>
      <c r="MMS60" s="800"/>
      <c r="MMT60" s="800"/>
      <c r="MMU60" s="800"/>
      <c r="MMV60" s="800"/>
      <c r="MMW60" s="800"/>
      <c r="MMX60" s="800"/>
      <c r="MMY60" s="800"/>
      <c r="MMZ60" s="516"/>
      <c r="MNA60" s="800"/>
      <c r="MNB60" s="800"/>
      <c r="MNC60" s="800"/>
      <c r="MND60" s="800"/>
      <c r="MNE60" s="800"/>
      <c r="MNF60" s="800"/>
      <c r="MNG60" s="800"/>
      <c r="MNH60" s="516"/>
      <c r="MNI60" s="800"/>
      <c r="MNJ60" s="800"/>
      <c r="MNK60" s="800"/>
      <c r="MNL60" s="800"/>
      <c r="MNM60" s="800"/>
      <c r="MNN60" s="800"/>
      <c r="MNO60" s="800"/>
      <c r="MNP60" s="516"/>
      <c r="MNQ60" s="800"/>
      <c r="MNR60" s="800"/>
      <c r="MNS60" s="800"/>
      <c r="MNT60" s="800"/>
      <c r="MNU60" s="800"/>
      <c r="MNV60" s="800"/>
      <c r="MNW60" s="800"/>
      <c r="MNX60" s="516"/>
      <c r="MNY60" s="800"/>
      <c r="MNZ60" s="800"/>
      <c r="MOA60" s="800"/>
      <c r="MOB60" s="800"/>
      <c r="MOC60" s="800"/>
      <c r="MOD60" s="800"/>
      <c r="MOE60" s="800"/>
      <c r="MOF60" s="516"/>
      <c r="MOG60" s="800"/>
      <c r="MOH60" s="800"/>
      <c r="MOI60" s="800"/>
      <c r="MOJ60" s="800"/>
      <c r="MOK60" s="800"/>
      <c r="MOL60" s="800"/>
      <c r="MOM60" s="800"/>
      <c r="MON60" s="516"/>
      <c r="MOO60" s="800"/>
      <c r="MOP60" s="800"/>
      <c r="MOQ60" s="800"/>
      <c r="MOR60" s="800"/>
      <c r="MOS60" s="800"/>
      <c r="MOT60" s="800"/>
      <c r="MOU60" s="800"/>
      <c r="MOV60" s="516"/>
      <c r="MOW60" s="800"/>
      <c r="MOX60" s="800"/>
      <c r="MOY60" s="800"/>
      <c r="MOZ60" s="800"/>
      <c r="MPA60" s="800"/>
      <c r="MPB60" s="800"/>
      <c r="MPC60" s="800"/>
      <c r="MPD60" s="516"/>
      <c r="MPE60" s="800"/>
      <c r="MPF60" s="800"/>
      <c r="MPG60" s="800"/>
      <c r="MPH60" s="800"/>
      <c r="MPI60" s="800"/>
      <c r="MPJ60" s="800"/>
      <c r="MPK60" s="800"/>
      <c r="MPL60" s="516"/>
      <c r="MPM60" s="800"/>
      <c r="MPN60" s="800"/>
      <c r="MPO60" s="800"/>
      <c r="MPP60" s="800"/>
      <c r="MPQ60" s="800"/>
      <c r="MPR60" s="800"/>
      <c r="MPS60" s="800"/>
      <c r="MPT60" s="516"/>
      <c r="MPU60" s="800"/>
      <c r="MPV60" s="800"/>
      <c r="MPW60" s="800"/>
      <c r="MPX60" s="800"/>
      <c r="MPY60" s="800"/>
      <c r="MPZ60" s="800"/>
      <c r="MQA60" s="800"/>
      <c r="MQB60" s="516"/>
      <c r="MQC60" s="800"/>
      <c r="MQD60" s="800"/>
      <c r="MQE60" s="800"/>
      <c r="MQF60" s="800"/>
      <c r="MQG60" s="800"/>
      <c r="MQH60" s="800"/>
      <c r="MQI60" s="800"/>
      <c r="MQJ60" s="516"/>
      <c r="MQK60" s="800"/>
      <c r="MQL60" s="800"/>
      <c r="MQM60" s="800"/>
      <c r="MQN60" s="800"/>
      <c r="MQO60" s="800"/>
      <c r="MQP60" s="800"/>
      <c r="MQQ60" s="800"/>
      <c r="MQR60" s="516"/>
      <c r="MQS60" s="800"/>
      <c r="MQT60" s="800"/>
      <c r="MQU60" s="800"/>
      <c r="MQV60" s="800"/>
      <c r="MQW60" s="800"/>
      <c r="MQX60" s="800"/>
      <c r="MQY60" s="800"/>
      <c r="MQZ60" s="516"/>
      <c r="MRA60" s="800"/>
      <c r="MRB60" s="800"/>
      <c r="MRC60" s="800"/>
      <c r="MRD60" s="800"/>
      <c r="MRE60" s="800"/>
      <c r="MRF60" s="800"/>
      <c r="MRG60" s="800"/>
      <c r="MRH60" s="516"/>
      <c r="MRI60" s="800"/>
      <c r="MRJ60" s="800"/>
      <c r="MRK60" s="800"/>
      <c r="MRL60" s="800"/>
      <c r="MRM60" s="800"/>
      <c r="MRN60" s="800"/>
      <c r="MRO60" s="800"/>
      <c r="MRP60" s="516"/>
      <c r="MRQ60" s="800"/>
      <c r="MRR60" s="800"/>
      <c r="MRS60" s="800"/>
      <c r="MRT60" s="800"/>
      <c r="MRU60" s="800"/>
      <c r="MRV60" s="800"/>
      <c r="MRW60" s="800"/>
      <c r="MRX60" s="516"/>
      <c r="MRY60" s="800"/>
      <c r="MRZ60" s="800"/>
      <c r="MSA60" s="800"/>
      <c r="MSB60" s="800"/>
      <c r="MSC60" s="800"/>
      <c r="MSD60" s="800"/>
      <c r="MSE60" s="800"/>
      <c r="MSF60" s="516"/>
      <c r="MSG60" s="800"/>
      <c r="MSH60" s="800"/>
      <c r="MSI60" s="800"/>
      <c r="MSJ60" s="800"/>
      <c r="MSK60" s="800"/>
      <c r="MSL60" s="800"/>
      <c r="MSM60" s="800"/>
      <c r="MSN60" s="516"/>
      <c r="MSO60" s="800"/>
      <c r="MSP60" s="800"/>
      <c r="MSQ60" s="800"/>
      <c r="MSR60" s="800"/>
      <c r="MSS60" s="800"/>
      <c r="MST60" s="800"/>
      <c r="MSU60" s="800"/>
      <c r="MSV60" s="516"/>
      <c r="MSW60" s="800"/>
      <c r="MSX60" s="800"/>
      <c r="MSY60" s="800"/>
      <c r="MSZ60" s="800"/>
      <c r="MTA60" s="800"/>
      <c r="MTB60" s="800"/>
      <c r="MTC60" s="800"/>
      <c r="MTD60" s="516"/>
      <c r="MTE60" s="800"/>
      <c r="MTF60" s="800"/>
      <c r="MTG60" s="800"/>
      <c r="MTH60" s="800"/>
      <c r="MTI60" s="800"/>
      <c r="MTJ60" s="800"/>
      <c r="MTK60" s="800"/>
      <c r="MTL60" s="516"/>
      <c r="MTM60" s="800"/>
      <c r="MTN60" s="800"/>
      <c r="MTO60" s="800"/>
      <c r="MTP60" s="800"/>
      <c r="MTQ60" s="800"/>
      <c r="MTR60" s="800"/>
      <c r="MTS60" s="800"/>
      <c r="MTT60" s="516"/>
      <c r="MTU60" s="800"/>
      <c r="MTV60" s="800"/>
      <c r="MTW60" s="800"/>
      <c r="MTX60" s="800"/>
      <c r="MTY60" s="800"/>
      <c r="MTZ60" s="800"/>
      <c r="MUA60" s="800"/>
      <c r="MUB60" s="516"/>
      <c r="MUC60" s="800"/>
      <c r="MUD60" s="800"/>
      <c r="MUE60" s="800"/>
      <c r="MUF60" s="800"/>
      <c r="MUG60" s="800"/>
      <c r="MUH60" s="800"/>
      <c r="MUI60" s="800"/>
      <c r="MUJ60" s="516"/>
      <c r="MUK60" s="800"/>
      <c r="MUL60" s="800"/>
      <c r="MUM60" s="800"/>
      <c r="MUN60" s="800"/>
      <c r="MUO60" s="800"/>
      <c r="MUP60" s="800"/>
      <c r="MUQ60" s="800"/>
      <c r="MUR60" s="516"/>
      <c r="MUS60" s="800"/>
      <c r="MUT60" s="800"/>
      <c r="MUU60" s="800"/>
      <c r="MUV60" s="800"/>
      <c r="MUW60" s="800"/>
      <c r="MUX60" s="800"/>
      <c r="MUY60" s="800"/>
      <c r="MUZ60" s="516"/>
      <c r="MVA60" s="800"/>
      <c r="MVB60" s="800"/>
      <c r="MVC60" s="800"/>
      <c r="MVD60" s="800"/>
      <c r="MVE60" s="800"/>
      <c r="MVF60" s="800"/>
      <c r="MVG60" s="800"/>
      <c r="MVH60" s="516"/>
      <c r="MVI60" s="800"/>
      <c r="MVJ60" s="800"/>
      <c r="MVK60" s="800"/>
      <c r="MVL60" s="800"/>
      <c r="MVM60" s="800"/>
      <c r="MVN60" s="800"/>
      <c r="MVO60" s="800"/>
      <c r="MVP60" s="516"/>
      <c r="MVQ60" s="800"/>
      <c r="MVR60" s="800"/>
      <c r="MVS60" s="800"/>
      <c r="MVT60" s="800"/>
      <c r="MVU60" s="800"/>
      <c r="MVV60" s="800"/>
      <c r="MVW60" s="800"/>
      <c r="MVX60" s="516"/>
      <c r="MVY60" s="800"/>
      <c r="MVZ60" s="800"/>
      <c r="MWA60" s="800"/>
      <c r="MWB60" s="800"/>
      <c r="MWC60" s="800"/>
      <c r="MWD60" s="800"/>
      <c r="MWE60" s="800"/>
      <c r="MWF60" s="516"/>
      <c r="MWG60" s="800"/>
      <c r="MWH60" s="800"/>
      <c r="MWI60" s="800"/>
      <c r="MWJ60" s="800"/>
      <c r="MWK60" s="800"/>
      <c r="MWL60" s="800"/>
      <c r="MWM60" s="800"/>
      <c r="MWN60" s="516"/>
      <c r="MWO60" s="800"/>
      <c r="MWP60" s="800"/>
      <c r="MWQ60" s="800"/>
      <c r="MWR60" s="800"/>
      <c r="MWS60" s="800"/>
      <c r="MWT60" s="800"/>
      <c r="MWU60" s="800"/>
      <c r="MWV60" s="516"/>
      <c r="MWW60" s="800"/>
      <c r="MWX60" s="800"/>
      <c r="MWY60" s="800"/>
      <c r="MWZ60" s="800"/>
      <c r="MXA60" s="800"/>
      <c r="MXB60" s="800"/>
      <c r="MXC60" s="800"/>
      <c r="MXD60" s="516"/>
      <c r="MXE60" s="800"/>
      <c r="MXF60" s="800"/>
      <c r="MXG60" s="800"/>
      <c r="MXH60" s="800"/>
      <c r="MXI60" s="800"/>
      <c r="MXJ60" s="800"/>
      <c r="MXK60" s="800"/>
      <c r="MXL60" s="516"/>
      <c r="MXM60" s="800"/>
      <c r="MXN60" s="800"/>
      <c r="MXO60" s="800"/>
      <c r="MXP60" s="800"/>
      <c r="MXQ60" s="800"/>
      <c r="MXR60" s="800"/>
      <c r="MXS60" s="800"/>
      <c r="MXT60" s="516"/>
      <c r="MXU60" s="800"/>
      <c r="MXV60" s="800"/>
      <c r="MXW60" s="800"/>
      <c r="MXX60" s="800"/>
      <c r="MXY60" s="800"/>
      <c r="MXZ60" s="800"/>
      <c r="MYA60" s="800"/>
      <c r="MYB60" s="516"/>
      <c r="MYC60" s="800"/>
      <c r="MYD60" s="800"/>
      <c r="MYE60" s="800"/>
      <c r="MYF60" s="800"/>
      <c r="MYG60" s="800"/>
      <c r="MYH60" s="800"/>
      <c r="MYI60" s="800"/>
      <c r="MYJ60" s="516"/>
      <c r="MYK60" s="800"/>
      <c r="MYL60" s="800"/>
      <c r="MYM60" s="800"/>
      <c r="MYN60" s="800"/>
      <c r="MYO60" s="800"/>
      <c r="MYP60" s="800"/>
      <c r="MYQ60" s="800"/>
      <c r="MYR60" s="516"/>
      <c r="MYS60" s="800"/>
      <c r="MYT60" s="800"/>
      <c r="MYU60" s="800"/>
      <c r="MYV60" s="800"/>
      <c r="MYW60" s="800"/>
      <c r="MYX60" s="800"/>
      <c r="MYY60" s="800"/>
      <c r="MYZ60" s="516"/>
      <c r="MZA60" s="800"/>
      <c r="MZB60" s="800"/>
      <c r="MZC60" s="800"/>
      <c r="MZD60" s="800"/>
      <c r="MZE60" s="800"/>
      <c r="MZF60" s="800"/>
      <c r="MZG60" s="800"/>
      <c r="MZH60" s="516"/>
      <c r="MZI60" s="800"/>
      <c r="MZJ60" s="800"/>
      <c r="MZK60" s="800"/>
      <c r="MZL60" s="800"/>
      <c r="MZM60" s="800"/>
      <c r="MZN60" s="800"/>
      <c r="MZO60" s="800"/>
      <c r="MZP60" s="516"/>
      <c r="MZQ60" s="800"/>
      <c r="MZR60" s="800"/>
      <c r="MZS60" s="800"/>
      <c r="MZT60" s="800"/>
      <c r="MZU60" s="800"/>
      <c r="MZV60" s="800"/>
      <c r="MZW60" s="800"/>
      <c r="MZX60" s="516"/>
      <c r="MZY60" s="800"/>
      <c r="MZZ60" s="800"/>
      <c r="NAA60" s="800"/>
      <c r="NAB60" s="800"/>
      <c r="NAC60" s="800"/>
      <c r="NAD60" s="800"/>
      <c r="NAE60" s="800"/>
      <c r="NAF60" s="516"/>
      <c r="NAG60" s="800"/>
      <c r="NAH60" s="800"/>
      <c r="NAI60" s="800"/>
      <c r="NAJ60" s="800"/>
      <c r="NAK60" s="800"/>
      <c r="NAL60" s="800"/>
      <c r="NAM60" s="800"/>
      <c r="NAN60" s="516"/>
      <c r="NAO60" s="800"/>
      <c r="NAP60" s="800"/>
      <c r="NAQ60" s="800"/>
      <c r="NAR60" s="800"/>
      <c r="NAS60" s="800"/>
      <c r="NAT60" s="800"/>
      <c r="NAU60" s="800"/>
      <c r="NAV60" s="516"/>
      <c r="NAW60" s="800"/>
      <c r="NAX60" s="800"/>
      <c r="NAY60" s="800"/>
      <c r="NAZ60" s="800"/>
      <c r="NBA60" s="800"/>
      <c r="NBB60" s="800"/>
      <c r="NBC60" s="800"/>
      <c r="NBD60" s="516"/>
      <c r="NBE60" s="800"/>
      <c r="NBF60" s="800"/>
      <c r="NBG60" s="800"/>
      <c r="NBH60" s="800"/>
      <c r="NBI60" s="800"/>
      <c r="NBJ60" s="800"/>
      <c r="NBK60" s="800"/>
      <c r="NBL60" s="516"/>
      <c r="NBM60" s="800"/>
      <c r="NBN60" s="800"/>
      <c r="NBO60" s="800"/>
      <c r="NBP60" s="800"/>
      <c r="NBQ60" s="800"/>
      <c r="NBR60" s="800"/>
      <c r="NBS60" s="800"/>
      <c r="NBT60" s="516"/>
      <c r="NBU60" s="800"/>
      <c r="NBV60" s="800"/>
      <c r="NBW60" s="800"/>
      <c r="NBX60" s="800"/>
      <c r="NBY60" s="800"/>
      <c r="NBZ60" s="800"/>
      <c r="NCA60" s="800"/>
      <c r="NCB60" s="516"/>
      <c r="NCC60" s="800"/>
      <c r="NCD60" s="800"/>
      <c r="NCE60" s="800"/>
      <c r="NCF60" s="800"/>
      <c r="NCG60" s="800"/>
      <c r="NCH60" s="800"/>
      <c r="NCI60" s="800"/>
      <c r="NCJ60" s="516"/>
      <c r="NCK60" s="800"/>
      <c r="NCL60" s="800"/>
      <c r="NCM60" s="800"/>
      <c r="NCN60" s="800"/>
      <c r="NCO60" s="800"/>
      <c r="NCP60" s="800"/>
      <c r="NCQ60" s="800"/>
      <c r="NCR60" s="516"/>
      <c r="NCS60" s="800"/>
      <c r="NCT60" s="800"/>
      <c r="NCU60" s="800"/>
      <c r="NCV60" s="800"/>
      <c r="NCW60" s="800"/>
      <c r="NCX60" s="800"/>
      <c r="NCY60" s="800"/>
      <c r="NCZ60" s="516"/>
      <c r="NDA60" s="800"/>
      <c r="NDB60" s="800"/>
      <c r="NDC60" s="800"/>
      <c r="NDD60" s="800"/>
      <c r="NDE60" s="800"/>
      <c r="NDF60" s="800"/>
      <c r="NDG60" s="800"/>
      <c r="NDH60" s="516"/>
      <c r="NDI60" s="800"/>
      <c r="NDJ60" s="800"/>
      <c r="NDK60" s="800"/>
      <c r="NDL60" s="800"/>
      <c r="NDM60" s="800"/>
      <c r="NDN60" s="800"/>
      <c r="NDO60" s="800"/>
      <c r="NDP60" s="516"/>
      <c r="NDQ60" s="800"/>
      <c r="NDR60" s="800"/>
      <c r="NDS60" s="800"/>
      <c r="NDT60" s="800"/>
      <c r="NDU60" s="800"/>
      <c r="NDV60" s="800"/>
      <c r="NDW60" s="800"/>
      <c r="NDX60" s="516"/>
      <c r="NDY60" s="800"/>
      <c r="NDZ60" s="800"/>
      <c r="NEA60" s="800"/>
      <c r="NEB60" s="800"/>
      <c r="NEC60" s="800"/>
      <c r="NED60" s="800"/>
      <c r="NEE60" s="800"/>
      <c r="NEF60" s="516"/>
      <c r="NEG60" s="800"/>
      <c r="NEH60" s="800"/>
      <c r="NEI60" s="800"/>
      <c r="NEJ60" s="800"/>
      <c r="NEK60" s="800"/>
      <c r="NEL60" s="800"/>
      <c r="NEM60" s="800"/>
      <c r="NEN60" s="516"/>
      <c r="NEO60" s="800"/>
      <c r="NEP60" s="800"/>
      <c r="NEQ60" s="800"/>
      <c r="NER60" s="800"/>
      <c r="NES60" s="800"/>
      <c r="NET60" s="800"/>
      <c r="NEU60" s="800"/>
      <c r="NEV60" s="516"/>
      <c r="NEW60" s="800"/>
      <c r="NEX60" s="800"/>
      <c r="NEY60" s="800"/>
      <c r="NEZ60" s="800"/>
      <c r="NFA60" s="800"/>
      <c r="NFB60" s="800"/>
      <c r="NFC60" s="800"/>
      <c r="NFD60" s="516"/>
      <c r="NFE60" s="800"/>
      <c r="NFF60" s="800"/>
      <c r="NFG60" s="800"/>
      <c r="NFH60" s="800"/>
      <c r="NFI60" s="800"/>
      <c r="NFJ60" s="800"/>
      <c r="NFK60" s="800"/>
      <c r="NFL60" s="516"/>
      <c r="NFM60" s="800"/>
      <c r="NFN60" s="800"/>
      <c r="NFO60" s="800"/>
      <c r="NFP60" s="800"/>
      <c r="NFQ60" s="800"/>
      <c r="NFR60" s="800"/>
      <c r="NFS60" s="800"/>
      <c r="NFT60" s="516"/>
      <c r="NFU60" s="800"/>
      <c r="NFV60" s="800"/>
      <c r="NFW60" s="800"/>
      <c r="NFX60" s="800"/>
      <c r="NFY60" s="800"/>
      <c r="NFZ60" s="800"/>
      <c r="NGA60" s="800"/>
      <c r="NGB60" s="516"/>
      <c r="NGC60" s="800"/>
      <c r="NGD60" s="800"/>
      <c r="NGE60" s="800"/>
      <c r="NGF60" s="800"/>
      <c r="NGG60" s="800"/>
      <c r="NGH60" s="800"/>
      <c r="NGI60" s="800"/>
      <c r="NGJ60" s="516"/>
      <c r="NGK60" s="800"/>
      <c r="NGL60" s="800"/>
      <c r="NGM60" s="800"/>
      <c r="NGN60" s="800"/>
      <c r="NGO60" s="800"/>
      <c r="NGP60" s="800"/>
      <c r="NGQ60" s="800"/>
      <c r="NGR60" s="516"/>
      <c r="NGS60" s="800"/>
      <c r="NGT60" s="800"/>
      <c r="NGU60" s="800"/>
      <c r="NGV60" s="800"/>
      <c r="NGW60" s="800"/>
      <c r="NGX60" s="800"/>
      <c r="NGY60" s="800"/>
      <c r="NGZ60" s="516"/>
      <c r="NHA60" s="800"/>
      <c r="NHB60" s="800"/>
      <c r="NHC60" s="800"/>
      <c r="NHD60" s="800"/>
      <c r="NHE60" s="800"/>
      <c r="NHF60" s="800"/>
      <c r="NHG60" s="800"/>
      <c r="NHH60" s="516"/>
      <c r="NHI60" s="800"/>
      <c r="NHJ60" s="800"/>
      <c r="NHK60" s="800"/>
      <c r="NHL60" s="800"/>
      <c r="NHM60" s="800"/>
      <c r="NHN60" s="800"/>
      <c r="NHO60" s="800"/>
      <c r="NHP60" s="516"/>
      <c r="NHQ60" s="800"/>
      <c r="NHR60" s="800"/>
      <c r="NHS60" s="800"/>
      <c r="NHT60" s="800"/>
      <c r="NHU60" s="800"/>
      <c r="NHV60" s="800"/>
      <c r="NHW60" s="800"/>
      <c r="NHX60" s="516"/>
      <c r="NHY60" s="800"/>
      <c r="NHZ60" s="800"/>
      <c r="NIA60" s="800"/>
      <c r="NIB60" s="800"/>
      <c r="NIC60" s="800"/>
      <c r="NID60" s="800"/>
      <c r="NIE60" s="800"/>
      <c r="NIF60" s="516"/>
      <c r="NIG60" s="800"/>
      <c r="NIH60" s="800"/>
      <c r="NII60" s="800"/>
      <c r="NIJ60" s="800"/>
      <c r="NIK60" s="800"/>
      <c r="NIL60" s="800"/>
      <c r="NIM60" s="800"/>
      <c r="NIN60" s="516"/>
      <c r="NIO60" s="800"/>
      <c r="NIP60" s="800"/>
      <c r="NIQ60" s="800"/>
      <c r="NIR60" s="800"/>
      <c r="NIS60" s="800"/>
      <c r="NIT60" s="800"/>
      <c r="NIU60" s="800"/>
      <c r="NIV60" s="516"/>
      <c r="NIW60" s="800"/>
      <c r="NIX60" s="800"/>
      <c r="NIY60" s="800"/>
      <c r="NIZ60" s="800"/>
      <c r="NJA60" s="800"/>
      <c r="NJB60" s="800"/>
      <c r="NJC60" s="800"/>
      <c r="NJD60" s="516"/>
      <c r="NJE60" s="800"/>
      <c r="NJF60" s="800"/>
      <c r="NJG60" s="800"/>
      <c r="NJH60" s="800"/>
      <c r="NJI60" s="800"/>
      <c r="NJJ60" s="800"/>
      <c r="NJK60" s="800"/>
      <c r="NJL60" s="516"/>
      <c r="NJM60" s="800"/>
      <c r="NJN60" s="800"/>
      <c r="NJO60" s="800"/>
      <c r="NJP60" s="800"/>
      <c r="NJQ60" s="800"/>
      <c r="NJR60" s="800"/>
      <c r="NJS60" s="800"/>
      <c r="NJT60" s="516"/>
      <c r="NJU60" s="800"/>
      <c r="NJV60" s="800"/>
      <c r="NJW60" s="800"/>
      <c r="NJX60" s="800"/>
      <c r="NJY60" s="800"/>
      <c r="NJZ60" s="800"/>
      <c r="NKA60" s="800"/>
      <c r="NKB60" s="516"/>
      <c r="NKC60" s="800"/>
      <c r="NKD60" s="800"/>
      <c r="NKE60" s="800"/>
      <c r="NKF60" s="800"/>
      <c r="NKG60" s="800"/>
      <c r="NKH60" s="800"/>
      <c r="NKI60" s="800"/>
      <c r="NKJ60" s="516"/>
      <c r="NKK60" s="800"/>
      <c r="NKL60" s="800"/>
      <c r="NKM60" s="800"/>
      <c r="NKN60" s="800"/>
      <c r="NKO60" s="800"/>
      <c r="NKP60" s="800"/>
      <c r="NKQ60" s="800"/>
      <c r="NKR60" s="516"/>
      <c r="NKS60" s="800"/>
      <c r="NKT60" s="800"/>
      <c r="NKU60" s="800"/>
      <c r="NKV60" s="800"/>
      <c r="NKW60" s="800"/>
      <c r="NKX60" s="800"/>
      <c r="NKY60" s="800"/>
      <c r="NKZ60" s="516"/>
      <c r="NLA60" s="800"/>
      <c r="NLB60" s="800"/>
      <c r="NLC60" s="800"/>
      <c r="NLD60" s="800"/>
      <c r="NLE60" s="800"/>
      <c r="NLF60" s="800"/>
      <c r="NLG60" s="800"/>
      <c r="NLH60" s="516"/>
      <c r="NLI60" s="800"/>
      <c r="NLJ60" s="800"/>
      <c r="NLK60" s="800"/>
      <c r="NLL60" s="800"/>
      <c r="NLM60" s="800"/>
      <c r="NLN60" s="800"/>
      <c r="NLO60" s="800"/>
      <c r="NLP60" s="516"/>
      <c r="NLQ60" s="800"/>
      <c r="NLR60" s="800"/>
      <c r="NLS60" s="800"/>
      <c r="NLT60" s="800"/>
      <c r="NLU60" s="800"/>
      <c r="NLV60" s="800"/>
      <c r="NLW60" s="800"/>
      <c r="NLX60" s="516"/>
      <c r="NLY60" s="800"/>
      <c r="NLZ60" s="800"/>
      <c r="NMA60" s="800"/>
      <c r="NMB60" s="800"/>
      <c r="NMC60" s="800"/>
      <c r="NMD60" s="800"/>
      <c r="NME60" s="800"/>
      <c r="NMF60" s="516"/>
      <c r="NMG60" s="800"/>
      <c r="NMH60" s="800"/>
      <c r="NMI60" s="800"/>
      <c r="NMJ60" s="800"/>
      <c r="NMK60" s="800"/>
      <c r="NML60" s="800"/>
      <c r="NMM60" s="800"/>
      <c r="NMN60" s="516"/>
      <c r="NMO60" s="800"/>
      <c r="NMP60" s="800"/>
      <c r="NMQ60" s="800"/>
      <c r="NMR60" s="800"/>
      <c r="NMS60" s="800"/>
      <c r="NMT60" s="800"/>
      <c r="NMU60" s="800"/>
      <c r="NMV60" s="516"/>
      <c r="NMW60" s="800"/>
      <c r="NMX60" s="800"/>
      <c r="NMY60" s="800"/>
      <c r="NMZ60" s="800"/>
      <c r="NNA60" s="800"/>
      <c r="NNB60" s="800"/>
      <c r="NNC60" s="800"/>
      <c r="NND60" s="516"/>
      <c r="NNE60" s="800"/>
      <c r="NNF60" s="800"/>
      <c r="NNG60" s="800"/>
      <c r="NNH60" s="800"/>
      <c r="NNI60" s="800"/>
      <c r="NNJ60" s="800"/>
      <c r="NNK60" s="800"/>
      <c r="NNL60" s="516"/>
      <c r="NNM60" s="800"/>
      <c r="NNN60" s="800"/>
      <c r="NNO60" s="800"/>
      <c r="NNP60" s="800"/>
      <c r="NNQ60" s="800"/>
      <c r="NNR60" s="800"/>
      <c r="NNS60" s="800"/>
      <c r="NNT60" s="516"/>
      <c r="NNU60" s="800"/>
      <c r="NNV60" s="800"/>
      <c r="NNW60" s="800"/>
      <c r="NNX60" s="800"/>
      <c r="NNY60" s="800"/>
      <c r="NNZ60" s="800"/>
      <c r="NOA60" s="800"/>
      <c r="NOB60" s="516"/>
      <c r="NOC60" s="800"/>
      <c r="NOD60" s="800"/>
      <c r="NOE60" s="800"/>
      <c r="NOF60" s="800"/>
      <c r="NOG60" s="800"/>
      <c r="NOH60" s="800"/>
      <c r="NOI60" s="800"/>
      <c r="NOJ60" s="516"/>
      <c r="NOK60" s="800"/>
      <c r="NOL60" s="800"/>
      <c r="NOM60" s="800"/>
      <c r="NON60" s="800"/>
      <c r="NOO60" s="800"/>
      <c r="NOP60" s="800"/>
      <c r="NOQ60" s="800"/>
      <c r="NOR60" s="516"/>
      <c r="NOS60" s="800"/>
      <c r="NOT60" s="800"/>
      <c r="NOU60" s="800"/>
      <c r="NOV60" s="800"/>
      <c r="NOW60" s="800"/>
      <c r="NOX60" s="800"/>
      <c r="NOY60" s="800"/>
      <c r="NOZ60" s="516"/>
      <c r="NPA60" s="800"/>
      <c r="NPB60" s="800"/>
      <c r="NPC60" s="800"/>
      <c r="NPD60" s="800"/>
      <c r="NPE60" s="800"/>
      <c r="NPF60" s="800"/>
      <c r="NPG60" s="800"/>
      <c r="NPH60" s="516"/>
      <c r="NPI60" s="800"/>
      <c r="NPJ60" s="800"/>
      <c r="NPK60" s="800"/>
      <c r="NPL60" s="800"/>
      <c r="NPM60" s="800"/>
      <c r="NPN60" s="800"/>
      <c r="NPO60" s="800"/>
      <c r="NPP60" s="516"/>
      <c r="NPQ60" s="800"/>
      <c r="NPR60" s="800"/>
      <c r="NPS60" s="800"/>
      <c r="NPT60" s="800"/>
      <c r="NPU60" s="800"/>
      <c r="NPV60" s="800"/>
      <c r="NPW60" s="800"/>
      <c r="NPX60" s="516"/>
      <c r="NPY60" s="800"/>
      <c r="NPZ60" s="800"/>
      <c r="NQA60" s="800"/>
      <c r="NQB60" s="800"/>
      <c r="NQC60" s="800"/>
      <c r="NQD60" s="800"/>
      <c r="NQE60" s="800"/>
      <c r="NQF60" s="516"/>
      <c r="NQG60" s="800"/>
      <c r="NQH60" s="800"/>
      <c r="NQI60" s="800"/>
      <c r="NQJ60" s="800"/>
      <c r="NQK60" s="800"/>
      <c r="NQL60" s="800"/>
      <c r="NQM60" s="800"/>
      <c r="NQN60" s="516"/>
      <c r="NQO60" s="800"/>
      <c r="NQP60" s="800"/>
      <c r="NQQ60" s="800"/>
      <c r="NQR60" s="800"/>
      <c r="NQS60" s="800"/>
      <c r="NQT60" s="800"/>
      <c r="NQU60" s="800"/>
      <c r="NQV60" s="516"/>
      <c r="NQW60" s="800"/>
      <c r="NQX60" s="800"/>
      <c r="NQY60" s="800"/>
      <c r="NQZ60" s="800"/>
      <c r="NRA60" s="800"/>
      <c r="NRB60" s="800"/>
      <c r="NRC60" s="800"/>
      <c r="NRD60" s="516"/>
      <c r="NRE60" s="800"/>
      <c r="NRF60" s="800"/>
      <c r="NRG60" s="800"/>
      <c r="NRH60" s="800"/>
      <c r="NRI60" s="800"/>
      <c r="NRJ60" s="800"/>
      <c r="NRK60" s="800"/>
      <c r="NRL60" s="516"/>
      <c r="NRM60" s="800"/>
      <c r="NRN60" s="800"/>
      <c r="NRO60" s="800"/>
      <c r="NRP60" s="800"/>
      <c r="NRQ60" s="800"/>
      <c r="NRR60" s="800"/>
      <c r="NRS60" s="800"/>
      <c r="NRT60" s="516"/>
      <c r="NRU60" s="800"/>
      <c r="NRV60" s="800"/>
      <c r="NRW60" s="800"/>
      <c r="NRX60" s="800"/>
      <c r="NRY60" s="800"/>
      <c r="NRZ60" s="800"/>
      <c r="NSA60" s="800"/>
      <c r="NSB60" s="516"/>
      <c r="NSC60" s="800"/>
      <c r="NSD60" s="800"/>
      <c r="NSE60" s="800"/>
      <c r="NSF60" s="800"/>
      <c r="NSG60" s="800"/>
      <c r="NSH60" s="800"/>
      <c r="NSI60" s="800"/>
      <c r="NSJ60" s="516"/>
      <c r="NSK60" s="800"/>
      <c r="NSL60" s="800"/>
      <c r="NSM60" s="800"/>
      <c r="NSN60" s="800"/>
      <c r="NSO60" s="800"/>
      <c r="NSP60" s="800"/>
      <c r="NSQ60" s="800"/>
      <c r="NSR60" s="516"/>
      <c r="NSS60" s="800"/>
      <c r="NST60" s="800"/>
      <c r="NSU60" s="800"/>
      <c r="NSV60" s="800"/>
      <c r="NSW60" s="800"/>
      <c r="NSX60" s="800"/>
      <c r="NSY60" s="800"/>
      <c r="NSZ60" s="516"/>
      <c r="NTA60" s="800"/>
      <c r="NTB60" s="800"/>
      <c r="NTC60" s="800"/>
      <c r="NTD60" s="800"/>
      <c r="NTE60" s="800"/>
      <c r="NTF60" s="800"/>
      <c r="NTG60" s="800"/>
      <c r="NTH60" s="516"/>
      <c r="NTI60" s="800"/>
      <c r="NTJ60" s="800"/>
      <c r="NTK60" s="800"/>
      <c r="NTL60" s="800"/>
      <c r="NTM60" s="800"/>
      <c r="NTN60" s="800"/>
      <c r="NTO60" s="800"/>
      <c r="NTP60" s="516"/>
      <c r="NTQ60" s="800"/>
      <c r="NTR60" s="800"/>
      <c r="NTS60" s="800"/>
      <c r="NTT60" s="800"/>
      <c r="NTU60" s="800"/>
      <c r="NTV60" s="800"/>
      <c r="NTW60" s="800"/>
      <c r="NTX60" s="516"/>
      <c r="NTY60" s="800"/>
      <c r="NTZ60" s="800"/>
      <c r="NUA60" s="800"/>
      <c r="NUB60" s="800"/>
      <c r="NUC60" s="800"/>
      <c r="NUD60" s="800"/>
      <c r="NUE60" s="800"/>
      <c r="NUF60" s="516"/>
      <c r="NUG60" s="800"/>
      <c r="NUH60" s="800"/>
      <c r="NUI60" s="800"/>
      <c r="NUJ60" s="800"/>
      <c r="NUK60" s="800"/>
      <c r="NUL60" s="800"/>
      <c r="NUM60" s="800"/>
      <c r="NUN60" s="516"/>
      <c r="NUO60" s="800"/>
      <c r="NUP60" s="800"/>
      <c r="NUQ60" s="800"/>
      <c r="NUR60" s="800"/>
      <c r="NUS60" s="800"/>
      <c r="NUT60" s="800"/>
      <c r="NUU60" s="800"/>
      <c r="NUV60" s="516"/>
      <c r="NUW60" s="800"/>
      <c r="NUX60" s="800"/>
      <c r="NUY60" s="800"/>
      <c r="NUZ60" s="800"/>
      <c r="NVA60" s="800"/>
      <c r="NVB60" s="800"/>
      <c r="NVC60" s="800"/>
      <c r="NVD60" s="516"/>
      <c r="NVE60" s="800"/>
      <c r="NVF60" s="800"/>
      <c r="NVG60" s="800"/>
      <c r="NVH60" s="800"/>
      <c r="NVI60" s="800"/>
      <c r="NVJ60" s="800"/>
      <c r="NVK60" s="800"/>
      <c r="NVL60" s="516"/>
      <c r="NVM60" s="800"/>
      <c r="NVN60" s="800"/>
      <c r="NVO60" s="800"/>
      <c r="NVP60" s="800"/>
      <c r="NVQ60" s="800"/>
      <c r="NVR60" s="800"/>
      <c r="NVS60" s="800"/>
      <c r="NVT60" s="516"/>
      <c r="NVU60" s="800"/>
      <c r="NVV60" s="800"/>
      <c r="NVW60" s="800"/>
      <c r="NVX60" s="800"/>
      <c r="NVY60" s="800"/>
      <c r="NVZ60" s="800"/>
      <c r="NWA60" s="800"/>
      <c r="NWB60" s="516"/>
      <c r="NWC60" s="800"/>
      <c r="NWD60" s="800"/>
      <c r="NWE60" s="800"/>
      <c r="NWF60" s="800"/>
      <c r="NWG60" s="800"/>
      <c r="NWH60" s="800"/>
      <c r="NWI60" s="800"/>
      <c r="NWJ60" s="516"/>
      <c r="NWK60" s="800"/>
      <c r="NWL60" s="800"/>
      <c r="NWM60" s="800"/>
      <c r="NWN60" s="800"/>
      <c r="NWO60" s="800"/>
      <c r="NWP60" s="800"/>
      <c r="NWQ60" s="800"/>
      <c r="NWR60" s="516"/>
      <c r="NWS60" s="800"/>
      <c r="NWT60" s="800"/>
      <c r="NWU60" s="800"/>
      <c r="NWV60" s="800"/>
      <c r="NWW60" s="800"/>
      <c r="NWX60" s="800"/>
      <c r="NWY60" s="800"/>
      <c r="NWZ60" s="516"/>
      <c r="NXA60" s="800"/>
      <c r="NXB60" s="800"/>
      <c r="NXC60" s="800"/>
      <c r="NXD60" s="800"/>
      <c r="NXE60" s="800"/>
      <c r="NXF60" s="800"/>
      <c r="NXG60" s="800"/>
      <c r="NXH60" s="516"/>
      <c r="NXI60" s="800"/>
      <c r="NXJ60" s="800"/>
      <c r="NXK60" s="800"/>
      <c r="NXL60" s="800"/>
      <c r="NXM60" s="800"/>
      <c r="NXN60" s="800"/>
      <c r="NXO60" s="800"/>
      <c r="NXP60" s="516"/>
      <c r="NXQ60" s="800"/>
      <c r="NXR60" s="800"/>
      <c r="NXS60" s="800"/>
      <c r="NXT60" s="800"/>
      <c r="NXU60" s="800"/>
      <c r="NXV60" s="800"/>
      <c r="NXW60" s="800"/>
      <c r="NXX60" s="516"/>
      <c r="NXY60" s="800"/>
      <c r="NXZ60" s="800"/>
      <c r="NYA60" s="800"/>
      <c r="NYB60" s="800"/>
      <c r="NYC60" s="800"/>
      <c r="NYD60" s="800"/>
      <c r="NYE60" s="800"/>
      <c r="NYF60" s="516"/>
      <c r="NYG60" s="800"/>
      <c r="NYH60" s="800"/>
      <c r="NYI60" s="800"/>
      <c r="NYJ60" s="800"/>
      <c r="NYK60" s="800"/>
      <c r="NYL60" s="800"/>
      <c r="NYM60" s="800"/>
      <c r="NYN60" s="516"/>
      <c r="NYO60" s="800"/>
      <c r="NYP60" s="800"/>
      <c r="NYQ60" s="800"/>
      <c r="NYR60" s="800"/>
      <c r="NYS60" s="800"/>
      <c r="NYT60" s="800"/>
      <c r="NYU60" s="800"/>
      <c r="NYV60" s="516"/>
      <c r="NYW60" s="800"/>
      <c r="NYX60" s="800"/>
      <c r="NYY60" s="800"/>
      <c r="NYZ60" s="800"/>
      <c r="NZA60" s="800"/>
      <c r="NZB60" s="800"/>
      <c r="NZC60" s="800"/>
      <c r="NZD60" s="516"/>
      <c r="NZE60" s="800"/>
      <c r="NZF60" s="800"/>
      <c r="NZG60" s="800"/>
      <c r="NZH60" s="800"/>
      <c r="NZI60" s="800"/>
      <c r="NZJ60" s="800"/>
      <c r="NZK60" s="800"/>
      <c r="NZL60" s="516"/>
      <c r="NZM60" s="800"/>
      <c r="NZN60" s="800"/>
      <c r="NZO60" s="800"/>
      <c r="NZP60" s="800"/>
      <c r="NZQ60" s="800"/>
      <c r="NZR60" s="800"/>
      <c r="NZS60" s="800"/>
      <c r="NZT60" s="516"/>
      <c r="NZU60" s="800"/>
      <c r="NZV60" s="800"/>
      <c r="NZW60" s="800"/>
      <c r="NZX60" s="800"/>
      <c r="NZY60" s="800"/>
      <c r="NZZ60" s="800"/>
      <c r="OAA60" s="800"/>
      <c r="OAB60" s="516"/>
      <c r="OAC60" s="800"/>
      <c r="OAD60" s="800"/>
      <c r="OAE60" s="800"/>
      <c r="OAF60" s="800"/>
      <c r="OAG60" s="800"/>
      <c r="OAH60" s="800"/>
      <c r="OAI60" s="800"/>
      <c r="OAJ60" s="516"/>
      <c r="OAK60" s="800"/>
      <c r="OAL60" s="800"/>
      <c r="OAM60" s="800"/>
      <c r="OAN60" s="800"/>
      <c r="OAO60" s="800"/>
      <c r="OAP60" s="800"/>
      <c r="OAQ60" s="800"/>
      <c r="OAR60" s="516"/>
      <c r="OAS60" s="800"/>
      <c r="OAT60" s="800"/>
      <c r="OAU60" s="800"/>
      <c r="OAV60" s="800"/>
      <c r="OAW60" s="800"/>
      <c r="OAX60" s="800"/>
      <c r="OAY60" s="800"/>
      <c r="OAZ60" s="516"/>
      <c r="OBA60" s="800"/>
      <c r="OBB60" s="800"/>
      <c r="OBC60" s="800"/>
      <c r="OBD60" s="800"/>
      <c r="OBE60" s="800"/>
      <c r="OBF60" s="800"/>
      <c r="OBG60" s="800"/>
      <c r="OBH60" s="516"/>
      <c r="OBI60" s="800"/>
      <c r="OBJ60" s="800"/>
      <c r="OBK60" s="800"/>
      <c r="OBL60" s="800"/>
      <c r="OBM60" s="800"/>
      <c r="OBN60" s="800"/>
      <c r="OBO60" s="800"/>
      <c r="OBP60" s="516"/>
      <c r="OBQ60" s="800"/>
      <c r="OBR60" s="800"/>
      <c r="OBS60" s="800"/>
      <c r="OBT60" s="800"/>
      <c r="OBU60" s="800"/>
      <c r="OBV60" s="800"/>
      <c r="OBW60" s="800"/>
      <c r="OBX60" s="516"/>
      <c r="OBY60" s="800"/>
      <c r="OBZ60" s="800"/>
      <c r="OCA60" s="800"/>
      <c r="OCB60" s="800"/>
      <c r="OCC60" s="800"/>
      <c r="OCD60" s="800"/>
      <c r="OCE60" s="800"/>
      <c r="OCF60" s="516"/>
      <c r="OCG60" s="800"/>
      <c r="OCH60" s="800"/>
      <c r="OCI60" s="800"/>
      <c r="OCJ60" s="800"/>
      <c r="OCK60" s="800"/>
      <c r="OCL60" s="800"/>
      <c r="OCM60" s="800"/>
      <c r="OCN60" s="516"/>
      <c r="OCO60" s="800"/>
      <c r="OCP60" s="800"/>
      <c r="OCQ60" s="800"/>
      <c r="OCR60" s="800"/>
      <c r="OCS60" s="800"/>
      <c r="OCT60" s="800"/>
      <c r="OCU60" s="800"/>
      <c r="OCV60" s="516"/>
      <c r="OCW60" s="800"/>
      <c r="OCX60" s="800"/>
      <c r="OCY60" s="800"/>
      <c r="OCZ60" s="800"/>
      <c r="ODA60" s="800"/>
      <c r="ODB60" s="800"/>
      <c r="ODC60" s="800"/>
      <c r="ODD60" s="516"/>
      <c r="ODE60" s="800"/>
      <c r="ODF60" s="800"/>
      <c r="ODG60" s="800"/>
      <c r="ODH60" s="800"/>
      <c r="ODI60" s="800"/>
      <c r="ODJ60" s="800"/>
      <c r="ODK60" s="800"/>
      <c r="ODL60" s="516"/>
      <c r="ODM60" s="800"/>
      <c r="ODN60" s="800"/>
      <c r="ODO60" s="800"/>
      <c r="ODP60" s="800"/>
      <c r="ODQ60" s="800"/>
      <c r="ODR60" s="800"/>
      <c r="ODS60" s="800"/>
      <c r="ODT60" s="516"/>
      <c r="ODU60" s="800"/>
      <c r="ODV60" s="800"/>
      <c r="ODW60" s="800"/>
      <c r="ODX60" s="800"/>
      <c r="ODY60" s="800"/>
      <c r="ODZ60" s="800"/>
      <c r="OEA60" s="800"/>
      <c r="OEB60" s="516"/>
      <c r="OEC60" s="800"/>
      <c r="OED60" s="800"/>
      <c r="OEE60" s="800"/>
      <c r="OEF60" s="800"/>
      <c r="OEG60" s="800"/>
      <c r="OEH60" s="800"/>
      <c r="OEI60" s="800"/>
      <c r="OEJ60" s="516"/>
      <c r="OEK60" s="800"/>
      <c r="OEL60" s="800"/>
      <c r="OEM60" s="800"/>
      <c r="OEN60" s="800"/>
      <c r="OEO60" s="800"/>
      <c r="OEP60" s="800"/>
      <c r="OEQ60" s="800"/>
      <c r="OER60" s="516"/>
      <c r="OES60" s="800"/>
      <c r="OET60" s="800"/>
      <c r="OEU60" s="800"/>
      <c r="OEV60" s="800"/>
      <c r="OEW60" s="800"/>
      <c r="OEX60" s="800"/>
      <c r="OEY60" s="800"/>
      <c r="OEZ60" s="516"/>
      <c r="OFA60" s="800"/>
      <c r="OFB60" s="800"/>
      <c r="OFC60" s="800"/>
      <c r="OFD60" s="800"/>
      <c r="OFE60" s="800"/>
      <c r="OFF60" s="800"/>
      <c r="OFG60" s="800"/>
      <c r="OFH60" s="516"/>
      <c r="OFI60" s="800"/>
      <c r="OFJ60" s="800"/>
      <c r="OFK60" s="800"/>
      <c r="OFL60" s="800"/>
      <c r="OFM60" s="800"/>
      <c r="OFN60" s="800"/>
      <c r="OFO60" s="800"/>
      <c r="OFP60" s="516"/>
      <c r="OFQ60" s="800"/>
      <c r="OFR60" s="800"/>
      <c r="OFS60" s="800"/>
      <c r="OFT60" s="800"/>
      <c r="OFU60" s="800"/>
      <c r="OFV60" s="800"/>
      <c r="OFW60" s="800"/>
      <c r="OFX60" s="516"/>
      <c r="OFY60" s="800"/>
      <c r="OFZ60" s="800"/>
      <c r="OGA60" s="800"/>
      <c r="OGB60" s="800"/>
      <c r="OGC60" s="800"/>
      <c r="OGD60" s="800"/>
      <c r="OGE60" s="800"/>
      <c r="OGF60" s="516"/>
      <c r="OGG60" s="800"/>
      <c r="OGH60" s="800"/>
      <c r="OGI60" s="800"/>
      <c r="OGJ60" s="800"/>
      <c r="OGK60" s="800"/>
      <c r="OGL60" s="800"/>
      <c r="OGM60" s="800"/>
      <c r="OGN60" s="516"/>
      <c r="OGO60" s="800"/>
      <c r="OGP60" s="800"/>
      <c r="OGQ60" s="800"/>
      <c r="OGR60" s="800"/>
      <c r="OGS60" s="800"/>
      <c r="OGT60" s="800"/>
      <c r="OGU60" s="800"/>
      <c r="OGV60" s="516"/>
      <c r="OGW60" s="800"/>
      <c r="OGX60" s="800"/>
      <c r="OGY60" s="800"/>
      <c r="OGZ60" s="800"/>
      <c r="OHA60" s="800"/>
      <c r="OHB60" s="800"/>
      <c r="OHC60" s="800"/>
      <c r="OHD60" s="516"/>
      <c r="OHE60" s="800"/>
      <c r="OHF60" s="800"/>
      <c r="OHG60" s="800"/>
      <c r="OHH60" s="800"/>
      <c r="OHI60" s="800"/>
      <c r="OHJ60" s="800"/>
      <c r="OHK60" s="800"/>
      <c r="OHL60" s="516"/>
      <c r="OHM60" s="800"/>
      <c r="OHN60" s="800"/>
      <c r="OHO60" s="800"/>
      <c r="OHP60" s="800"/>
      <c r="OHQ60" s="800"/>
      <c r="OHR60" s="800"/>
      <c r="OHS60" s="800"/>
      <c r="OHT60" s="516"/>
      <c r="OHU60" s="800"/>
      <c r="OHV60" s="800"/>
      <c r="OHW60" s="800"/>
      <c r="OHX60" s="800"/>
      <c r="OHY60" s="800"/>
      <c r="OHZ60" s="800"/>
      <c r="OIA60" s="800"/>
      <c r="OIB60" s="516"/>
      <c r="OIC60" s="800"/>
      <c r="OID60" s="800"/>
      <c r="OIE60" s="800"/>
      <c r="OIF60" s="800"/>
      <c r="OIG60" s="800"/>
      <c r="OIH60" s="800"/>
      <c r="OII60" s="800"/>
      <c r="OIJ60" s="516"/>
      <c r="OIK60" s="800"/>
      <c r="OIL60" s="800"/>
      <c r="OIM60" s="800"/>
      <c r="OIN60" s="800"/>
      <c r="OIO60" s="800"/>
      <c r="OIP60" s="800"/>
      <c r="OIQ60" s="800"/>
      <c r="OIR60" s="516"/>
      <c r="OIS60" s="800"/>
      <c r="OIT60" s="800"/>
      <c r="OIU60" s="800"/>
      <c r="OIV60" s="800"/>
      <c r="OIW60" s="800"/>
      <c r="OIX60" s="800"/>
      <c r="OIY60" s="800"/>
      <c r="OIZ60" s="516"/>
      <c r="OJA60" s="800"/>
      <c r="OJB60" s="800"/>
      <c r="OJC60" s="800"/>
      <c r="OJD60" s="800"/>
      <c r="OJE60" s="800"/>
      <c r="OJF60" s="800"/>
      <c r="OJG60" s="800"/>
      <c r="OJH60" s="516"/>
      <c r="OJI60" s="800"/>
      <c r="OJJ60" s="800"/>
      <c r="OJK60" s="800"/>
      <c r="OJL60" s="800"/>
      <c r="OJM60" s="800"/>
      <c r="OJN60" s="800"/>
      <c r="OJO60" s="800"/>
      <c r="OJP60" s="516"/>
      <c r="OJQ60" s="800"/>
      <c r="OJR60" s="800"/>
      <c r="OJS60" s="800"/>
      <c r="OJT60" s="800"/>
      <c r="OJU60" s="800"/>
      <c r="OJV60" s="800"/>
      <c r="OJW60" s="800"/>
      <c r="OJX60" s="516"/>
      <c r="OJY60" s="800"/>
      <c r="OJZ60" s="800"/>
      <c r="OKA60" s="800"/>
      <c r="OKB60" s="800"/>
      <c r="OKC60" s="800"/>
      <c r="OKD60" s="800"/>
      <c r="OKE60" s="800"/>
      <c r="OKF60" s="516"/>
      <c r="OKG60" s="800"/>
      <c r="OKH60" s="800"/>
      <c r="OKI60" s="800"/>
      <c r="OKJ60" s="800"/>
      <c r="OKK60" s="800"/>
      <c r="OKL60" s="800"/>
      <c r="OKM60" s="800"/>
      <c r="OKN60" s="516"/>
      <c r="OKO60" s="800"/>
      <c r="OKP60" s="800"/>
      <c r="OKQ60" s="800"/>
      <c r="OKR60" s="800"/>
      <c r="OKS60" s="800"/>
      <c r="OKT60" s="800"/>
      <c r="OKU60" s="800"/>
      <c r="OKV60" s="516"/>
      <c r="OKW60" s="800"/>
      <c r="OKX60" s="800"/>
      <c r="OKY60" s="800"/>
      <c r="OKZ60" s="800"/>
      <c r="OLA60" s="800"/>
      <c r="OLB60" s="800"/>
      <c r="OLC60" s="800"/>
      <c r="OLD60" s="516"/>
      <c r="OLE60" s="800"/>
      <c r="OLF60" s="800"/>
      <c r="OLG60" s="800"/>
      <c r="OLH60" s="800"/>
      <c r="OLI60" s="800"/>
      <c r="OLJ60" s="800"/>
      <c r="OLK60" s="800"/>
      <c r="OLL60" s="516"/>
      <c r="OLM60" s="800"/>
      <c r="OLN60" s="800"/>
      <c r="OLO60" s="800"/>
      <c r="OLP60" s="800"/>
      <c r="OLQ60" s="800"/>
      <c r="OLR60" s="800"/>
      <c r="OLS60" s="800"/>
      <c r="OLT60" s="516"/>
      <c r="OLU60" s="800"/>
      <c r="OLV60" s="800"/>
      <c r="OLW60" s="800"/>
      <c r="OLX60" s="800"/>
      <c r="OLY60" s="800"/>
      <c r="OLZ60" s="800"/>
      <c r="OMA60" s="800"/>
      <c r="OMB60" s="516"/>
      <c r="OMC60" s="800"/>
      <c r="OMD60" s="800"/>
      <c r="OME60" s="800"/>
      <c r="OMF60" s="800"/>
      <c r="OMG60" s="800"/>
      <c r="OMH60" s="800"/>
      <c r="OMI60" s="800"/>
      <c r="OMJ60" s="516"/>
      <c r="OMK60" s="800"/>
      <c r="OML60" s="800"/>
      <c r="OMM60" s="800"/>
      <c r="OMN60" s="800"/>
      <c r="OMO60" s="800"/>
      <c r="OMP60" s="800"/>
      <c r="OMQ60" s="800"/>
      <c r="OMR60" s="516"/>
      <c r="OMS60" s="800"/>
      <c r="OMT60" s="800"/>
      <c r="OMU60" s="800"/>
      <c r="OMV60" s="800"/>
      <c r="OMW60" s="800"/>
      <c r="OMX60" s="800"/>
      <c r="OMY60" s="800"/>
      <c r="OMZ60" s="516"/>
      <c r="ONA60" s="800"/>
      <c r="ONB60" s="800"/>
      <c r="ONC60" s="800"/>
      <c r="OND60" s="800"/>
      <c r="ONE60" s="800"/>
      <c r="ONF60" s="800"/>
      <c r="ONG60" s="800"/>
      <c r="ONH60" s="516"/>
      <c r="ONI60" s="800"/>
      <c r="ONJ60" s="800"/>
      <c r="ONK60" s="800"/>
      <c r="ONL60" s="800"/>
      <c r="ONM60" s="800"/>
      <c r="ONN60" s="800"/>
      <c r="ONO60" s="800"/>
      <c r="ONP60" s="516"/>
      <c r="ONQ60" s="800"/>
      <c r="ONR60" s="800"/>
      <c r="ONS60" s="800"/>
      <c r="ONT60" s="800"/>
      <c r="ONU60" s="800"/>
      <c r="ONV60" s="800"/>
      <c r="ONW60" s="800"/>
      <c r="ONX60" s="516"/>
      <c r="ONY60" s="800"/>
      <c r="ONZ60" s="800"/>
      <c r="OOA60" s="800"/>
      <c r="OOB60" s="800"/>
      <c r="OOC60" s="800"/>
      <c r="OOD60" s="800"/>
      <c r="OOE60" s="800"/>
      <c r="OOF60" s="516"/>
      <c r="OOG60" s="800"/>
      <c r="OOH60" s="800"/>
      <c r="OOI60" s="800"/>
      <c r="OOJ60" s="800"/>
      <c r="OOK60" s="800"/>
      <c r="OOL60" s="800"/>
      <c r="OOM60" s="800"/>
      <c r="OON60" s="516"/>
      <c r="OOO60" s="800"/>
      <c r="OOP60" s="800"/>
      <c r="OOQ60" s="800"/>
      <c r="OOR60" s="800"/>
      <c r="OOS60" s="800"/>
      <c r="OOT60" s="800"/>
      <c r="OOU60" s="800"/>
      <c r="OOV60" s="516"/>
      <c r="OOW60" s="800"/>
      <c r="OOX60" s="800"/>
      <c r="OOY60" s="800"/>
      <c r="OOZ60" s="800"/>
      <c r="OPA60" s="800"/>
      <c r="OPB60" s="800"/>
      <c r="OPC60" s="800"/>
      <c r="OPD60" s="516"/>
      <c r="OPE60" s="800"/>
      <c r="OPF60" s="800"/>
      <c r="OPG60" s="800"/>
      <c r="OPH60" s="800"/>
      <c r="OPI60" s="800"/>
      <c r="OPJ60" s="800"/>
      <c r="OPK60" s="800"/>
      <c r="OPL60" s="516"/>
      <c r="OPM60" s="800"/>
      <c r="OPN60" s="800"/>
      <c r="OPO60" s="800"/>
      <c r="OPP60" s="800"/>
      <c r="OPQ60" s="800"/>
      <c r="OPR60" s="800"/>
      <c r="OPS60" s="800"/>
      <c r="OPT60" s="516"/>
      <c r="OPU60" s="800"/>
      <c r="OPV60" s="800"/>
      <c r="OPW60" s="800"/>
      <c r="OPX60" s="800"/>
      <c r="OPY60" s="800"/>
      <c r="OPZ60" s="800"/>
      <c r="OQA60" s="800"/>
      <c r="OQB60" s="516"/>
      <c r="OQC60" s="800"/>
      <c r="OQD60" s="800"/>
      <c r="OQE60" s="800"/>
      <c r="OQF60" s="800"/>
      <c r="OQG60" s="800"/>
      <c r="OQH60" s="800"/>
      <c r="OQI60" s="800"/>
      <c r="OQJ60" s="516"/>
      <c r="OQK60" s="800"/>
      <c r="OQL60" s="800"/>
      <c r="OQM60" s="800"/>
      <c r="OQN60" s="800"/>
      <c r="OQO60" s="800"/>
      <c r="OQP60" s="800"/>
      <c r="OQQ60" s="800"/>
      <c r="OQR60" s="516"/>
      <c r="OQS60" s="800"/>
      <c r="OQT60" s="800"/>
      <c r="OQU60" s="800"/>
      <c r="OQV60" s="800"/>
      <c r="OQW60" s="800"/>
      <c r="OQX60" s="800"/>
      <c r="OQY60" s="800"/>
      <c r="OQZ60" s="516"/>
      <c r="ORA60" s="800"/>
      <c r="ORB60" s="800"/>
      <c r="ORC60" s="800"/>
      <c r="ORD60" s="800"/>
      <c r="ORE60" s="800"/>
      <c r="ORF60" s="800"/>
      <c r="ORG60" s="800"/>
      <c r="ORH60" s="516"/>
      <c r="ORI60" s="800"/>
      <c r="ORJ60" s="800"/>
      <c r="ORK60" s="800"/>
      <c r="ORL60" s="800"/>
      <c r="ORM60" s="800"/>
      <c r="ORN60" s="800"/>
      <c r="ORO60" s="800"/>
      <c r="ORP60" s="516"/>
      <c r="ORQ60" s="800"/>
      <c r="ORR60" s="800"/>
      <c r="ORS60" s="800"/>
      <c r="ORT60" s="800"/>
      <c r="ORU60" s="800"/>
      <c r="ORV60" s="800"/>
      <c r="ORW60" s="800"/>
      <c r="ORX60" s="516"/>
      <c r="ORY60" s="800"/>
      <c r="ORZ60" s="800"/>
      <c r="OSA60" s="800"/>
      <c r="OSB60" s="800"/>
      <c r="OSC60" s="800"/>
      <c r="OSD60" s="800"/>
      <c r="OSE60" s="800"/>
      <c r="OSF60" s="516"/>
      <c r="OSG60" s="800"/>
      <c r="OSH60" s="800"/>
      <c r="OSI60" s="800"/>
      <c r="OSJ60" s="800"/>
      <c r="OSK60" s="800"/>
      <c r="OSL60" s="800"/>
      <c r="OSM60" s="800"/>
      <c r="OSN60" s="516"/>
      <c r="OSO60" s="800"/>
      <c r="OSP60" s="800"/>
      <c r="OSQ60" s="800"/>
      <c r="OSR60" s="800"/>
      <c r="OSS60" s="800"/>
      <c r="OST60" s="800"/>
      <c r="OSU60" s="800"/>
      <c r="OSV60" s="516"/>
      <c r="OSW60" s="800"/>
      <c r="OSX60" s="800"/>
      <c r="OSY60" s="800"/>
      <c r="OSZ60" s="800"/>
      <c r="OTA60" s="800"/>
      <c r="OTB60" s="800"/>
      <c r="OTC60" s="800"/>
      <c r="OTD60" s="516"/>
      <c r="OTE60" s="800"/>
      <c r="OTF60" s="800"/>
      <c r="OTG60" s="800"/>
      <c r="OTH60" s="800"/>
      <c r="OTI60" s="800"/>
      <c r="OTJ60" s="800"/>
      <c r="OTK60" s="800"/>
      <c r="OTL60" s="516"/>
      <c r="OTM60" s="800"/>
      <c r="OTN60" s="800"/>
      <c r="OTO60" s="800"/>
      <c r="OTP60" s="800"/>
      <c r="OTQ60" s="800"/>
      <c r="OTR60" s="800"/>
      <c r="OTS60" s="800"/>
      <c r="OTT60" s="516"/>
      <c r="OTU60" s="800"/>
      <c r="OTV60" s="800"/>
      <c r="OTW60" s="800"/>
      <c r="OTX60" s="800"/>
      <c r="OTY60" s="800"/>
      <c r="OTZ60" s="800"/>
      <c r="OUA60" s="800"/>
      <c r="OUB60" s="516"/>
      <c r="OUC60" s="800"/>
      <c r="OUD60" s="800"/>
      <c r="OUE60" s="800"/>
      <c r="OUF60" s="800"/>
      <c r="OUG60" s="800"/>
      <c r="OUH60" s="800"/>
      <c r="OUI60" s="800"/>
      <c r="OUJ60" s="516"/>
      <c r="OUK60" s="800"/>
      <c r="OUL60" s="800"/>
      <c r="OUM60" s="800"/>
      <c r="OUN60" s="800"/>
      <c r="OUO60" s="800"/>
      <c r="OUP60" s="800"/>
      <c r="OUQ60" s="800"/>
      <c r="OUR60" s="516"/>
      <c r="OUS60" s="800"/>
      <c r="OUT60" s="800"/>
      <c r="OUU60" s="800"/>
      <c r="OUV60" s="800"/>
      <c r="OUW60" s="800"/>
      <c r="OUX60" s="800"/>
      <c r="OUY60" s="800"/>
      <c r="OUZ60" s="516"/>
      <c r="OVA60" s="800"/>
      <c r="OVB60" s="800"/>
      <c r="OVC60" s="800"/>
      <c r="OVD60" s="800"/>
      <c r="OVE60" s="800"/>
      <c r="OVF60" s="800"/>
      <c r="OVG60" s="800"/>
      <c r="OVH60" s="516"/>
      <c r="OVI60" s="800"/>
      <c r="OVJ60" s="800"/>
      <c r="OVK60" s="800"/>
      <c r="OVL60" s="800"/>
      <c r="OVM60" s="800"/>
      <c r="OVN60" s="800"/>
      <c r="OVO60" s="800"/>
      <c r="OVP60" s="516"/>
      <c r="OVQ60" s="800"/>
      <c r="OVR60" s="800"/>
      <c r="OVS60" s="800"/>
      <c r="OVT60" s="800"/>
      <c r="OVU60" s="800"/>
      <c r="OVV60" s="800"/>
      <c r="OVW60" s="800"/>
      <c r="OVX60" s="516"/>
      <c r="OVY60" s="800"/>
      <c r="OVZ60" s="800"/>
      <c r="OWA60" s="800"/>
      <c r="OWB60" s="800"/>
      <c r="OWC60" s="800"/>
      <c r="OWD60" s="800"/>
      <c r="OWE60" s="800"/>
      <c r="OWF60" s="516"/>
      <c r="OWG60" s="800"/>
      <c r="OWH60" s="800"/>
      <c r="OWI60" s="800"/>
      <c r="OWJ60" s="800"/>
      <c r="OWK60" s="800"/>
      <c r="OWL60" s="800"/>
      <c r="OWM60" s="800"/>
      <c r="OWN60" s="516"/>
      <c r="OWO60" s="800"/>
      <c r="OWP60" s="800"/>
      <c r="OWQ60" s="800"/>
      <c r="OWR60" s="800"/>
      <c r="OWS60" s="800"/>
      <c r="OWT60" s="800"/>
      <c r="OWU60" s="800"/>
      <c r="OWV60" s="516"/>
      <c r="OWW60" s="800"/>
      <c r="OWX60" s="800"/>
      <c r="OWY60" s="800"/>
      <c r="OWZ60" s="800"/>
      <c r="OXA60" s="800"/>
      <c r="OXB60" s="800"/>
      <c r="OXC60" s="800"/>
      <c r="OXD60" s="516"/>
      <c r="OXE60" s="800"/>
      <c r="OXF60" s="800"/>
      <c r="OXG60" s="800"/>
      <c r="OXH60" s="800"/>
      <c r="OXI60" s="800"/>
      <c r="OXJ60" s="800"/>
      <c r="OXK60" s="800"/>
      <c r="OXL60" s="516"/>
      <c r="OXM60" s="800"/>
      <c r="OXN60" s="800"/>
      <c r="OXO60" s="800"/>
      <c r="OXP60" s="800"/>
      <c r="OXQ60" s="800"/>
      <c r="OXR60" s="800"/>
      <c r="OXS60" s="800"/>
      <c r="OXT60" s="516"/>
      <c r="OXU60" s="800"/>
      <c r="OXV60" s="800"/>
      <c r="OXW60" s="800"/>
      <c r="OXX60" s="800"/>
      <c r="OXY60" s="800"/>
      <c r="OXZ60" s="800"/>
      <c r="OYA60" s="800"/>
      <c r="OYB60" s="516"/>
      <c r="OYC60" s="800"/>
      <c r="OYD60" s="800"/>
      <c r="OYE60" s="800"/>
      <c r="OYF60" s="800"/>
      <c r="OYG60" s="800"/>
      <c r="OYH60" s="800"/>
      <c r="OYI60" s="800"/>
      <c r="OYJ60" s="516"/>
      <c r="OYK60" s="800"/>
      <c r="OYL60" s="800"/>
      <c r="OYM60" s="800"/>
      <c r="OYN60" s="800"/>
      <c r="OYO60" s="800"/>
      <c r="OYP60" s="800"/>
      <c r="OYQ60" s="800"/>
      <c r="OYR60" s="516"/>
      <c r="OYS60" s="800"/>
      <c r="OYT60" s="800"/>
      <c r="OYU60" s="800"/>
      <c r="OYV60" s="800"/>
      <c r="OYW60" s="800"/>
      <c r="OYX60" s="800"/>
      <c r="OYY60" s="800"/>
      <c r="OYZ60" s="516"/>
      <c r="OZA60" s="800"/>
      <c r="OZB60" s="800"/>
      <c r="OZC60" s="800"/>
      <c r="OZD60" s="800"/>
      <c r="OZE60" s="800"/>
      <c r="OZF60" s="800"/>
      <c r="OZG60" s="800"/>
      <c r="OZH60" s="516"/>
      <c r="OZI60" s="800"/>
      <c r="OZJ60" s="800"/>
      <c r="OZK60" s="800"/>
      <c r="OZL60" s="800"/>
      <c r="OZM60" s="800"/>
      <c r="OZN60" s="800"/>
      <c r="OZO60" s="800"/>
      <c r="OZP60" s="516"/>
      <c r="OZQ60" s="800"/>
      <c r="OZR60" s="800"/>
      <c r="OZS60" s="800"/>
      <c r="OZT60" s="800"/>
      <c r="OZU60" s="800"/>
      <c r="OZV60" s="800"/>
      <c r="OZW60" s="800"/>
      <c r="OZX60" s="516"/>
      <c r="OZY60" s="800"/>
      <c r="OZZ60" s="800"/>
      <c r="PAA60" s="800"/>
      <c r="PAB60" s="800"/>
      <c r="PAC60" s="800"/>
      <c r="PAD60" s="800"/>
      <c r="PAE60" s="800"/>
      <c r="PAF60" s="516"/>
      <c r="PAG60" s="800"/>
      <c r="PAH60" s="800"/>
      <c r="PAI60" s="800"/>
      <c r="PAJ60" s="800"/>
      <c r="PAK60" s="800"/>
      <c r="PAL60" s="800"/>
      <c r="PAM60" s="800"/>
      <c r="PAN60" s="516"/>
      <c r="PAO60" s="800"/>
      <c r="PAP60" s="800"/>
      <c r="PAQ60" s="800"/>
      <c r="PAR60" s="800"/>
      <c r="PAS60" s="800"/>
      <c r="PAT60" s="800"/>
      <c r="PAU60" s="800"/>
      <c r="PAV60" s="516"/>
      <c r="PAW60" s="800"/>
      <c r="PAX60" s="800"/>
      <c r="PAY60" s="800"/>
      <c r="PAZ60" s="800"/>
      <c r="PBA60" s="800"/>
      <c r="PBB60" s="800"/>
      <c r="PBC60" s="800"/>
      <c r="PBD60" s="516"/>
      <c r="PBE60" s="800"/>
      <c r="PBF60" s="800"/>
      <c r="PBG60" s="800"/>
      <c r="PBH60" s="800"/>
      <c r="PBI60" s="800"/>
      <c r="PBJ60" s="800"/>
      <c r="PBK60" s="800"/>
      <c r="PBL60" s="516"/>
      <c r="PBM60" s="800"/>
      <c r="PBN60" s="800"/>
      <c r="PBO60" s="800"/>
      <c r="PBP60" s="800"/>
      <c r="PBQ60" s="800"/>
      <c r="PBR60" s="800"/>
      <c r="PBS60" s="800"/>
      <c r="PBT60" s="516"/>
      <c r="PBU60" s="800"/>
      <c r="PBV60" s="800"/>
      <c r="PBW60" s="800"/>
      <c r="PBX60" s="800"/>
      <c r="PBY60" s="800"/>
      <c r="PBZ60" s="800"/>
      <c r="PCA60" s="800"/>
      <c r="PCB60" s="516"/>
      <c r="PCC60" s="800"/>
      <c r="PCD60" s="800"/>
      <c r="PCE60" s="800"/>
      <c r="PCF60" s="800"/>
      <c r="PCG60" s="800"/>
      <c r="PCH60" s="800"/>
      <c r="PCI60" s="800"/>
      <c r="PCJ60" s="516"/>
      <c r="PCK60" s="800"/>
      <c r="PCL60" s="800"/>
      <c r="PCM60" s="800"/>
      <c r="PCN60" s="800"/>
      <c r="PCO60" s="800"/>
      <c r="PCP60" s="800"/>
      <c r="PCQ60" s="800"/>
      <c r="PCR60" s="516"/>
      <c r="PCS60" s="800"/>
      <c r="PCT60" s="800"/>
      <c r="PCU60" s="800"/>
      <c r="PCV60" s="800"/>
      <c r="PCW60" s="800"/>
      <c r="PCX60" s="800"/>
      <c r="PCY60" s="800"/>
      <c r="PCZ60" s="516"/>
      <c r="PDA60" s="800"/>
      <c r="PDB60" s="800"/>
      <c r="PDC60" s="800"/>
      <c r="PDD60" s="800"/>
      <c r="PDE60" s="800"/>
      <c r="PDF60" s="800"/>
      <c r="PDG60" s="800"/>
      <c r="PDH60" s="516"/>
      <c r="PDI60" s="800"/>
      <c r="PDJ60" s="800"/>
      <c r="PDK60" s="800"/>
      <c r="PDL60" s="800"/>
      <c r="PDM60" s="800"/>
      <c r="PDN60" s="800"/>
      <c r="PDO60" s="800"/>
      <c r="PDP60" s="516"/>
      <c r="PDQ60" s="800"/>
      <c r="PDR60" s="800"/>
      <c r="PDS60" s="800"/>
      <c r="PDT60" s="800"/>
      <c r="PDU60" s="800"/>
      <c r="PDV60" s="800"/>
      <c r="PDW60" s="800"/>
      <c r="PDX60" s="516"/>
      <c r="PDY60" s="800"/>
      <c r="PDZ60" s="800"/>
      <c r="PEA60" s="800"/>
      <c r="PEB60" s="800"/>
      <c r="PEC60" s="800"/>
      <c r="PED60" s="800"/>
      <c r="PEE60" s="800"/>
      <c r="PEF60" s="516"/>
      <c r="PEG60" s="800"/>
      <c r="PEH60" s="800"/>
      <c r="PEI60" s="800"/>
      <c r="PEJ60" s="800"/>
      <c r="PEK60" s="800"/>
      <c r="PEL60" s="800"/>
      <c r="PEM60" s="800"/>
      <c r="PEN60" s="516"/>
      <c r="PEO60" s="800"/>
      <c r="PEP60" s="800"/>
      <c r="PEQ60" s="800"/>
      <c r="PER60" s="800"/>
      <c r="PES60" s="800"/>
      <c r="PET60" s="800"/>
      <c r="PEU60" s="800"/>
      <c r="PEV60" s="516"/>
      <c r="PEW60" s="800"/>
      <c r="PEX60" s="800"/>
      <c r="PEY60" s="800"/>
      <c r="PEZ60" s="800"/>
      <c r="PFA60" s="800"/>
      <c r="PFB60" s="800"/>
      <c r="PFC60" s="800"/>
      <c r="PFD60" s="516"/>
      <c r="PFE60" s="800"/>
      <c r="PFF60" s="800"/>
      <c r="PFG60" s="800"/>
      <c r="PFH60" s="800"/>
      <c r="PFI60" s="800"/>
      <c r="PFJ60" s="800"/>
      <c r="PFK60" s="800"/>
      <c r="PFL60" s="516"/>
      <c r="PFM60" s="800"/>
      <c r="PFN60" s="800"/>
      <c r="PFO60" s="800"/>
      <c r="PFP60" s="800"/>
      <c r="PFQ60" s="800"/>
      <c r="PFR60" s="800"/>
      <c r="PFS60" s="800"/>
      <c r="PFT60" s="516"/>
      <c r="PFU60" s="800"/>
      <c r="PFV60" s="800"/>
      <c r="PFW60" s="800"/>
      <c r="PFX60" s="800"/>
      <c r="PFY60" s="800"/>
      <c r="PFZ60" s="800"/>
      <c r="PGA60" s="800"/>
      <c r="PGB60" s="516"/>
      <c r="PGC60" s="800"/>
      <c r="PGD60" s="800"/>
      <c r="PGE60" s="800"/>
      <c r="PGF60" s="800"/>
      <c r="PGG60" s="800"/>
      <c r="PGH60" s="800"/>
      <c r="PGI60" s="800"/>
      <c r="PGJ60" s="516"/>
      <c r="PGK60" s="800"/>
      <c r="PGL60" s="800"/>
      <c r="PGM60" s="800"/>
      <c r="PGN60" s="800"/>
      <c r="PGO60" s="800"/>
      <c r="PGP60" s="800"/>
      <c r="PGQ60" s="800"/>
      <c r="PGR60" s="516"/>
      <c r="PGS60" s="800"/>
      <c r="PGT60" s="800"/>
      <c r="PGU60" s="800"/>
      <c r="PGV60" s="800"/>
      <c r="PGW60" s="800"/>
      <c r="PGX60" s="800"/>
      <c r="PGY60" s="800"/>
      <c r="PGZ60" s="516"/>
      <c r="PHA60" s="800"/>
      <c r="PHB60" s="800"/>
      <c r="PHC60" s="800"/>
      <c r="PHD60" s="800"/>
      <c r="PHE60" s="800"/>
      <c r="PHF60" s="800"/>
      <c r="PHG60" s="800"/>
      <c r="PHH60" s="516"/>
      <c r="PHI60" s="800"/>
      <c r="PHJ60" s="800"/>
      <c r="PHK60" s="800"/>
      <c r="PHL60" s="800"/>
      <c r="PHM60" s="800"/>
      <c r="PHN60" s="800"/>
      <c r="PHO60" s="800"/>
      <c r="PHP60" s="516"/>
      <c r="PHQ60" s="800"/>
      <c r="PHR60" s="800"/>
      <c r="PHS60" s="800"/>
      <c r="PHT60" s="800"/>
      <c r="PHU60" s="800"/>
      <c r="PHV60" s="800"/>
      <c r="PHW60" s="800"/>
      <c r="PHX60" s="516"/>
      <c r="PHY60" s="800"/>
      <c r="PHZ60" s="800"/>
      <c r="PIA60" s="800"/>
      <c r="PIB60" s="800"/>
      <c r="PIC60" s="800"/>
      <c r="PID60" s="800"/>
      <c r="PIE60" s="800"/>
      <c r="PIF60" s="516"/>
      <c r="PIG60" s="800"/>
      <c r="PIH60" s="800"/>
      <c r="PII60" s="800"/>
      <c r="PIJ60" s="800"/>
      <c r="PIK60" s="800"/>
      <c r="PIL60" s="800"/>
      <c r="PIM60" s="800"/>
      <c r="PIN60" s="516"/>
      <c r="PIO60" s="800"/>
      <c r="PIP60" s="800"/>
      <c r="PIQ60" s="800"/>
      <c r="PIR60" s="800"/>
      <c r="PIS60" s="800"/>
      <c r="PIT60" s="800"/>
      <c r="PIU60" s="800"/>
      <c r="PIV60" s="516"/>
      <c r="PIW60" s="800"/>
      <c r="PIX60" s="800"/>
      <c r="PIY60" s="800"/>
      <c r="PIZ60" s="800"/>
      <c r="PJA60" s="800"/>
      <c r="PJB60" s="800"/>
      <c r="PJC60" s="800"/>
      <c r="PJD60" s="516"/>
      <c r="PJE60" s="800"/>
      <c r="PJF60" s="800"/>
      <c r="PJG60" s="800"/>
      <c r="PJH60" s="800"/>
      <c r="PJI60" s="800"/>
      <c r="PJJ60" s="800"/>
      <c r="PJK60" s="800"/>
      <c r="PJL60" s="516"/>
      <c r="PJM60" s="800"/>
      <c r="PJN60" s="800"/>
      <c r="PJO60" s="800"/>
      <c r="PJP60" s="800"/>
      <c r="PJQ60" s="800"/>
      <c r="PJR60" s="800"/>
      <c r="PJS60" s="800"/>
      <c r="PJT60" s="516"/>
      <c r="PJU60" s="800"/>
      <c r="PJV60" s="800"/>
      <c r="PJW60" s="800"/>
      <c r="PJX60" s="800"/>
      <c r="PJY60" s="800"/>
      <c r="PJZ60" s="800"/>
      <c r="PKA60" s="800"/>
      <c r="PKB60" s="516"/>
      <c r="PKC60" s="800"/>
      <c r="PKD60" s="800"/>
      <c r="PKE60" s="800"/>
      <c r="PKF60" s="800"/>
      <c r="PKG60" s="800"/>
      <c r="PKH60" s="800"/>
      <c r="PKI60" s="800"/>
      <c r="PKJ60" s="516"/>
      <c r="PKK60" s="800"/>
      <c r="PKL60" s="800"/>
      <c r="PKM60" s="800"/>
      <c r="PKN60" s="800"/>
      <c r="PKO60" s="800"/>
      <c r="PKP60" s="800"/>
      <c r="PKQ60" s="800"/>
      <c r="PKR60" s="516"/>
      <c r="PKS60" s="800"/>
      <c r="PKT60" s="800"/>
      <c r="PKU60" s="800"/>
      <c r="PKV60" s="800"/>
      <c r="PKW60" s="800"/>
      <c r="PKX60" s="800"/>
      <c r="PKY60" s="800"/>
      <c r="PKZ60" s="516"/>
      <c r="PLA60" s="800"/>
      <c r="PLB60" s="800"/>
      <c r="PLC60" s="800"/>
      <c r="PLD60" s="800"/>
      <c r="PLE60" s="800"/>
      <c r="PLF60" s="800"/>
      <c r="PLG60" s="800"/>
      <c r="PLH60" s="516"/>
      <c r="PLI60" s="800"/>
      <c r="PLJ60" s="800"/>
      <c r="PLK60" s="800"/>
      <c r="PLL60" s="800"/>
      <c r="PLM60" s="800"/>
      <c r="PLN60" s="800"/>
      <c r="PLO60" s="800"/>
      <c r="PLP60" s="516"/>
      <c r="PLQ60" s="800"/>
      <c r="PLR60" s="800"/>
      <c r="PLS60" s="800"/>
      <c r="PLT60" s="800"/>
      <c r="PLU60" s="800"/>
      <c r="PLV60" s="800"/>
      <c r="PLW60" s="800"/>
      <c r="PLX60" s="516"/>
      <c r="PLY60" s="800"/>
      <c r="PLZ60" s="800"/>
      <c r="PMA60" s="800"/>
      <c r="PMB60" s="800"/>
      <c r="PMC60" s="800"/>
      <c r="PMD60" s="800"/>
      <c r="PME60" s="800"/>
      <c r="PMF60" s="516"/>
      <c r="PMG60" s="800"/>
      <c r="PMH60" s="800"/>
      <c r="PMI60" s="800"/>
      <c r="PMJ60" s="800"/>
      <c r="PMK60" s="800"/>
      <c r="PML60" s="800"/>
      <c r="PMM60" s="800"/>
      <c r="PMN60" s="516"/>
      <c r="PMO60" s="800"/>
      <c r="PMP60" s="800"/>
      <c r="PMQ60" s="800"/>
      <c r="PMR60" s="800"/>
      <c r="PMS60" s="800"/>
      <c r="PMT60" s="800"/>
      <c r="PMU60" s="800"/>
      <c r="PMV60" s="516"/>
      <c r="PMW60" s="800"/>
      <c r="PMX60" s="800"/>
      <c r="PMY60" s="800"/>
      <c r="PMZ60" s="800"/>
      <c r="PNA60" s="800"/>
      <c r="PNB60" s="800"/>
      <c r="PNC60" s="800"/>
      <c r="PND60" s="516"/>
      <c r="PNE60" s="800"/>
      <c r="PNF60" s="800"/>
      <c r="PNG60" s="800"/>
      <c r="PNH60" s="800"/>
      <c r="PNI60" s="800"/>
      <c r="PNJ60" s="800"/>
      <c r="PNK60" s="800"/>
      <c r="PNL60" s="516"/>
      <c r="PNM60" s="800"/>
      <c r="PNN60" s="800"/>
      <c r="PNO60" s="800"/>
      <c r="PNP60" s="800"/>
      <c r="PNQ60" s="800"/>
      <c r="PNR60" s="800"/>
      <c r="PNS60" s="800"/>
      <c r="PNT60" s="516"/>
      <c r="PNU60" s="800"/>
      <c r="PNV60" s="800"/>
      <c r="PNW60" s="800"/>
      <c r="PNX60" s="800"/>
      <c r="PNY60" s="800"/>
      <c r="PNZ60" s="800"/>
      <c r="POA60" s="800"/>
      <c r="POB60" s="516"/>
      <c r="POC60" s="800"/>
      <c r="POD60" s="800"/>
      <c r="POE60" s="800"/>
      <c r="POF60" s="800"/>
      <c r="POG60" s="800"/>
      <c r="POH60" s="800"/>
      <c r="POI60" s="800"/>
      <c r="POJ60" s="516"/>
      <c r="POK60" s="800"/>
      <c r="POL60" s="800"/>
      <c r="POM60" s="800"/>
      <c r="PON60" s="800"/>
      <c r="POO60" s="800"/>
      <c r="POP60" s="800"/>
      <c r="POQ60" s="800"/>
      <c r="POR60" s="516"/>
      <c r="POS60" s="800"/>
      <c r="POT60" s="800"/>
      <c r="POU60" s="800"/>
      <c r="POV60" s="800"/>
      <c r="POW60" s="800"/>
      <c r="POX60" s="800"/>
      <c r="POY60" s="800"/>
      <c r="POZ60" s="516"/>
      <c r="PPA60" s="800"/>
      <c r="PPB60" s="800"/>
      <c r="PPC60" s="800"/>
      <c r="PPD60" s="800"/>
      <c r="PPE60" s="800"/>
      <c r="PPF60" s="800"/>
      <c r="PPG60" s="800"/>
      <c r="PPH60" s="516"/>
      <c r="PPI60" s="800"/>
      <c r="PPJ60" s="800"/>
      <c r="PPK60" s="800"/>
      <c r="PPL60" s="800"/>
      <c r="PPM60" s="800"/>
      <c r="PPN60" s="800"/>
      <c r="PPO60" s="800"/>
      <c r="PPP60" s="516"/>
      <c r="PPQ60" s="800"/>
      <c r="PPR60" s="800"/>
      <c r="PPS60" s="800"/>
      <c r="PPT60" s="800"/>
      <c r="PPU60" s="800"/>
      <c r="PPV60" s="800"/>
      <c r="PPW60" s="800"/>
      <c r="PPX60" s="516"/>
      <c r="PPY60" s="800"/>
      <c r="PPZ60" s="800"/>
      <c r="PQA60" s="800"/>
      <c r="PQB60" s="800"/>
      <c r="PQC60" s="800"/>
      <c r="PQD60" s="800"/>
      <c r="PQE60" s="800"/>
      <c r="PQF60" s="516"/>
      <c r="PQG60" s="800"/>
      <c r="PQH60" s="800"/>
      <c r="PQI60" s="800"/>
      <c r="PQJ60" s="800"/>
      <c r="PQK60" s="800"/>
      <c r="PQL60" s="800"/>
      <c r="PQM60" s="800"/>
      <c r="PQN60" s="516"/>
      <c r="PQO60" s="800"/>
      <c r="PQP60" s="800"/>
      <c r="PQQ60" s="800"/>
      <c r="PQR60" s="800"/>
      <c r="PQS60" s="800"/>
      <c r="PQT60" s="800"/>
      <c r="PQU60" s="800"/>
      <c r="PQV60" s="516"/>
      <c r="PQW60" s="800"/>
      <c r="PQX60" s="800"/>
      <c r="PQY60" s="800"/>
      <c r="PQZ60" s="800"/>
      <c r="PRA60" s="800"/>
      <c r="PRB60" s="800"/>
      <c r="PRC60" s="800"/>
      <c r="PRD60" s="516"/>
      <c r="PRE60" s="800"/>
      <c r="PRF60" s="800"/>
      <c r="PRG60" s="800"/>
      <c r="PRH60" s="800"/>
      <c r="PRI60" s="800"/>
      <c r="PRJ60" s="800"/>
      <c r="PRK60" s="800"/>
      <c r="PRL60" s="516"/>
      <c r="PRM60" s="800"/>
      <c r="PRN60" s="800"/>
      <c r="PRO60" s="800"/>
      <c r="PRP60" s="800"/>
      <c r="PRQ60" s="800"/>
      <c r="PRR60" s="800"/>
      <c r="PRS60" s="800"/>
      <c r="PRT60" s="516"/>
      <c r="PRU60" s="800"/>
      <c r="PRV60" s="800"/>
      <c r="PRW60" s="800"/>
      <c r="PRX60" s="800"/>
      <c r="PRY60" s="800"/>
      <c r="PRZ60" s="800"/>
      <c r="PSA60" s="800"/>
      <c r="PSB60" s="516"/>
      <c r="PSC60" s="800"/>
      <c r="PSD60" s="800"/>
      <c r="PSE60" s="800"/>
      <c r="PSF60" s="800"/>
      <c r="PSG60" s="800"/>
      <c r="PSH60" s="800"/>
      <c r="PSI60" s="800"/>
      <c r="PSJ60" s="516"/>
      <c r="PSK60" s="800"/>
      <c r="PSL60" s="800"/>
      <c r="PSM60" s="800"/>
      <c r="PSN60" s="800"/>
      <c r="PSO60" s="800"/>
      <c r="PSP60" s="800"/>
      <c r="PSQ60" s="800"/>
      <c r="PSR60" s="516"/>
      <c r="PSS60" s="800"/>
      <c r="PST60" s="800"/>
      <c r="PSU60" s="800"/>
      <c r="PSV60" s="800"/>
      <c r="PSW60" s="800"/>
      <c r="PSX60" s="800"/>
      <c r="PSY60" s="800"/>
      <c r="PSZ60" s="516"/>
      <c r="PTA60" s="800"/>
      <c r="PTB60" s="800"/>
      <c r="PTC60" s="800"/>
      <c r="PTD60" s="800"/>
      <c r="PTE60" s="800"/>
      <c r="PTF60" s="800"/>
      <c r="PTG60" s="800"/>
      <c r="PTH60" s="516"/>
      <c r="PTI60" s="800"/>
      <c r="PTJ60" s="800"/>
      <c r="PTK60" s="800"/>
      <c r="PTL60" s="800"/>
      <c r="PTM60" s="800"/>
      <c r="PTN60" s="800"/>
      <c r="PTO60" s="800"/>
      <c r="PTP60" s="516"/>
      <c r="PTQ60" s="800"/>
      <c r="PTR60" s="800"/>
      <c r="PTS60" s="800"/>
      <c r="PTT60" s="800"/>
      <c r="PTU60" s="800"/>
      <c r="PTV60" s="800"/>
      <c r="PTW60" s="800"/>
      <c r="PTX60" s="516"/>
      <c r="PTY60" s="800"/>
      <c r="PTZ60" s="800"/>
      <c r="PUA60" s="800"/>
      <c r="PUB60" s="800"/>
      <c r="PUC60" s="800"/>
      <c r="PUD60" s="800"/>
      <c r="PUE60" s="800"/>
      <c r="PUF60" s="516"/>
      <c r="PUG60" s="800"/>
      <c r="PUH60" s="800"/>
      <c r="PUI60" s="800"/>
      <c r="PUJ60" s="800"/>
      <c r="PUK60" s="800"/>
      <c r="PUL60" s="800"/>
      <c r="PUM60" s="800"/>
      <c r="PUN60" s="516"/>
      <c r="PUO60" s="800"/>
      <c r="PUP60" s="800"/>
      <c r="PUQ60" s="800"/>
      <c r="PUR60" s="800"/>
      <c r="PUS60" s="800"/>
      <c r="PUT60" s="800"/>
      <c r="PUU60" s="800"/>
      <c r="PUV60" s="516"/>
      <c r="PUW60" s="800"/>
      <c r="PUX60" s="800"/>
      <c r="PUY60" s="800"/>
      <c r="PUZ60" s="800"/>
      <c r="PVA60" s="800"/>
      <c r="PVB60" s="800"/>
      <c r="PVC60" s="800"/>
      <c r="PVD60" s="516"/>
      <c r="PVE60" s="800"/>
      <c r="PVF60" s="800"/>
      <c r="PVG60" s="800"/>
      <c r="PVH60" s="800"/>
      <c r="PVI60" s="800"/>
      <c r="PVJ60" s="800"/>
      <c r="PVK60" s="800"/>
      <c r="PVL60" s="516"/>
      <c r="PVM60" s="800"/>
      <c r="PVN60" s="800"/>
      <c r="PVO60" s="800"/>
      <c r="PVP60" s="800"/>
      <c r="PVQ60" s="800"/>
      <c r="PVR60" s="800"/>
      <c r="PVS60" s="800"/>
      <c r="PVT60" s="516"/>
      <c r="PVU60" s="800"/>
      <c r="PVV60" s="800"/>
      <c r="PVW60" s="800"/>
      <c r="PVX60" s="800"/>
      <c r="PVY60" s="800"/>
      <c r="PVZ60" s="800"/>
      <c r="PWA60" s="800"/>
      <c r="PWB60" s="516"/>
      <c r="PWC60" s="800"/>
      <c r="PWD60" s="800"/>
      <c r="PWE60" s="800"/>
      <c r="PWF60" s="800"/>
      <c r="PWG60" s="800"/>
      <c r="PWH60" s="800"/>
      <c r="PWI60" s="800"/>
      <c r="PWJ60" s="516"/>
      <c r="PWK60" s="800"/>
      <c r="PWL60" s="800"/>
      <c r="PWM60" s="800"/>
      <c r="PWN60" s="800"/>
      <c r="PWO60" s="800"/>
      <c r="PWP60" s="800"/>
      <c r="PWQ60" s="800"/>
      <c r="PWR60" s="516"/>
      <c r="PWS60" s="800"/>
      <c r="PWT60" s="800"/>
      <c r="PWU60" s="800"/>
      <c r="PWV60" s="800"/>
      <c r="PWW60" s="800"/>
      <c r="PWX60" s="800"/>
      <c r="PWY60" s="800"/>
      <c r="PWZ60" s="516"/>
      <c r="PXA60" s="800"/>
      <c r="PXB60" s="800"/>
      <c r="PXC60" s="800"/>
      <c r="PXD60" s="800"/>
      <c r="PXE60" s="800"/>
      <c r="PXF60" s="800"/>
      <c r="PXG60" s="800"/>
      <c r="PXH60" s="516"/>
      <c r="PXI60" s="800"/>
      <c r="PXJ60" s="800"/>
      <c r="PXK60" s="800"/>
      <c r="PXL60" s="800"/>
      <c r="PXM60" s="800"/>
      <c r="PXN60" s="800"/>
      <c r="PXO60" s="800"/>
      <c r="PXP60" s="516"/>
      <c r="PXQ60" s="800"/>
      <c r="PXR60" s="800"/>
      <c r="PXS60" s="800"/>
      <c r="PXT60" s="800"/>
      <c r="PXU60" s="800"/>
      <c r="PXV60" s="800"/>
      <c r="PXW60" s="800"/>
      <c r="PXX60" s="516"/>
      <c r="PXY60" s="800"/>
      <c r="PXZ60" s="800"/>
      <c r="PYA60" s="800"/>
      <c r="PYB60" s="800"/>
      <c r="PYC60" s="800"/>
      <c r="PYD60" s="800"/>
      <c r="PYE60" s="800"/>
      <c r="PYF60" s="516"/>
      <c r="PYG60" s="800"/>
      <c r="PYH60" s="800"/>
      <c r="PYI60" s="800"/>
      <c r="PYJ60" s="800"/>
      <c r="PYK60" s="800"/>
      <c r="PYL60" s="800"/>
      <c r="PYM60" s="800"/>
      <c r="PYN60" s="516"/>
      <c r="PYO60" s="800"/>
      <c r="PYP60" s="800"/>
      <c r="PYQ60" s="800"/>
      <c r="PYR60" s="800"/>
      <c r="PYS60" s="800"/>
      <c r="PYT60" s="800"/>
      <c r="PYU60" s="800"/>
      <c r="PYV60" s="516"/>
      <c r="PYW60" s="800"/>
      <c r="PYX60" s="800"/>
      <c r="PYY60" s="800"/>
      <c r="PYZ60" s="800"/>
      <c r="PZA60" s="800"/>
      <c r="PZB60" s="800"/>
      <c r="PZC60" s="800"/>
      <c r="PZD60" s="516"/>
      <c r="PZE60" s="800"/>
      <c r="PZF60" s="800"/>
      <c r="PZG60" s="800"/>
      <c r="PZH60" s="800"/>
      <c r="PZI60" s="800"/>
      <c r="PZJ60" s="800"/>
      <c r="PZK60" s="800"/>
      <c r="PZL60" s="516"/>
      <c r="PZM60" s="800"/>
      <c r="PZN60" s="800"/>
      <c r="PZO60" s="800"/>
      <c r="PZP60" s="800"/>
      <c r="PZQ60" s="800"/>
      <c r="PZR60" s="800"/>
      <c r="PZS60" s="800"/>
      <c r="PZT60" s="516"/>
      <c r="PZU60" s="800"/>
      <c r="PZV60" s="800"/>
      <c r="PZW60" s="800"/>
      <c r="PZX60" s="800"/>
      <c r="PZY60" s="800"/>
      <c r="PZZ60" s="800"/>
      <c r="QAA60" s="800"/>
      <c r="QAB60" s="516"/>
      <c r="QAC60" s="800"/>
      <c r="QAD60" s="800"/>
      <c r="QAE60" s="800"/>
      <c r="QAF60" s="800"/>
      <c r="QAG60" s="800"/>
      <c r="QAH60" s="800"/>
      <c r="QAI60" s="800"/>
      <c r="QAJ60" s="516"/>
      <c r="QAK60" s="800"/>
      <c r="QAL60" s="800"/>
      <c r="QAM60" s="800"/>
      <c r="QAN60" s="800"/>
      <c r="QAO60" s="800"/>
      <c r="QAP60" s="800"/>
      <c r="QAQ60" s="800"/>
      <c r="QAR60" s="516"/>
      <c r="QAS60" s="800"/>
      <c r="QAT60" s="800"/>
      <c r="QAU60" s="800"/>
      <c r="QAV60" s="800"/>
      <c r="QAW60" s="800"/>
      <c r="QAX60" s="800"/>
      <c r="QAY60" s="800"/>
      <c r="QAZ60" s="516"/>
      <c r="QBA60" s="800"/>
      <c r="QBB60" s="800"/>
      <c r="QBC60" s="800"/>
      <c r="QBD60" s="800"/>
      <c r="QBE60" s="800"/>
      <c r="QBF60" s="800"/>
      <c r="QBG60" s="800"/>
      <c r="QBH60" s="516"/>
      <c r="QBI60" s="800"/>
      <c r="QBJ60" s="800"/>
      <c r="QBK60" s="800"/>
      <c r="QBL60" s="800"/>
      <c r="QBM60" s="800"/>
      <c r="QBN60" s="800"/>
      <c r="QBO60" s="800"/>
      <c r="QBP60" s="516"/>
      <c r="QBQ60" s="800"/>
      <c r="QBR60" s="800"/>
      <c r="QBS60" s="800"/>
      <c r="QBT60" s="800"/>
      <c r="QBU60" s="800"/>
      <c r="QBV60" s="800"/>
      <c r="QBW60" s="800"/>
      <c r="QBX60" s="516"/>
      <c r="QBY60" s="800"/>
      <c r="QBZ60" s="800"/>
      <c r="QCA60" s="800"/>
      <c r="QCB60" s="800"/>
      <c r="QCC60" s="800"/>
      <c r="QCD60" s="800"/>
      <c r="QCE60" s="800"/>
      <c r="QCF60" s="516"/>
      <c r="QCG60" s="800"/>
      <c r="QCH60" s="800"/>
      <c r="QCI60" s="800"/>
      <c r="QCJ60" s="800"/>
      <c r="QCK60" s="800"/>
      <c r="QCL60" s="800"/>
      <c r="QCM60" s="800"/>
      <c r="QCN60" s="516"/>
      <c r="QCO60" s="800"/>
      <c r="QCP60" s="800"/>
      <c r="QCQ60" s="800"/>
      <c r="QCR60" s="800"/>
      <c r="QCS60" s="800"/>
      <c r="QCT60" s="800"/>
      <c r="QCU60" s="800"/>
      <c r="QCV60" s="516"/>
      <c r="QCW60" s="800"/>
      <c r="QCX60" s="800"/>
      <c r="QCY60" s="800"/>
      <c r="QCZ60" s="800"/>
      <c r="QDA60" s="800"/>
      <c r="QDB60" s="800"/>
      <c r="QDC60" s="800"/>
      <c r="QDD60" s="516"/>
      <c r="QDE60" s="800"/>
      <c r="QDF60" s="800"/>
      <c r="QDG60" s="800"/>
      <c r="QDH60" s="800"/>
      <c r="QDI60" s="800"/>
      <c r="QDJ60" s="800"/>
      <c r="QDK60" s="800"/>
      <c r="QDL60" s="516"/>
      <c r="QDM60" s="800"/>
      <c r="QDN60" s="800"/>
      <c r="QDO60" s="800"/>
      <c r="QDP60" s="800"/>
      <c r="QDQ60" s="800"/>
      <c r="QDR60" s="800"/>
      <c r="QDS60" s="800"/>
      <c r="QDT60" s="516"/>
      <c r="QDU60" s="800"/>
      <c r="QDV60" s="800"/>
      <c r="QDW60" s="800"/>
      <c r="QDX60" s="800"/>
      <c r="QDY60" s="800"/>
      <c r="QDZ60" s="800"/>
      <c r="QEA60" s="800"/>
      <c r="QEB60" s="516"/>
      <c r="QEC60" s="800"/>
      <c r="QED60" s="800"/>
      <c r="QEE60" s="800"/>
      <c r="QEF60" s="800"/>
      <c r="QEG60" s="800"/>
      <c r="QEH60" s="800"/>
      <c r="QEI60" s="800"/>
      <c r="QEJ60" s="516"/>
      <c r="QEK60" s="800"/>
      <c r="QEL60" s="800"/>
      <c r="QEM60" s="800"/>
      <c r="QEN60" s="800"/>
      <c r="QEO60" s="800"/>
      <c r="QEP60" s="800"/>
      <c r="QEQ60" s="800"/>
      <c r="QER60" s="516"/>
      <c r="QES60" s="800"/>
      <c r="QET60" s="800"/>
      <c r="QEU60" s="800"/>
      <c r="QEV60" s="800"/>
      <c r="QEW60" s="800"/>
      <c r="QEX60" s="800"/>
      <c r="QEY60" s="800"/>
      <c r="QEZ60" s="516"/>
      <c r="QFA60" s="800"/>
      <c r="QFB60" s="800"/>
      <c r="QFC60" s="800"/>
      <c r="QFD60" s="800"/>
      <c r="QFE60" s="800"/>
      <c r="QFF60" s="800"/>
      <c r="QFG60" s="800"/>
      <c r="QFH60" s="516"/>
      <c r="QFI60" s="800"/>
      <c r="QFJ60" s="800"/>
      <c r="QFK60" s="800"/>
      <c r="QFL60" s="800"/>
      <c r="QFM60" s="800"/>
      <c r="QFN60" s="800"/>
      <c r="QFO60" s="800"/>
      <c r="QFP60" s="516"/>
      <c r="QFQ60" s="800"/>
      <c r="QFR60" s="800"/>
      <c r="QFS60" s="800"/>
      <c r="QFT60" s="800"/>
      <c r="QFU60" s="800"/>
      <c r="QFV60" s="800"/>
      <c r="QFW60" s="800"/>
      <c r="QFX60" s="516"/>
      <c r="QFY60" s="800"/>
      <c r="QFZ60" s="800"/>
      <c r="QGA60" s="800"/>
      <c r="QGB60" s="800"/>
      <c r="QGC60" s="800"/>
      <c r="QGD60" s="800"/>
      <c r="QGE60" s="800"/>
      <c r="QGF60" s="516"/>
      <c r="QGG60" s="800"/>
      <c r="QGH60" s="800"/>
      <c r="QGI60" s="800"/>
      <c r="QGJ60" s="800"/>
      <c r="QGK60" s="800"/>
      <c r="QGL60" s="800"/>
      <c r="QGM60" s="800"/>
      <c r="QGN60" s="516"/>
      <c r="QGO60" s="800"/>
      <c r="QGP60" s="800"/>
      <c r="QGQ60" s="800"/>
      <c r="QGR60" s="800"/>
      <c r="QGS60" s="800"/>
      <c r="QGT60" s="800"/>
      <c r="QGU60" s="800"/>
      <c r="QGV60" s="516"/>
      <c r="QGW60" s="800"/>
      <c r="QGX60" s="800"/>
      <c r="QGY60" s="800"/>
      <c r="QGZ60" s="800"/>
      <c r="QHA60" s="800"/>
      <c r="QHB60" s="800"/>
      <c r="QHC60" s="800"/>
      <c r="QHD60" s="516"/>
      <c r="QHE60" s="800"/>
      <c r="QHF60" s="800"/>
      <c r="QHG60" s="800"/>
      <c r="QHH60" s="800"/>
      <c r="QHI60" s="800"/>
      <c r="QHJ60" s="800"/>
      <c r="QHK60" s="800"/>
      <c r="QHL60" s="516"/>
      <c r="QHM60" s="800"/>
      <c r="QHN60" s="800"/>
      <c r="QHO60" s="800"/>
      <c r="QHP60" s="800"/>
      <c r="QHQ60" s="800"/>
      <c r="QHR60" s="800"/>
      <c r="QHS60" s="800"/>
      <c r="QHT60" s="516"/>
      <c r="QHU60" s="800"/>
      <c r="QHV60" s="800"/>
      <c r="QHW60" s="800"/>
      <c r="QHX60" s="800"/>
      <c r="QHY60" s="800"/>
      <c r="QHZ60" s="800"/>
      <c r="QIA60" s="800"/>
      <c r="QIB60" s="516"/>
      <c r="QIC60" s="800"/>
      <c r="QID60" s="800"/>
      <c r="QIE60" s="800"/>
      <c r="QIF60" s="800"/>
      <c r="QIG60" s="800"/>
      <c r="QIH60" s="800"/>
      <c r="QII60" s="800"/>
      <c r="QIJ60" s="516"/>
      <c r="QIK60" s="800"/>
      <c r="QIL60" s="800"/>
      <c r="QIM60" s="800"/>
      <c r="QIN60" s="800"/>
      <c r="QIO60" s="800"/>
      <c r="QIP60" s="800"/>
      <c r="QIQ60" s="800"/>
      <c r="QIR60" s="516"/>
      <c r="QIS60" s="800"/>
      <c r="QIT60" s="800"/>
      <c r="QIU60" s="800"/>
      <c r="QIV60" s="800"/>
      <c r="QIW60" s="800"/>
      <c r="QIX60" s="800"/>
      <c r="QIY60" s="800"/>
      <c r="QIZ60" s="516"/>
      <c r="QJA60" s="800"/>
      <c r="QJB60" s="800"/>
      <c r="QJC60" s="800"/>
      <c r="QJD60" s="800"/>
      <c r="QJE60" s="800"/>
      <c r="QJF60" s="800"/>
      <c r="QJG60" s="800"/>
      <c r="QJH60" s="516"/>
      <c r="QJI60" s="800"/>
      <c r="QJJ60" s="800"/>
      <c r="QJK60" s="800"/>
      <c r="QJL60" s="800"/>
      <c r="QJM60" s="800"/>
      <c r="QJN60" s="800"/>
      <c r="QJO60" s="800"/>
      <c r="QJP60" s="516"/>
      <c r="QJQ60" s="800"/>
      <c r="QJR60" s="800"/>
      <c r="QJS60" s="800"/>
      <c r="QJT60" s="800"/>
      <c r="QJU60" s="800"/>
      <c r="QJV60" s="800"/>
      <c r="QJW60" s="800"/>
      <c r="QJX60" s="516"/>
      <c r="QJY60" s="800"/>
      <c r="QJZ60" s="800"/>
      <c r="QKA60" s="800"/>
      <c r="QKB60" s="800"/>
      <c r="QKC60" s="800"/>
      <c r="QKD60" s="800"/>
      <c r="QKE60" s="800"/>
      <c r="QKF60" s="516"/>
      <c r="QKG60" s="800"/>
      <c r="QKH60" s="800"/>
      <c r="QKI60" s="800"/>
      <c r="QKJ60" s="800"/>
      <c r="QKK60" s="800"/>
      <c r="QKL60" s="800"/>
      <c r="QKM60" s="800"/>
      <c r="QKN60" s="516"/>
      <c r="QKO60" s="800"/>
      <c r="QKP60" s="800"/>
      <c r="QKQ60" s="800"/>
      <c r="QKR60" s="800"/>
      <c r="QKS60" s="800"/>
      <c r="QKT60" s="800"/>
      <c r="QKU60" s="800"/>
      <c r="QKV60" s="516"/>
      <c r="QKW60" s="800"/>
      <c r="QKX60" s="800"/>
      <c r="QKY60" s="800"/>
      <c r="QKZ60" s="800"/>
      <c r="QLA60" s="800"/>
      <c r="QLB60" s="800"/>
      <c r="QLC60" s="800"/>
      <c r="QLD60" s="516"/>
      <c r="QLE60" s="800"/>
      <c r="QLF60" s="800"/>
      <c r="QLG60" s="800"/>
      <c r="QLH60" s="800"/>
      <c r="QLI60" s="800"/>
      <c r="QLJ60" s="800"/>
      <c r="QLK60" s="800"/>
      <c r="QLL60" s="516"/>
      <c r="QLM60" s="800"/>
      <c r="QLN60" s="800"/>
      <c r="QLO60" s="800"/>
      <c r="QLP60" s="800"/>
      <c r="QLQ60" s="800"/>
      <c r="QLR60" s="800"/>
      <c r="QLS60" s="800"/>
      <c r="QLT60" s="516"/>
      <c r="QLU60" s="800"/>
      <c r="QLV60" s="800"/>
      <c r="QLW60" s="800"/>
      <c r="QLX60" s="800"/>
      <c r="QLY60" s="800"/>
      <c r="QLZ60" s="800"/>
      <c r="QMA60" s="800"/>
      <c r="QMB60" s="516"/>
      <c r="QMC60" s="800"/>
      <c r="QMD60" s="800"/>
      <c r="QME60" s="800"/>
      <c r="QMF60" s="800"/>
      <c r="QMG60" s="800"/>
      <c r="QMH60" s="800"/>
      <c r="QMI60" s="800"/>
      <c r="QMJ60" s="516"/>
      <c r="QMK60" s="800"/>
      <c r="QML60" s="800"/>
      <c r="QMM60" s="800"/>
      <c r="QMN60" s="800"/>
      <c r="QMO60" s="800"/>
      <c r="QMP60" s="800"/>
      <c r="QMQ60" s="800"/>
      <c r="QMR60" s="516"/>
      <c r="QMS60" s="800"/>
      <c r="QMT60" s="800"/>
      <c r="QMU60" s="800"/>
      <c r="QMV60" s="800"/>
      <c r="QMW60" s="800"/>
      <c r="QMX60" s="800"/>
      <c r="QMY60" s="800"/>
      <c r="QMZ60" s="516"/>
      <c r="QNA60" s="800"/>
      <c r="QNB60" s="800"/>
      <c r="QNC60" s="800"/>
      <c r="QND60" s="800"/>
      <c r="QNE60" s="800"/>
      <c r="QNF60" s="800"/>
      <c r="QNG60" s="800"/>
      <c r="QNH60" s="516"/>
      <c r="QNI60" s="800"/>
      <c r="QNJ60" s="800"/>
      <c r="QNK60" s="800"/>
      <c r="QNL60" s="800"/>
      <c r="QNM60" s="800"/>
      <c r="QNN60" s="800"/>
      <c r="QNO60" s="800"/>
      <c r="QNP60" s="516"/>
      <c r="QNQ60" s="800"/>
      <c r="QNR60" s="800"/>
      <c r="QNS60" s="800"/>
      <c r="QNT60" s="800"/>
      <c r="QNU60" s="800"/>
      <c r="QNV60" s="800"/>
      <c r="QNW60" s="800"/>
      <c r="QNX60" s="516"/>
      <c r="QNY60" s="800"/>
      <c r="QNZ60" s="800"/>
      <c r="QOA60" s="800"/>
      <c r="QOB60" s="800"/>
      <c r="QOC60" s="800"/>
      <c r="QOD60" s="800"/>
      <c r="QOE60" s="800"/>
      <c r="QOF60" s="516"/>
      <c r="QOG60" s="800"/>
      <c r="QOH60" s="800"/>
      <c r="QOI60" s="800"/>
      <c r="QOJ60" s="800"/>
      <c r="QOK60" s="800"/>
      <c r="QOL60" s="800"/>
      <c r="QOM60" s="800"/>
      <c r="QON60" s="516"/>
      <c r="QOO60" s="800"/>
      <c r="QOP60" s="800"/>
      <c r="QOQ60" s="800"/>
      <c r="QOR60" s="800"/>
      <c r="QOS60" s="800"/>
      <c r="QOT60" s="800"/>
      <c r="QOU60" s="800"/>
      <c r="QOV60" s="516"/>
      <c r="QOW60" s="800"/>
      <c r="QOX60" s="800"/>
      <c r="QOY60" s="800"/>
      <c r="QOZ60" s="800"/>
      <c r="QPA60" s="800"/>
      <c r="QPB60" s="800"/>
      <c r="QPC60" s="800"/>
      <c r="QPD60" s="516"/>
      <c r="QPE60" s="800"/>
      <c r="QPF60" s="800"/>
      <c r="QPG60" s="800"/>
      <c r="QPH60" s="800"/>
      <c r="QPI60" s="800"/>
      <c r="QPJ60" s="800"/>
      <c r="QPK60" s="800"/>
      <c r="QPL60" s="516"/>
      <c r="QPM60" s="800"/>
      <c r="QPN60" s="800"/>
      <c r="QPO60" s="800"/>
      <c r="QPP60" s="800"/>
      <c r="QPQ60" s="800"/>
      <c r="QPR60" s="800"/>
      <c r="QPS60" s="800"/>
      <c r="QPT60" s="516"/>
      <c r="QPU60" s="800"/>
      <c r="QPV60" s="800"/>
      <c r="QPW60" s="800"/>
      <c r="QPX60" s="800"/>
      <c r="QPY60" s="800"/>
      <c r="QPZ60" s="800"/>
      <c r="QQA60" s="800"/>
      <c r="QQB60" s="516"/>
      <c r="QQC60" s="800"/>
      <c r="QQD60" s="800"/>
      <c r="QQE60" s="800"/>
      <c r="QQF60" s="800"/>
      <c r="QQG60" s="800"/>
      <c r="QQH60" s="800"/>
      <c r="QQI60" s="800"/>
      <c r="QQJ60" s="516"/>
      <c r="QQK60" s="800"/>
      <c r="QQL60" s="800"/>
      <c r="QQM60" s="800"/>
      <c r="QQN60" s="800"/>
      <c r="QQO60" s="800"/>
      <c r="QQP60" s="800"/>
      <c r="QQQ60" s="800"/>
      <c r="QQR60" s="516"/>
      <c r="QQS60" s="800"/>
      <c r="QQT60" s="800"/>
      <c r="QQU60" s="800"/>
      <c r="QQV60" s="800"/>
      <c r="QQW60" s="800"/>
      <c r="QQX60" s="800"/>
      <c r="QQY60" s="800"/>
      <c r="QQZ60" s="516"/>
      <c r="QRA60" s="800"/>
      <c r="QRB60" s="800"/>
      <c r="QRC60" s="800"/>
      <c r="QRD60" s="800"/>
      <c r="QRE60" s="800"/>
      <c r="QRF60" s="800"/>
      <c r="QRG60" s="800"/>
      <c r="QRH60" s="516"/>
      <c r="QRI60" s="800"/>
      <c r="QRJ60" s="800"/>
      <c r="QRK60" s="800"/>
      <c r="QRL60" s="800"/>
      <c r="QRM60" s="800"/>
      <c r="QRN60" s="800"/>
      <c r="QRO60" s="800"/>
      <c r="QRP60" s="516"/>
      <c r="QRQ60" s="800"/>
      <c r="QRR60" s="800"/>
      <c r="QRS60" s="800"/>
      <c r="QRT60" s="800"/>
      <c r="QRU60" s="800"/>
      <c r="QRV60" s="800"/>
      <c r="QRW60" s="800"/>
      <c r="QRX60" s="516"/>
      <c r="QRY60" s="800"/>
      <c r="QRZ60" s="800"/>
      <c r="QSA60" s="800"/>
      <c r="QSB60" s="800"/>
      <c r="QSC60" s="800"/>
      <c r="QSD60" s="800"/>
      <c r="QSE60" s="800"/>
      <c r="QSF60" s="516"/>
      <c r="QSG60" s="800"/>
      <c r="QSH60" s="800"/>
      <c r="QSI60" s="800"/>
      <c r="QSJ60" s="800"/>
      <c r="QSK60" s="800"/>
      <c r="QSL60" s="800"/>
      <c r="QSM60" s="800"/>
      <c r="QSN60" s="516"/>
      <c r="QSO60" s="800"/>
      <c r="QSP60" s="800"/>
      <c r="QSQ60" s="800"/>
      <c r="QSR60" s="800"/>
      <c r="QSS60" s="800"/>
      <c r="QST60" s="800"/>
      <c r="QSU60" s="800"/>
      <c r="QSV60" s="516"/>
      <c r="QSW60" s="800"/>
      <c r="QSX60" s="800"/>
      <c r="QSY60" s="800"/>
      <c r="QSZ60" s="800"/>
      <c r="QTA60" s="800"/>
      <c r="QTB60" s="800"/>
      <c r="QTC60" s="800"/>
      <c r="QTD60" s="516"/>
      <c r="QTE60" s="800"/>
      <c r="QTF60" s="800"/>
      <c r="QTG60" s="800"/>
      <c r="QTH60" s="800"/>
      <c r="QTI60" s="800"/>
      <c r="QTJ60" s="800"/>
      <c r="QTK60" s="800"/>
      <c r="QTL60" s="516"/>
      <c r="QTM60" s="800"/>
      <c r="QTN60" s="800"/>
      <c r="QTO60" s="800"/>
      <c r="QTP60" s="800"/>
      <c r="QTQ60" s="800"/>
      <c r="QTR60" s="800"/>
      <c r="QTS60" s="800"/>
      <c r="QTT60" s="516"/>
      <c r="QTU60" s="800"/>
      <c r="QTV60" s="800"/>
      <c r="QTW60" s="800"/>
      <c r="QTX60" s="800"/>
      <c r="QTY60" s="800"/>
      <c r="QTZ60" s="800"/>
      <c r="QUA60" s="800"/>
      <c r="QUB60" s="516"/>
      <c r="QUC60" s="800"/>
      <c r="QUD60" s="800"/>
      <c r="QUE60" s="800"/>
      <c r="QUF60" s="800"/>
      <c r="QUG60" s="800"/>
      <c r="QUH60" s="800"/>
      <c r="QUI60" s="800"/>
      <c r="QUJ60" s="516"/>
      <c r="QUK60" s="800"/>
      <c r="QUL60" s="800"/>
      <c r="QUM60" s="800"/>
      <c r="QUN60" s="800"/>
      <c r="QUO60" s="800"/>
      <c r="QUP60" s="800"/>
      <c r="QUQ60" s="800"/>
      <c r="QUR60" s="516"/>
      <c r="QUS60" s="800"/>
      <c r="QUT60" s="800"/>
      <c r="QUU60" s="800"/>
      <c r="QUV60" s="800"/>
      <c r="QUW60" s="800"/>
      <c r="QUX60" s="800"/>
      <c r="QUY60" s="800"/>
      <c r="QUZ60" s="516"/>
      <c r="QVA60" s="800"/>
      <c r="QVB60" s="800"/>
      <c r="QVC60" s="800"/>
      <c r="QVD60" s="800"/>
      <c r="QVE60" s="800"/>
      <c r="QVF60" s="800"/>
      <c r="QVG60" s="800"/>
      <c r="QVH60" s="516"/>
      <c r="QVI60" s="800"/>
      <c r="QVJ60" s="800"/>
      <c r="QVK60" s="800"/>
      <c r="QVL60" s="800"/>
      <c r="QVM60" s="800"/>
      <c r="QVN60" s="800"/>
      <c r="QVO60" s="800"/>
      <c r="QVP60" s="516"/>
      <c r="QVQ60" s="800"/>
      <c r="QVR60" s="800"/>
      <c r="QVS60" s="800"/>
      <c r="QVT60" s="800"/>
      <c r="QVU60" s="800"/>
      <c r="QVV60" s="800"/>
      <c r="QVW60" s="800"/>
      <c r="QVX60" s="516"/>
      <c r="QVY60" s="800"/>
      <c r="QVZ60" s="800"/>
      <c r="QWA60" s="800"/>
      <c r="QWB60" s="800"/>
      <c r="QWC60" s="800"/>
      <c r="QWD60" s="800"/>
      <c r="QWE60" s="800"/>
      <c r="QWF60" s="516"/>
      <c r="QWG60" s="800"/>
      <c r="QWH60" s="800"/>
      <c r="QWI60" s="800"/>
      <c r="QWJ60" s="800"/>
      <c r="QWK60" s="800"/>
      <c r="QWL60" s="800"/>
      <c r="QWM60" s="800"/>
      <c r="QWN60" s="516"/>
      <c r="QWO60" s="800"/>
      <c r="QWP60" s="800"/>
      <c r="QWQ60" s="800"/>
      <c r="QWR60" s="800"/>
      <c r="QWS60" s="800"/>
      <c r="QWT60" s="800"/>
      <c r="QWU60" s="800"/>
      <c r="QWV60" s="516"/>
      <c r="QWW60" s="800"/>
      <c r="QWX60" s="800"/>
      <c r="QWY60" s="800"/>
      <c r="QWZ60" s="800"/>
      <c r="QXA60" s="800"/>
      <c r="QXB60" s="800"/>
      <c r="QXC60" s="800"/>
      <c r="QXD60" s="516"/>
      <c r="QXE60" s="800"/>
      <c r="QXF60" s="800"/>
      <c r="QXG60" s="800"/>
      <c r="QXH60" s="800"/>
      <c r="QXI60" s="800"/>
      <c r="QXJ60" s="800"/>
      <c r="QXK60" s="800"/>
      <c r="QXL60" s="516"/>
      <c r="QXM60" s="800"/>
      <c r="QXN60" s="800"/>
      <c r="QXO60" s="800"/>
      <c r="QXP60" s="800"/>
      <c r="QXQ60" s="800"/>
      <c r="QXR60" s="800"/>
      <c r="QXS60" s="800"/>
      <c r="QXT60" s="516"/>
      <c r="QXU60" s="800"/>
      <c r="QXV60" s="800"/>
      <c r="QXW60" s="800"/>
      <c r="QXX60" s="800"/>
      <c r="QXY60" s="800"/>
      <c r="QXZ60" s="800"/>
      <c r="QYA60" s="800"/>
      <c r="QYB60" s="516"/>
      <c r="QYC60" s="800"/>
      <c r="QYD60" s="800"/>
      <c r="QYE60" s="800"/>
      <c r="QYF60" s="800"/>
      <c r="QYG60" s="800"/>
      <c r="QYH60" s="800"/>
      <c r="QYI60" s="800"/>
      <c r="QYJ60" s="516"/>
      <c r="QYK60" s="800"/>
      <c r="QYL60" s="800"/>
      <c r="QYM60" s="800"/>
      <c r="QYN60" s="800"/>
      <c r="QYO60" s="800"/>
      <c r="QYP60" s="800"/>
      <c r="QYQ60" s="800"/>
      <c r="QYR60" s="516"/>
      <c r="QYS60" s="800"/>
      <c r="QYT60" s="800"/>
      <c r="QYU60" s="800"/>
      <c r="QYV60" s="800"/>
      <c r="QYW60" s="800"/>
      <c r="QYX60" s="800"/>
      <c r="QYY60" s="800"/>
      <c r="QYZ60" s="516"/>
      <c r="QZA60" s="800"/>
      <c r="QZB60" s="800"/>
      <c r="QZC60" s="800"/>
      <c r="QZD60" s="800"/>
      <c r="QZE60" s="800"/>
      <c r="QZF60" s="800"/>
      <c r="QZG60" s="800"/>
      <c r="QZH60" s="516"/>
      <c r="QZI60" s="800"/>
      <c r="QZJ60" s="800"/>
      <c r="QZK60" s="800"/>
      <c r="QZL60" s="800"/>
      <c r="QZM60" s="800"/>
      <c r="QZN60" s="800"/>
      <c r="QZO60" s="800"/>
      <c r="QZP60" s="516"/>
      <c r="QZQ60" s="800"/>
      <c r="QZR60" s="800"/>
      <c r="QZS60" s="800"/>
      <c r="QZT60" s="800"/>
      <c r="QZU60" s="800"/>
      <c r="QZV60" s="800"/>
      <c r="QZW60" s="800"/>
      <c r="QZX60" s="516"/>
      <c r="QZY60" s="800"/>
      <c r="QZZ60" s="800"/>
      <c r="RAA60" s="800"/>
      <c r="RAB60" s="800"/>
      <c r="RAC60" s="800"/>
      <c r="RAD60" s="800"/>
      <c r="RAE60" s="800"/>
      <c r="RAF60" s="516"/>
      <c r="RAG60" s="800"/>
      <c r="RAH60" s="800"/>
      <c r="RAI60" s="800"/>
      <c r="RAJ60" s="800"/>
      <c r="RAK60" s="800"/>
      <c r="RAL60" s="800"/>
      <c r="RAM60" s="800"/>
      <c r="RAN60" s="516"/>
      <c r="RAO60" s="800"/>
      <c r="RAP60" s="800"/>
      <c r="RAQ60" s="800"/>
      <c r="RAR60" s="800"/>
      <c r="RAS60" s="800"/>
      <c r="RAT60" s="800"/>
      <c r="RAU60" s="800"/>
      <c r="RAV60" s="516"/>
      <c r="RAW60" s="800"/>
      <c r="RAX60" s="800"/>
      <c r="RAY60" s="800"/>
      <c r="RAZ60" s="800"/>
      <c r="RBA60" s="800"/>
      <c r="RBB60" s="800"/>
      <c r="RBC60" s="800"/>
      <c r="RBD60" s="516"/>
      <c r="RBE60" s="800"/>
      <c r="RBF60" s="800"/>
      <c r="RBG60" s="800"/>
      <c r="RBH60" s="800"/>
      <c r="RBI60" s="800"/>
      <c r="RBJ60" s="800"/>
      <c r="RBK60" s="800"/>
      <c r="RBL60" s="516"/>
      <c r="RBM60" s="800"/>
      <c r="RBN60" s="800"/>
      <c r="RBO60" s="800"/>
      <c r="RBP60" s="800"/>
      <c r="RBQ60" s="800"/>
      <c r="RBR60" s="800"/>
      <c r="RBS60" s="800"/>
      <c r="RBT60" s="516"/>
      <c r="RBU60" s="800"/>
      <c r="RBV60" s="800"/>
      <c r="RBW60" s="800"/>
      <c r="RBX60" s="800"/>
      <c r="RBY60" s="800"/>
      <c r="RBZ60" s="800"/>
      <c r="RCA60" s="800"/>
      <c r="RCB60" s="516"/>
      <c r="RCC60" s="800"/>
      <c r="RCD60" s="800"/>
      <c r="RCE60" s="800"/>
      <c r="RCF60" s="800"/>
      <c r="RCG60" s="800"/>
      <c r="RCH60" s="800"/>
      <c r="RCI60" s="800"/>
      <c r="RCJ60" s="516"/>
      <c r="RCK60" s="800"/>
      <c r="RCL60" s="800"/>
      <c r="RCM60" s="800"/>
      <c r="RCN60" s="800"/>
      <c r="RCO60" s="800"/>
      <c r="RCP60" s="800"/>
      <c r="RCQ60" s="800"/>
      <c r="RCR60" s="516"/>
      <c r="RCS60" s="800"/>
      <c r="RCT60" s="800"/>
      <c r="RCU60" s="800"/>
      <c r="RCV60" s="800"/>
      <c r="RCW60" s="800"/>
      <c r="RCX60" s="800"/>
      <c r="RCY60" s="800"/>
      <c r="RCZ60" s="516"/>
      <c r="RDA60" s="800"/>
      <c r="RDB60" s="800"/>
      <c r="RDC60" s="800"/>
      <c r="RDD60" s="800"/>
      <c r="RDE60" s="800"/>
      <c r="RDF60" s="800"/>
      <c r="RDG60" s="800"/>
      <c r="RDH60" s="516"/>
      <c r="RDI60" s="800"/>
      <c r="RDJ60" s="800"/>
      <c r="RDK60" s="800"/>
      <c r="RDL60" s="800"/>
      <c r="RDM60" s="800"/>
      <c r="RDN60" s="800"/>
      <c r="RDO60" s="800"/>
      <c r="RDP60" s="516"/>
      <c r="RDQ60" s="800"/>
      <c r="RDR60" s="800"/>
      <c r="RDS60" s="800"/>
      <c r="RDT60" s="800"/>
      <c r="RDU60" s="800"/>
      <c r="RDV60" s="800"/>
      <c r="RDW60" s="800"/>
      <c r="RDX60" s="516"/>
      <c r="RDY60" s="800"/>
      <c r="RDZ60" s="800"/>
      <c r="REA60" s="800"/>
      <c r="REB60" s="800"/>
      <c r="REC60" s="800"/>
      <c r="RED60" s="800"/>
      <c r="REE60" s="800"/>
      <c r="REF60" s="516"/>
      <c r="REG60" s="800"/>
      <c r="REH60" s="800"/>
      <c r="REI60" s="800"/>
      <c r="REJ60" s="800"/>
      <c r="REK60" s="800"/>
      <c r="REL60" s="800"/>
      <c r="REM60" s="800"/>
      <c r="REN60" s="516"/>
      <c r="REO60" s="800"/>
      <c r="REP60" s="800"/>
      <c r="REQ60" s="800"/>
      <c r="RER60" s="800"/>
      <c r="RES60" s="800"/>
      <c r="RET60" s="800"/>
      <c r="REU60" s="800"/>
      <c r="REV60" s="516"/>
      <c r="REW60" s="800"/>
      <c r="REX60" s="800"/>
      <c r="REY60" s="800"/>
      <c r="REZ60" s="800"/>
      <c r="RFA60" s="800"/>
      <c r="RFB60" s="800"/>
      <c r="RFC60" s="800"/>
      <c r="RFD60" s="516"/>
      <c r="RFE60" s="800"/>
      <c r="RFF60" s="800"/>
      <c r="RFG60" s="800"/>
      <c r="RFH60" s="800"/>
      <c r="RFI60" s="800"/>
      <c r="RFJ60" s="800"/>
      <c r="RFK60" s="800"/>
      <c r="RFL60" s="516"/>
      <c r="RFM60" s="800"/>
      <c r="RFN60" s="800"/>
      <c r="RFO60" s="800"/>
      <c r="RFP60" s="800"/>
      <c r="RFQ60" s="800"/>
      <c r="RFR60" s="800"/>
      <c r="RFS60" s="800"/>
      <c r="RFT60" s="516"/>
      <c r="RFU60" s="800"/>
      <c r="RFV60" s="800"/>
      <c r="RFW60" s="800"/>
      <c r="RFX60" s="800"/>
      <c r="RFY60" s="800"/>
      <c r="RFZ60" s="800"/>
      <c r="RGA60" s="800"/>
      <c r="RGB60" s="516"/>
      <c r="RGC60" s="800"/>
      <c r="RGD60" s="800"/>
      <c r="RGE60" s="800"/>
      <c r="RGF60" s="800"/>
      <c r="RGG60" s="800"/>
      <c r="RGH60" s="800"/>
      <c r="RGI60" s="800"/>
      <c r="RGJ60" s="516"/>
      <c r="RGK60" s="800"/>
      <c r="RGL60" s="800"/>
      <c r="RGM60" s="800"/>
      <c r="RGN60" s="800"/>
      <c r="RGO60" s="800"/>
      <c r="RGP60" s="800"/>
      <c r="RGQ60" s="800"/>
      <c r="RGR60" s="516"/>
      <c r="RGS60" s="800"/>
      <c r="RGT60" s="800"/>
      <c r="RGU60" s="800"/>
      <c r="RGV60" s="800"/>
      <c r="RGW60" s="800"/>
      <c r="RGX60" s="800"/>
      <c r="RGY60" s="800"/>
      <c r="RGZ60" s="516"/>
      <c r="RHA60" s="800"/>
      <c r="RHB60" s="800"/>
      <c r="RHC60" s="800"/>
      <c r="RHD60" s="800"/>
      <c r="RHE60" s="800"/>
      <c r="RHF60" s="800"/>
      <c r="RHG60" s="800"/>
      <c r="RHH60" s="516"/>
      <c r="RHI60" s="800"/>
      <c r="RHJ60" s="800"/>
      <c r="RHK60" s="800"/>
      <c r="RHL60" s="800"/>
      <c r="RHM60" s="800"/>
      <c r="RHN60" s="800"/>
      <c r="RHO60" s="800"/>
      <c r="RHP60" s="516"/>
      <c r="RHQ60" s="800"/>
      <c r="RHR60" s="800"/>
      <c r="RHS60" s="800"/>
      <c r="RHT60" s="800"/>
      <c r="RHU60" s="800"/>
      <c r="RHV60" s="800"/>
      <c r="RHW60" s="800"/>
      <c r="RHX60" s="516"/>
      <c r="RHY60" s="800"/>
      <c r="RHZ60" s="800"/>
      <c r="RIA60" s="800"/>
      <c r="RIB60" s="800"/>
      <c r="RIC60" s="800"/>
      <c r="RID60" s="800"/>
      <c r="RIE60" s="800"/>
      <c r="RIF60" s="516"/>
      <c r="RIG60" s="800"/>
      <c r="RIH60" s="800"/>
      <c r="RII60" s="800"/>
      <c r="RIJ60" s="800"/>
      <c r="RIK60" s="800"/>
      <c r="RIL60" s="800"/>
      <c r="RIM60" s="800"/>
      <c r="RIN60" s="516"/>
      <c r="RIO60" s="800"/>
      <c r="RIP60" s="800"/>
      <c r="RIQ60" s="800"/>
      <c r="RIR60" s="800"/>
      <c r="RIS60" s="800"/>
      <c r="RIT60" s="800"/>
      <c r="RIU60" s="800"/>
      <c r="RIV60" s="516"/>
      <c r="RIW60" s="800"/>
      <c r="RIX60" s="800"/>
      <c r="RIY60" s="800"/>
      <c r="RIZ60" s="800"/>
      <c r="RJA60" s="800"/>
      <c r="RJB60" s="800"/>
      <c r="RJC60" s="800"/>
      <c r="RJD60" s="516"/>
      <c r="RJE60" s="800"/>
      <c r="RJF60" s="800"/>
      <c r="RJG60" s="800"/>
      <c r="RJH60" s="800"/>
      <c r="RJI60" s="800"/>
      <c r="RJJ60" s="800"/>
      <c r="RJK60" s="800"/>
      <c r="RJL60" s="516"/>
      <c r="RJM60" s="800"/>
      <c r="RJN60" s="800"/>
      <c r="RJO60" s="800"/>
      <c r="RJP60" s="800"/>
      <c r="RJQ60" s="800"/>
      <c r="RJR60" s="800"/>
      <c r="RJS60" s="800"/>
      <c r="RJT60" s="516"/>
      <c r="RJU60" s="800"/>
      <c r="RJV60" s="800"/>
      <c r="RJW60" s="800"/>
      <c r="RJX60" s="800"/>
      <c r="RJY60" s="800"/>
      <c r="RJZ60" s="800"/>
      <c r="RKA60" s="800"/>
      <c r="RKB60" s="516"/>
      <c r="RKC60" s="800"/>
      <c r="RKD60" s="800"/>
      <c r="RKE60" s="800"/>
      <c r="RKF60" s="800"/>
      <c r="RKG60" s="800"/>
      <c r="RKH60" s="800"/>
      <c r="RKI60" s="800"/>
      <c r="RKJ60" s="516"/>
      <c r="RKK60" s="800"/>
      <c r="RKL60" s="800"/>
      <c r="RKM60" s="800"/>
      <c r="RKN60" s="800"/>
      <c r="RKO60" s="800"/>
      <c r="RKP60" s="800"/>
      <c r="RKQ60" s="800"/>
      <c r="RKR60" s="516"/>
      <c r="RKS60" s="800"/>
      <c r="RKT60" s="800"/>
      <c r="RKU60" s="800"/>
      <c r="RKV60" s="800"/>
      <c r="RKW60" s="800"/>
      <c r="RKX60" s="800"/>
      <c r="RKY60" s="800"/>
      <c r="RKZ60" s="516"/>
      <c r="RLA60" s="800"/>
      <c r="RLB60" s="800"/>
      <c r="RLC60" s="800"/>
      <c r="RLD60" s="800"/>
      <c r="RLE60" s="800"/>
      <c r="RLF60" s="800"/>
      <c r="RLG60" s="800"/>
      <c r="RLH60" s="516"/>
      <c r="RLI60" s="800"/>
      <c r="RLJ60" s="800"/>
      <c r="RLK60" s="800"/>
      <c r="RLL60" s="800"/>
      <c r="RLM60" s="800"/>
      <c r="RLN60" s="800"/>
      <c r="RLO60" s="800"/>
      <c r="RLP60" s="516"/>
      <c r="RLQ60" s="800"/>
      <c r="RLR60" s="800"/>
      <c r="RLS60" s="800"/>
      <c r="RLT60" s="800"/>
      <c r="RLU60" s="800"/>
      <c r="RLV60" s="800"/>
      <c r="RLW60" s="800"/>
      <c r="RLX60" s="516"/>
      <c r="RLY60" s="800"/>
      <c r="RLZ60" s="800"/>
      <c r="RMA60" s="800"/>
      <c r="RMB60" s="800"/>
      <c r="RMC60" s="800"/>
      <c r="RMD60" s="800"/>
      <c r="RME60" s="800"/>
      <c r="RMF60" s="516"/>
      <c r="RMG60" s="800"/>
      <c r="RMH60" s="800"/>
      <c r="RMI60" s="800"/>
      <c r="RMJ60" s="800"/>
      <c r="RMK60" s="800"/>
      <c r="RML60" s="800"/>
      <c r="RMM60" s="800"/>
      <c r="RMN60" s="516"/>
      <c r="RMO60" s="800"/>
      <c r="RMP60" s="800"/>
      <c r="RMQ60" s="800"/>
      <c r="RMR60" s="800"/>
      <c r="RMS60" s="800"/>
      <c r="RMT60" s="800"/>
      <c r="RMU60" s="800"/>
      <c r="RMV60" s="516"/>
      <c r="RMW60" s="800"/>
      <c r="RMX60" s="800"/>
      <c r="RMY60" s="800"/>
      <c r="RMZ60" s="800"/>
      <c r="RNA60" s="800"/>
      <c r="RNB60" s="800"/>
      <c r="RNC60" s="800"/>
      <c r="RND60" s="516"/>
      <c r="RNE60" s="800"/>
      <c r="RNF60" s="800"/>
      <c r="RNG60" s="800"/>
      <c r="RNH60" s="800"/>
      <c r="RNI60" s="800"/>
      <c r="RNJ60" s="800"/>
      <c r="RNK60" s="800"/>
      <c r="RNL60" s="516"/>
      <c r="RNM60" s="800"/>
      <c r="RNN60" s="800"/>
      <c r="RNO60" s="800"/>
      <c r="RNP60" s="800"/>
      <c r="RNQ60" s="800"/>
      <c r="RNR60" s="800"/>
      <c r="RNS60" s="800"/>
      <c r="RNT60" s="516"/>
      <c r="RNU60" s="800"/>
      <c r="RNV60" s="800"/>
      <c r="RNW60" s="800"/>
      <c r="RNX60" s="800"/>
      <c r="RNY60" s="800"/>
      <c r="RNZ60" s="800"/>
      <c r="ROA60" s="800"/>
      <c r="ROB60" s="516"/>
      <c r="ROC60" s="800"/>
      <c r="ROD60" s="800"/>
      <c r="ROE60" s="800"/>
      <c r="ROF60" s="800"/>
      <c r="ROG60" s="800"/>
      <c r="ROH60" s="800"/>
      <c r="ROI60" s="800"/>
      <c r="ROJ60" s="516"/>
      <c r="ROK60" s="800"/>
      <c r="ROL60" s="800"/>
      <c r="ROM60" s="800"/>
      <c r="RON60" s="800"/>
      <c r="ROO60" s="800"/>
      <c r="ROP60" s="800"/>
      <c r="ROQ60" s="800"/>
      <c r="ROR60" s="516"/>
      <c r="ROS60" s="800"/>
      <c r="ROT60" s="800"/>
      <c r="ROU60" s="800"/>
      <c r="ROV60" s="800"/>
      <c r="ROW60" s="800"/>
      <c r="ROX60" s="800"/>
      <c r="ROY60" s="800"/>
      <c r="ROZ60" s="516"/>
      <c r="RPA60" s="800"/>
      <c r="RPB60" s="800"/>
      <c r="RPC60" s="800"/>
      <c r="RPD60" s="800"/>
      <c r="RPE60" s="800"/>
      <c r="RPF60" s="800"/>
      <c r="RPG60" s="800"/>
      <c r="RPH60" s="516"/>
      <c r="RPI60" s="800"/>
      <c r="RPJ60" s="800"/>
      <c r="RPK60" s="800"/>
      <c r="RPL60" s="800"/>
      <c r="RPM60" s="800"/>
      <c r="RPN60" s="800"/>
      <c r="RPO60" s="800"/>
      <c r="RPP60" s="516"/>
      <c r="RPQ60" s="800"/>
      <c r="RPR60" s="800"/>
      <c r="RPS60" s="800"/>
      <c r="RPT60" s="800"/>
      <c r="RPU60" s="800"/>
      <c r="RPV60" s="800"/>
      <c r="RPW60" s="800"/>
      <c r="RPX60" s="516"/>
      <c r="RPY60" s="800"/>
      <c r="RPZ60" s="800"/>
      <c r="RQA60" s="800"/>
      <c r="RQB60" s="800"/>
      <c r="RQC60" s="800"/>
      <c r="RQD60" s="800"/>
      <c r="RQE60" s="800"/>
      <c r="RQF60" s="516"/>
      <c r="RQG60" s="800"/>
      <c r="RQH60" s="800"/>
      <c r="RQI60" s="800"/>
      <c r="RQJ60" s="800"/>
      <c r="RQK60" s="800"/>
      <c r="RQL60" s="800"/>
      <c r="RQM60" s="800"/>
      <c r="RQN60" s="516"/>
      <c r="RQO60" s="800"/>
      <c r="RQP60" s="800"/>
      <c r="RQQ60" s="800"/>
      <c r="RQR60" s="800"/>
      <c r="RQS60" s="800"/>
      <c r="RQT60" s="800"/>
      <c r="RQU60" s="800"/>
      <c r="RQV60" s="516"/>
      <c r="RQW60" s="800"/>
      <c r="RQX60" s="800"/>
      <c r="RQY60" s="800"/>
      <c r="RQZ60" s="800"/>
      <c r="RRA60" s="800"/>
      <c r="RRB60" s="800"/>
      <c r="RRC60" s="800"/>
      <c r="RRD60" s="516"/>
      <c r="RRE60" s="800"/>
      <c r="RRF60" s="800"/>
      <c r="RRG60" s="800"/>
      <c r="RRH60" s="800"/>
      <c r="RRI60" s="800"/>
      <c r="RRJ60" s="800"/>
      <c r="RRK60" s="800"/>
      <c r="RRL60" s="516"/>
      <c r="RRM60" s="800"/>
      <c r="RRN60" s="800"/>
      <c r="RRO60" s="800"/>
      <c r="RRP60" s="800"/>
      <c r="RRQ60" s="800"/>
      <c r="RRR60" s="800"/>
      <c r="RRS60" s="800"/>
      <c r="RRT60" s="516"/>
      <c r="RRU60" s="800"/>
      <c r="RRV60" s="800"/>
      <c r="RRW60" s="800"/>
      <c r="RRX60" s="800"/>
      <c r="RRY60" s="800"/>
      <c r="RRZ60" s="800"/>
      <c r="RSA60" s="800"/>
      <c r="RSB60" s="516"/>
      <c r="RSC60" s="800"/>
      <c r="RSD60" s="800"/>
      <c r="RSE60" s="800"/>
      <c r="RSF60" s="800"/>
      <c r="RSG60" s="800"/>
      <c r="RSH60" s="800"/>
      <c r="RSI60" s="800"/>
      <c r="RSJ60" s="516"/>
      <c r="RSK60" s="800"/>
      <c r="RSL60" s="800"/>
      <c r="RSM60" s="800"/>
      <c r="RSN60" s="800"/>
      <c r="RSO60" s="800"/>
      <c r="RSP60" s="800"/>
      <c r="RSQ60" s="800"/>
      <c r="RSR60" s="516"/>
      <c r="RSS60" s="800"/>
      <c r="RST60" s="800"/>
      <c r="RSU60" s="800"/>
      <c r="RSV60" s="800"/>
      <c r="RSW60" s="800"/>
      <c r="RSX60" s="800"/>
      <c r="RSY60" s="800"/>
      <c r="RSZ60" s="516"/>
      <c r="RTA60" s="800"/>
      <c r="RTB60" s="800"/>
      <c r="RTC60" s="800"/>
      <c r="RTD60" s="800"/>
      <c r="RTE60" s="800"/>
      <c r="RTF60" s="800"/>
      <c r="RTG60" s="800"/>
      <c r="RTH60" s="516"/>
      <c r="RTI60" s="800"/>
      <c r="RTJ60" s="800"/>
      <c r="RTK60" s="800"/>
      <c r="RTL60" s="800"/>
      <c r="RTM60" s="800"/>
      <c r="RTN60" s="800"/>
      <c r="RTO60" s="800"/>
      <c r="RTP60" s="516"/>
      <c r="RTQ60" s="800"/>
      <c r="RTR60" s="800"/>
      <c r="RTS60" s="800"/>
      <c r="RTT60" s="800"/>
      <c r="RTU60" s="800"/>
      <c r="RTV60" s="800"/>
      <c r="RTW60" s="800"/>
      <c r="RTX60" s="516"/>
      <c r="RTY60" s="800"/>
      <c r="RTZ60" s="800"/>
      <c r="RUA60" s="800"/>
      <c r="RUB60" s="800"/>
      <c r="RUC60" s="800"/>
      <c r="RUD60" s="800"/>
      <c r="RUE60" s="800"/>
      <c r="RUF60" s="516"/>
      <c r="RUG60" s="800"/>
      <c r="RUH60" s="800"/>
      <c r="RUI60" s="800"/>
      <c r="RUJ60" s="800"/>
      <c r="RUK60" s="800"/>
      <c r="RUL60" s="800"/>
      <c r="RUM60" s="800"/>
      <c r="RUN60" s="516"/>
      <c r="RUO60" s="800"/>
      <c r="RUP60" s="800"/>
      <c r="RUQ60" s="800"/>
      <c r="RUR60" s="800"/>
      <c r="RUS60" s="800"/>
      <c r="RUT60" s="800"/>
      <c r="RUU60" s="800"/>
      <c r="RUV60" s="516"/>
      <c r="RUW60" s="800"/>
      <c r="RUX60" s="800"/>
      <c r="RUY60" s="800"/>
      <c r="RUZ60" s="800"/>
      <c r="RVA60" s="800"/>
      <c r="RVB60" s="800"/>
      <c r="RVC60" s="800"/>
      <c r="RVD60" s="516"/>
      <c r="RVE60" s="800"/>
      <c r="RVF60" s="800"/>
      <c r="RVG60" s="800"/>
      <c r="RVH60" s="800"/>
      <c r="RVI60" s="800"/>
      <c r="RVJ60" s="800"/>
      <c r="RVK60" s="800"/>
      <c r="RVL60" s="516"/>
      <c r="RVM60" s="800"/>
      <c r="RVN60" s="800"/>
      <c r="RVO60" s="800"/>
      <c r="RVP60" s="800"/>
      <c r="RVQ60" s="800"/>
      <c r="RVR60" s="800"/>
      <c r="RVS60" s="800"/>
      <c r="RVT60" s="516"/>
      <c r="RVU60" s="800"/>
      <c r="RVV60" s="800"/>
      <c r="RVW60" s="800"/>
      <c r="RVX60" s="800"/>
      <c r="RVY60" s="800"/>
      <c r="RVZ60" s="800"/>
      <c r="RWA60" s="800"/>
      <c r="RWB60" s="516"/>
      <c r="RWC60" s="800"/>
      <c r="RWD60" s="800"/>
      <c r="RWE60" s="800"/>
      <c r="RWF60" s="800"/>
      <c r="RWG60" s="800"/>
      <c r="RWH60" s="800"/>
      <c r="RWI60" s="800"/>
      <c r="RWJ60" s="516"/>
      <c r="RWK60" s="800"/>
      <c r="RWL60" s="800"/>
      <c r="RWM60" s="800"/>
      <c r="RWN60" s="800"/>
      <c r="RWO60" s="800"/>
      <c r="RWP60" s="800"/>
      <c r="RWQ60" s="800"/>
      <c r="RWR60" s="516"/>
      <c r="RWS60" s="800"/>
      <c r="RWT60" s="800"/>
      <c r="RWU60" s="800"/>
      <c r="RWV60" s="800"/>
      <c r="RWW60" s="800"/>
      <c r="RWX60" s="800"/>
      <c r="RWY60" s="800"/>
      <c r="RWZ60" s="516"/>
      <c r="RXA60" s="800"/>
      <c r="RXB60" s="800"/>
      <c r="RXC60" s="800"/>
      <c r="RXD60" s="800"/>
      <c r="RXE60" s="800"/>
      <c r="RXF60" s="800"/>
      <c r="RXG60" s="800"/>
      <c r="RXH60" s="516"/>
      <c r="RXI60" s="800"/>
      <c r="RXJ60" s="800"/>
      <c r="RXK60" s="800"/>
      <c r="RXL60" s="800"/>
      <c r="RXM60" s="800"/>
      <c r="RXN60" s="800"/>
      <c r="RXO60" s="800"/>
      <c r="RXP60" s="516"/>
      <c r="RXQ60" s="800"/>
      <c r="RXR60" s="800"/>
      <c r="RXS60" s="800"/>
      <c r="RXT60" s="800"/>
      <c r="RXU60" s="800"/>
      <c r="RXV60" s="800"/>
      <c r="RXW60" s="800"/>
      <c r="RXX60" s="516"/>
      <c r="RXY60" s="800"/>
      <c r="RXZ60" s="800"/>
      <c r="RYA60" s="800"/>
      <c r="RYB60" s="800"/>
      <c r="RYC60" s="800"/>
      <c r="RYD60" s="800"/>
      <c r="RYE60" s="800"/>
      <c r="RYF60" s="516"/>
      <c r="RYG60" s="800"/>
      <c r="RYH60" s="800"/>
      <c r="RYI60" s="800"/>
      <c r="RYJ60" s="800"/>
      <c r="RYK60" s="800"/>
      <c r="RYL60" s="800"/>
      <c r="RYM60" s="800"/>
      <c r="RYN60" s="516"/>
      <c r="RYO60" s="800"/>
      <c r="RYP60" s="800"/>
      <c r="RYQ60" s="800"/>
      <c r="RYR60" s="800"/>
      <c r="RYS60" s="800"/>
      <c r="RYT60" s="800"/>
      <c r="RYU60" s="800"/>
      <c r="RYV60" s="516"/>
      <c r="RYW60" s="800"/>
      <c r="RYX60" s="800"/>
      <c r="RYY60" s="800"/>
      <c r="RYZ60" s="800"/>
      <c r="RZA60" s="800"/>
      <c r="RZB60" s="800"/>
      <c r="RZC60" s="800"/>
      <c r="RZD60" s="516"/>
      <c r="RZE60" s="800"/>
      <c r="RZF60" s="800"/>
      <c r="RZG60" s="800"/>
      <c r="RZH60" s="800"/>
      <c r="RZI60" s="800"/>
      <c r="RZJ60" s="800"/>
      <c r="RZK60" s="800"/>
      <c r="RZL60" s="516"/>
      <c r="RZM60" s="800"/>
      <c r="RZN60" s="800"/>
      <c r="RZO60" s="800"/>
      <c r="RZP60" s="800"/>
      <c r="RZQ60" s="800"/>
      <c r="RZR60" s="800"/>
      <c r="RZS60" s="800"/>
      <c r="RZT60" s="516"/>
      <c r="RZU60" s="800"/>
      <c r="RZV60" s="800"/>
      <c r="RZW60" s="800"/>
      <c r="RZX60" s="800"/>
      <c r="RZY60" s="800"/>
      <c r="RZZ60" s="800"/>
      <c r="SAA60" s="800"/>
      <c r="SAB60" s="516"/>
      <c r="SAC60" s="800"/>
      <c r="SAD60" s="800"/>
      <c r="SAE60" s="800"/>
      <c r="SAF60" s="800"/>
      <c r="SAG60" s="800"/>
      <c r="SAH60" s="800"/>
      <c r="SAI60" s="800"/>
      <c r="SAJ60" s="516"/>
      <c r="SAK60" s="800"/>
      <c r="SAL60" s="800"/>
      <c r="SAM60" s="800"/>
      <c r="SAN60" s="800"/>
      <c r="SAO60" s="800"/>
      <c r="SAP60" s="800"/>
      <c r="SAQ60" s="800"/>
      <c r="SAR60" s="516"/>
      <c r="SAS60" s="800"/>
      <c r="SAT60" s="800"/>
      <c r="SAU60" s="800"/>
      <c r="SAV60" s="800"/>
      <c r="SAW60" s="800"/>
      <c r="SAX60" s="800"/>
      <c r="SAY60" s="800"/>
      <c r="SAZ60" s="516"/>
      <c r="SBA60" s="800"/>
      <c r="SBB60" s="800"/>
      <c r="SBC60" s="800"/>
      <c r="SBD60" s="800"/>
      <c r="SBE60" s="800"/>
      <c r="SBF60" s="800"/>
      <c r="SBG60" s="800"/>
      <c r="SBH60" s="516"/>
      <c r="SBI60" s="800"/>
      <c r="SBJ60" s="800"/>
      <c r="SBK60" s="800"/>
      <c r="SBL60" s="800"/>
      <c r="SBM60" s="800"/>
      <c r="SBN60" s="800"/>
      <c r="SBO60" s="800"/>
      <c r="SBP60" s="516"/>
      <c r="SBQ60" s="800"/>
      <c r="SBR60" s="800"/>
      <c r="SBS60" s="800"/>
      <c r="SBT60" s="800"/>
      <c r="SBU60" s="800"/>
      <c r="SBV60" s="800"/>
      <c r="SBW60" s="800"/>
      <c r="SBX60" s="516"/>
      <c r="SBY60" s="800"/>
      <c r="SBZ60" s="800"/>
      <c r="SCA60" s="800"/>
      <c r="SCB60" s="800"/>
      <c r="SCC60" s="800"/>
      <c r="SCD60" s="800"/>
      <c r="SCE60" s="800"/>
      <c r="SCF60" s="516"/>
      <c r="SCG60" s="800"/>
      <c r="SCH60" s="800"/>
      <c r="SCI60" s="800"/>
      <c r="SCJ60" s="800"/>
      <c r="SCK60" s="800"/>
      <c r="SCL60" s="800"/>
      <c r="SCM60" s="800"/>
      <c r="SCN60" s="516"/>
      <c r="SCO60" s="800"/>
      <c r="SCP60" s="800"/>
      <c r="SCQ60" s="800"/>
      <c r="SCR60" s="800"/>
      <c r="SCS60" s="800"/>
      <c r="SCT60" s="800"/>
      <c r="SCU60" s="800"/>
      <c r="SCV60" s="516"/>
      <c r="SCW60" s="800"/>
      <c r="SCX60" s="800"/>
      <c r="SCY60" s="800"/>
      <c r="SCZ60" s="800"/>
      <c r="SDA60" s="800"/>
      <c r="SDB60" s="800"/>
      <c r="SDC60" s="800"/>
      <c r="SDD60" s="516"/>
      <c r="SDE60" s="800"/>
      <c r="SDF60" s="800"/>
      <c r="SDG60" s="800"/>
      <c r="SDH60" s="800"/>
      <c r="SDI60" s="800"/>
      <c r="SDJ60" s="800"/>
      <c r="SDK60" s="800"/>
      <c r="SDL60" s="516"/>
      <c r="SDM60" s="800"/>
      <c r="SDN60" s="800"/>
      <c r="SDO60" s="800"/>
      <c r="SDP60" s="800"/>
      <c r="SDQ60" s="800"/>
      <c r="SDR60" s="800"/>
      <c r="SDS60" s="800"/>
      <c r="SDT60" s="516"/>
      <c r="SDU60" s="800"/>
      <c r="SDV60" s="800"/>
      <c r="SDW60" s="800"/>
      <c r="SDX60" s="800"/>
      <c r="SDY60" s="800"/>
      <c r="SDZ60" s="800"/>
      <c r="SEA60" s="800"/>
      <c r="SEB60" s="516"/>
      <c r="SEC60" s="800"/>
      <c r="SED60" s="800"/>
      <c r="SEE60" s="800"/>
      <c r="SEF60" s="800"/>
      <c r="SEG60" s="800"/>
      <c r="SEH60" s="800"/>
      <c r="SEI60" s="800"/>
      <c r="SEJ60" s="516"/>
      <c r="SEK60" s="800"/>
      <c r="SEL60" s="800"/>
      <c r="SEM60" s="800"/>
      <c r="SEN60" s="800"/>
      <c r="SEO60" s="800"/>
      <c r="SEP60" s="800"/>
      <c r="SEQ60" s="800"/>
      <c r="SER60" s="516"/>
      <c r="SES60" s="800"/>
      <c r="SET60" s="800"/>
      <c r="SEU60" s="800"/>
      <c r="SEV60" s="800"/>
      <c r="SEW60" s="800"/>
      <c r="SEX60" s="800"/>
      <c r="SEY60" s="800"/>
      <c r="SEZ60" s="516"/>
      <c r="SFA60" s="800"/>
      <c r="SFB60" s="800"/>
      <c r="SFC60" s="800"/>
      <c r="SFD60" s="800"/>
      <c r="SFE60" s="800"/>
      <c r="SFF60" s="800"/>
      <c r="SFG60" s="800"/>
      <c r="SFH60" s="516"/>
      <c r="SFI60" s="800"/>
      <c r="SFJ60" s="800"/>
      <c r="SFK60" s="800"/>
      <c r="SFL60" s="800"/>
      <c r="SFM60" s="800"/>
      <c r="SFN60" s="800"/>
      <c r="SFO60" s="800"/>
      <c r="SFP60" s="516"/>
      <c r="SFQ60" s="800"/>
      <c r="SFR60" s="800"/>
      <c r="SFS60" s="800"/>
      <c r="SFT60" s="800"/>
      <c r="SFU60" s="800"/>
      <c r="SFV60" s="800"/>
      <c r="SFW60" s="800"/>
      <c r="SFX60" s="516"/>
      <c r="SFY60" s="800"/>
      <c r="SFZ60" s="800"/>
      <c r="SGA60" s="800"/>
      <c r="SGB60" s="800"/>
      <c r="SGC60" s="800"/>
      <c r="SGD60" s="800"/>
      <c r="SGE60" s="800"/>
      <c r="SGF60" s="516"/>
      <c r="SGG60" s="800"/>
      <c r="SGH60" s="800"/>
      <c r="SGI60" s="800"/>
      <c r="SGJ60" s="800"/>
      <c r="SGK60" s="800"/>
      <c r="SGL60" s="800"/>
      <c r="SGM60" s="800"/>
      <c r="SGN60" s="516"/>
      <c r="SGO60" s="800"/>
      <c r="SGP60" s="800"/>
      <c r="SGQ60" s="800"/>
      <c r="SGR60" s="800"/>
      <c r="SGS60" s="800"/>
      <c r="SGT60" s="800"/>
      <c r="SGU60" s="800"/>
      <c r="SGV60" s="516"/>
      <c r="SGW60" s="800"/>
      <c r="SGX60" s="800"/>
      <c r="SGY60" s="800"/>
      <c r="SGZ60" s="800"/>
      <c r="SHA60" s="800"/>
      <c r="SHB60" s="800"/>
      <c r="SHC60" s="800"/>
      <c r="SHD60" s="516"/>
      <c r="SHE60" s="800"/>
      <c r="SHF60" s="800"/>
      <c r="SHG60" s="800"/>
      <c r="SHH60" s="800"/>
      <c r="SHI60" s="800"/>
      <c r="SHJ60" s="800"/>
      <c r="SHK60" s="800"/>
      <c r="SHL60" s="516"/>
      <c r="SHM60" s="800"/>
      <c r="SHN60" s="800"/>
      <c r="SHO60" s="800"/>
      <c r="SHP60" s="800"/>
      <c r="SHQ60" s="800"/>
      <c r="SHR60" s="800"/>
      <c r="SHS60" s="800"/>
      <c r="SHT60" s="516"/>
      <c r="SHU60" s="800"/>
      <c r="SHV60" s="800"/>
      <c r="SHW60" s="800"/>
      <c r="SHX60" s="800"/>
      <c r="SHY60" s="800"/>
      <c r="SHZ60" s="800"/>
      <c r="SIA60" s="800"/>
      <c r="SIB60" s="516"/>
      <c r="SIC60" s="800"/>
      <c r="SID60" s="800"/>
      <c r="SIE60" s="800"/>
      <c r="SIF60" s="800"/>
      <c r="SIG60" s="800"/>
      <c r="SIH60" s="800"/>
      <c r="SII60" s="800"/>
      <c r="SIJ60" s="516"/>
      <c r="SIK60" s="800"/>
      <c r="SIL60" s="800"/>
      <c r="SIM60" s="800"/>
      <c r="SIN60" s="800"/>
      <c r="SIO60" s="800"/>
      <c r="SIP60" s="800"/>
      <c r="SIQ60" s="800"/>
      <c r="SIR60" s="516"/>
      <c r="SIS60" s="800"/>
      <c r="SIT60" s="800"/>
      <c r="SIU60" s="800"/>
      <c r="SIV60" s="800"/>
      <c r="SIW60" s="800"/>
      <c r="SIX60" s="800"/>
      <c r="SIY60" s="800"/>
      <c r="SIZ60" s="516"/>
      <c r="SJA60" s="800"/>
      <c r="SJB60" s="800"/>
      <c r="SJC60" s="800"/>
      <c r="SJD60" s="800"/>
      <c r="SJE60" s="800"/>
      <c r="SJF60" s="800"/>
      <c r="SJG60" s="800"/>
      <c r="SJH60" s="516"/>
      <c r="SJI60" s="800"/>
      <c r="SJJ60" s="800"/>
      <c r="SJK60" s="800"/>
      <c r="SJL60" s="800"/>
      <c r="SJM60" s="800"/>
      <c r="SJN60" s="800"/>
      <c r="SJO60" s="800"/>
      <c r="SJP60" s="516"/>
      <c r="SJQ60" s="800"/>
      <c r="SJR60" s="800"/>
      <c r="SJS60" s="800"/>
      <c r="SJT60" s="800"/>
      <c r="SJU60" s="800"/>
      <c r="SJV60" s="800"/>
      <c r="SJW60" s="800"/>
      <c r="SJX60" s="516"/>
      <c r="SJY60" s="800"/>
      <c r="SJZ60" s="800"/>
      <c r="SKA60" s="800"/>
      <c r="SKB60" s="800"/>
      <c r="SKC60" s="800"/>
      <c r="SKD60" s="800"/>
      <c r="SKE60" s="800"/>
      <c r="SKF60" s="516"/>
      <c r="SKG60" s="800"/>
      <c r="SKH60" s="800"/>
      <c r="SKI60" s="800"/>
      <c r="SKJ60" s="800"/>
      <c r="SKK60" s="800"/>
      <c r="SKL60" s="800"/>
      <c r="SKM60" s="800"/>
      <c r="SKN60" s="516"/>
      <c r="SKO60" s="800"/>
      <c r="SKP60" s="800"/>
      <c r="SKQ60" s="800"/>
      <c r="SKR60" s="800"/>
      <c r="SKS60" s="800"/>
      <c r="SKT60" s="800"/>
      <c r="SKU60" s="800"/>
      <c r="SKV60" s="516"/>
      <c r="SKW60" s="800"/>
      <c r="SKX60" s="800"/>
      <c r="SKY60" s="800"/>
      <c r="SKZ60" s="800"/>
      <c r="SLA60" s="800"/>
      <c r="SLB60" s="800"/>
      <c r="SLC60" s="800"/>
      <c r="SLD60" s="516"/>
      <c r="SLE60" s="800"/>
      <c r="SLF60" s="800"/>
      <c r="SLG60" s="800"/>
      <c r="SLH60" s="800"/>
      <c r="SLI60" s="800"/>
      <c r="SLJ60" s="800"/>
      <c r="SLK60" s="800"/>
      <c r="SLL60" s="516"/>
      <c r="SLM60" s="800"/>
      <c r="SLN60" s="800"/>
      <c r="SLO60" s="800"/>
      <c r="SLP60" s="800"/>
      <c r="SLQ60" s="800"/>
      <c r="SLR60" s="800"/>
      <c r="SLS60" s="800"/>
      <c r="SLT60" s="516"/>
      <c r="SLU60" s="800"/>
      <c r="SLV60" s="800"/>
      <c r="SLW60" s="800"/>
      <c r="SLX60" s="800"/>
      <c r="SLY60" s="800"/>
      <c r="SLZ60" s="800"/>
      <c r="SMA60" s="800"/>
      <c r="SMB60" s="516"/>
      <c r="SMC60" s="800"/>
      <c r="SMD60" s="800"/>
      <c r="SME60" s="800"/>
      <c r="SMF60" s="800"/>
      <c r="SMG60" s="800"/>
      <c r="SMH60" s="800"/>
      <c r="SMI60" s="800"/>
      <c r="SMJ60" s="516"/>
      <c r="SMK60" s="800"/>
      <c r="SML60" s="800"/>
      <c r="SMM60" s="800"/>
      <c r="SMN60" s="800"/>
      <c r="SMO60" s="800"/>
      <c r="SMP60" s="800"/>
      <c r="SMQ60" s="800"/>
      <c r="SMR60" s="516"/>
      <c r="SMS60" s="800"/>
      <c r="SMT60" s="800"/>
      <c r="SMU60" s="800"/>
      <c r="SMV60" s="800"/>
      <c r="SMW60" s="800"/>
      <c r="SMX60" s="800"/>
      <c r="SMY60" s="800"/>
      <c r="SMZ60" s="516"/>
      <c r="SNA60" s="800"/>
      <c r="SNB60" s="800"/>
      <c r="SNC60" s="800"/>
      <c r="SND60" s="800"/>
      <c r="SNE60" s="800"/>
      <c r="SNF60" s="800"/>
      <c r="SNG60" s="800"/>
      <c r="SNH60" s="516"/>
      <c r="SNI60" s="800"/>
      <c r="SNJ60" s="800"/>
      <c r="SNK60" s="800"/>
      <c r="SNL60" s="800"/>
      <c r="SNM60" s="800"/>
      <c r="SNN60" s="800"/>
      <c r="SNO60" s="800"/>
      <c r="SNP60" s="516"/>
      <c r="SNQ60" s="800"/>
      <c r="SNR60" s="800"/>
      <c r="SNS60" s="800"/>
      <c r="SNT60" s="800"/>
      <c r="SNU60" s="800"/>
      <c r="SNV60" s="800"/>
      <c r="SNW60" s="800"/>
      <c r="SNX60" s="516"/>
      <c r="SNY60" s="800"/>
      <c r="SNZ60" s="800"/>
      <c r="SOA60" s="800"/>
      <c r="SOB60" s="800"/>
      <c r="SOC60" s="800"/>
      <c r="SOD60" s="800"/>
      <c r="SOE60" s="800"/>
      <c r="SOF60" s="516"/>
      <c r="SOG60" s="800"/>
      <c r="SOH60" s="800"/>
      <c r="SOI60" s="800"/>
      <c r="SOJ60" s="800"/>
      <c r="SOK60" s="800"/>
      <c r="SOL60" s="800"/>
      <c r="SOM60" s="800"/>
      <c r="SON60" s="516"/>
      <c r="SOO60" s="800"/>
      <c r="SOP60" s="800"/>
      <c r="SOQ60" s="800"/>
      <c r="SOR60" s="800"/>
      <c r="SOS60" s="800"/>
      <c r="SOT60" s="800"/>
      <c r="SOU60" s="800"/>
      <c r="SOV60" s="516"/>
      <c r="SOW60" s="800"/>
      <c r="SOX60" s="800"/>
      <c r="SOY60" s="800"/>
      <c r="SOZ60" s="800"/>
      <c r="SPA60" s="800"/>
      <c r="SPB60" s="800"/>
      <c r="SPC60" s="800"/>
      <c r="SPD60" s="516"/>
      <c r="SPE60" s="800"/>
      <c r="SPF60" s="800"/>
      <c r="SPG60" s="800"/>
      <c r="SPH60" s="800"/>
      <c r="SPI60" s="800"/>
      <c r="SPJ60" s="800"/>
      <c r="SPK60" s="800"/>
      <c r="SPL60" s="516"/>
      <c r="SPM60" s="800"/>
      <c r="SPN60" s="800"/>
      <c r="SPO60" s="800"/>
      <c r="SPP60" s="800"/>
      <c r="SPQ60" s="800"/>
      <c r="SPR60" s="800"/>
      <c r="SPS60" s="800"/>
      <c r="SPT60" s="516"/>
      <c r="SPU60" s="800"/>
      <c r="SPV60" s="800"/>
      <c r="SPW60" s="800"/>
      <c r="SPX60" s="800"/>
      <c r="SPY60" s="800"/>
      <c r="SPZ60" s="800"/>
      <c r="SQA60" s="800"/>
      <c r="SQB60" s="516"/>
      <c r="SQC60" s="800"/>
      <c r="SQD60" s="800"/>
      <c r="SQE60" s="800"/>
      <c r="SQF60" s="800"/>
      <c r="SQG60" s="800"/>
      <c r="SQH60" s="800"/>
      <c r="SQI60" s="800"/>
      <c r="SQJ60" s="516"/>
      <c r="SQK60" s="800"/>
      <c r="SQL60" s="800"/>
      <c r="SQM60" s="800"/>
      <c r="SQN60" s="800"/>
      <c r="SQO60" s="800"/>
      <c r="SQP60" s="800"/>
      <c r="SQQ60" s="800"/>
      <c r="SQR60" s="516"/>
      <c r="SQS60" s="800"/>
      <c r="SQT60" s="800"/>
      <c r="SQU60" s="800"/>
      <c r="SQV60" s="800"/>
      <c r="SQW60" s="800"/>
      <c r="SQX60" s="800"/>
      <c r="SQY60" s="800"/>
      <c r="SQZ60" s="516"/>
      <c r="SRA60" s="800"/>
      <c r="SRB60" s="800"/>
      <c r="SRC60" s="800"/>
      <c r="SRD60" s="800"/>
      <c r="SRE60" s="800"/>
      <c r="SRF60" s="800"/>
      <c r="SRG60" s="800"/>
      <c r="SRH60" s="516"/>
      <c r="SRI60" s="800"/>
      <c r="SRJ60" s="800"/>
      <c r="SRK60" s="800"/>
      <c r="SRL60" s="800"/>
      <c r="SRM60" s="800"/>
      <c r="SRN60" s="800"/>
      <c r="SRO60" s="800"/>
      <c r="SRP60" s="516"/>
      <c r="SRQ60" s="800"/>
      <c r="SRR60" s="800"/>
      <c r="SRS60" s="800"/>
      <c r="SRT60" s="800"/>
      <c r="SRU60" s="800"/>
      <c r="SRV60" s="800"/>
      <c r="SRW60" s="800"/>
      <c r="SRX60" s="516"/>
      <c r="SRY60" s="800"/>
      <c r="SRZ60" s="800"/>
      <c r="SSA60" s="800"/>
      <c r="SSB60" s="800"/>
      <c r="SSC60" s="800"/>
      <c r="SSD60" s="800"/>
      <c r="SSE60" s="800"/>
      <c r="SSF60" s="516"/>
      <c r="SSG60" s="800"/>
      <c r="SSH60" s="800"/>
      <c r="SSI60" s="800"/>
      <c r="SSJ60" s="800"/>
      <c r="SSK60" s="800"/>
      <c r="SSL60" s="800"/>
      <c r="SSM60" s="800"/>
      <c r="SSN60" s="516"/>
      <c r="SSO60" s="800"/>
      <c r="SSP60" s="800"/>
      <c r="SSQ60" s="800"/>
      <c r="SSR60" s="800"/>
      <c r="SSS60" s="800"/>
      <c r="SST60" s="800"/>
      <c r="SSU60" s="800"/>
      <c r="SSV60" s="516"/>
      <c r="SSW60" s="800"/>
      <c r="SSX60" s="800"/>
      <c r="SSY60" s="800"/>
      <c r="SSZ60" s="800"/>
      <c r="STA60" s="800"/>
      <c r="STB60" s="800"/>
      <c r="STC60" s="800"/>
      <c r="STD60" s="516"/>
      <c r="STE60" s="800"/>
      <c r="STF60" s="800"/>
      <c r="STG60" s="800"/>
      <c r="STH60" s="800"/>
      <c r="STI60" s="800"/>
      <c r="STJ60" s="800"/>
      <c r="STK60" s="800"/>
      <c r="STL60" s="516"/>
      <c r="STM60" s="800"/>
      <c r="STN60" s="800"/>
      <c r="STO60" s="800"/>
      <c r="STP60" s="800"/>
      <c r="STQ60" s="800"/>
      <c r="STR60" s="800"/>
      <c r="STS60" s="800"/>
      <c r="STT60" s="516"/>
      <c r="STU60" s="800"/>
      <c r="STV60" s="800"/>
      <c r="STW60" s="800"/>
      <c r="STX60" s="800"/>
      <c r="STY60" s="800"/>
      <c r="STZ60" s="800"/>
      <c r="SUA60" s="800"/>
      <c r="SUB60" s="516"/>
      <c r="SUC60" s="800"/>
      <c r="SUD60" s="800"/>
      <c r="SUE60" s="800"/>
      <c r="SUF60" s="800"/>
      <c r="SUG60" s="800"/>
      <c r="SUH60" s="800"/>
      <c r="SUI60" s="800"/>
      <c r="SUJ60" s="516"/>
      <c r="SUK60" s="800"/>
      <c r="SUL60" s="800"/>
      <c r="SUM60" s="800"/>
      <c r="SUN60" s="800"/>
      <c r="SUO60" s="800"/>
      <c r="SUP60" s="800"/>
      <c r="SUQ60" s="800"/>
      <c r="SUR60" s="516"/>
      <c r="SUS60" s="800"/>
      <c r="SUT60" s="800"/>
      <c r="SUU60" s="800"/>
      <c r="SUV60" s="800"/>
      <c r="SUW60" s="800"/>
      <c r="SUX60" s="800"/>
      <c r="SUY60" s="800"/>
      <c r="SUZ60" s="516"/>
      <c r="SVA60" s="800"/>
      <c r="SVB60" s="800"/>
      <c r="SVC60" s="800"/>
      <c r="SVD60" s="800"/>
      <c r="SVE60" s="800"/>
      <c r="SVF60" s="800"/>
      <c r="SVG60" s="800"/>
      <c r="SVH60" s="516"/>
      <c r="SVI60" s="800"/>
      <c r="SVJ60" s="800"/>
      <c r="SVK60" s="800"/>
      <c r="SVL60" s="800"/>
      <c r="SVM60" s="800"/>
      <c r="SVN60" s="800"/>
      <c r="SVO60" s="800"/>
      <c r="SVP60" s="516"/>
      <c r="SVQ60" s="800"/>
      <c r="SVR60" s="800"/>
      <c r="SVS60" s="800"/>
      <c r="SVT60" s="800"/>
      <c r="SVU60" s="800"/>
      <c r="SVV60" s="800"/>
      <c r="SVW60" s="800"/>
      <c r="SVX60" s="516"/>
      <c r="SVY60" s="800"/>
      <c r="SVZ60" s="800"/>
      <c r="SWA60" s="800"/>
      <c r="SWB60" s="800"/>
      <c r="SWC60" s="800"/>
      <c r="SWD60" s="800"/>
      <c r="SWE60" s="800"/>
      <c r="SWF60" s="516"/>
      <c r="SWG60" s="800"/>
      <c r="SWH60" s="800"/>
      <c r="SWI60" s="800"/>
      <c r="SWJ60" s="800"/>
      <c r="SWK60" s="800"/>
      <c r="SWL60" s="800"/>
      <c r="SWM60" s="800"/>
      <c r="SWN60" s="516"/>
      <c r="SWO60" s="800"/>
      <c r="SWP60" s="800"/>
      <c r="SWQ60" s="800"/>
      <c r="SWR60" s="800"/>
      <c r="SWS60" s="800"/>
      <c r="SWT60" s="800"/>
      <c r="SWU60" s="800"/>
      <c r="SWV60" s="516"/>
      <c r="SWW60" s="800"/>
      <c r="SWX60" s="800"/>
      <c r="SWY60" s="800"/>
      <c r="SWZ60" s="800"/>
      <c r="SXA60" s="800"/>
      <c r="SXB60" s="800"/>
      <c r="SXC60" s="800"/>
      <c r="SXD60" s="516"/>
      <c r="SXE60" s="800"/>
      <c r="SXF60" s="800"/>
      <c r="SXG60" s="800"/>
      <c r="SXH60" s="800"/>
      <c r="SXI60" s="800"/>
      <c r="SXJ60" s="800"/>
      <c r="SXK60" s="800"/>
      <c r="SXL60" s="516"/>
      <c r="SXM60" s="800"/>
      <c r="SXN60" s="800"/>
      <c r="SXO60" s="800"/>
      <c r="SXP60" s="800"/>
      <c r="SXQ60" s="800"/>
      <c r="SXR60" s="800"/>
      <c r="SXS60" s="800"/>
      <c r="SXT60" s="516"/>
      <c r="SXU60" s="800"/>
      <c r="SXV60" s="800"/>
      <c r="SXW60" s="800"/>
      <c r="SXX60" s="800"/>
      <c r="SXY60" s="800"/>
      <c r="SXZ60" s="800"/>
      <c r="SYA60" s="800"/>
      <c r="SYB60" s="516"/>
      <c r="SYC60" s="800"/>
      <c r="SYD60" s="800"/>
      <c r="SYE60" s="800"/>
      <c r="SYF60" s="800"/>
      <c r="SYG60" s="800"/>
      <c r="SYH60" s="800"/>
      <c r="SYI60" s="800"/>
      <c r="SYJ60" s="516"/>
      <c r="SYK60" s="800"/>
      <c r="SYL60" s="800"/>
      <c r="SYM60" s="800"/>
      <c r="SYN60" s="800"/>
      <c r="SYO60" s="800"/>
      <c r="SYP60" s="800"/>
      <c r="SYQ60" s="800"/>
      <c r="SYR60" s="516"/>
      <c r="SYS60" s="800"/>
      <c r="SYT60" s="800"/>
      <c r="SYU60" s="800"/>
      <c r="SYV60" s="800"/>
      <c r="SYW60" s="800"/>
      <c r="SYX60" s="800"/>
      <c r="SYY60" s="800"/>
      <c r="SYZ60" s="516"/>
      <c r="SZA60" s="800"/>
      <c r="SZB60" s="800"/>
      <c r="SZC60" s="800"/>
      <c r="SZD60" s="800"/>
      <c r="SZE60" s="800"/>
      <c r="SZF60" s="800"/>
      <c r="SZG60" s="800"/>
      <c r="SZH60" s="516"/>
      <c r="SZI60" s="800"/>
      <c r="SZJ60" s="800"/>
      <c r="SZK60" s="800"/>
      <c r="SZL60" s="800"/>
      <c r="SZM60" s="800"/>
      <c r="SZN60" s="800"/>
      <c r="SZO60" s="800"/>
      <c r="SZP60" s="516"/>
      <c r="SZQ60" s="800"/>
      <c r="SZR60" s="800"/>
      <c r="SZS60" s="800"/>
      <c r="SZT60" s="800"/>
      <c r="SZU60" s="800"/>
      <c r="SZV60" s="800"/>
      <c r="SZW60" s="800"/>
      <c r="SZX60" s="516"/>
      <c r="SZY60" s="800"/>
      <c r="SZZ60" s="800"/>
      <c r="TAA60" s="800"/>
      <c r="TAB60" s="800"/>
      <c r="TAC60" s="800"/>
      <c r="TAD60" s="800"/>
      <c r="TAE60" s="800"/>
      <c r="TAF60" s="516"/>
      <c r="TAG60" s="800"/>
      <c r="TAH60" s="800"/>
      <c r="TAI60" s="800"/>
      <c r="TAJ60" s="800"/>
      <c r="TAK60" s="800"/>
      <c r="TAL60" s="800"/>
      <c r="TAM60" s="800"/>
      <c r="TAN60" s="516"/>
      <c r="TAO60" s="800"/>
      <c r="TAP60" s="800"/>
      <c r="TAQ60" s="800"/>
      <c r="TAR60" s="800"/>
      <c r="TAS60" s="800"/>
      <c r="TAT60" s="800"/>
      <c r="TAU60" s="800"/>
      <c r="TAV60" s="516"/>
      <c r="TAW60" s="800"/>
      <c r="TAX60" s="800"/>
      <c r="TAY60" s="800"/>
      <c r="TAZ60" s="800"/>
      <c r="TBA60" s="800"/>
      <c r="TBB60" s="800"/>
      <c r="TBC60" s="800"/>
      <c r="TBD60" s="516"/>
      <c r="TBE60" s="800"/>
      <c r="TBF60" s="800"/>
      <c r="TBG60" s="800"/>
      <c r="TBH60" s="800"/>
      <c r="TBI60" s="800"/>
      <c r="TBJ60" s="800"/>
      <c r="TBK60" s="800"/>
      <c r="TBL60" s="516"/>
      <c r="TBM60" s="800"/>
      <c r="TBN60" s="800"/>
      <c r="TBO60" s="800"/>
      <c r="TBP60" s="800"/>
      <c r="TBQ60" s="800"/>
      <c r="TBR60" s="800"/>
      <c r="TBS60" s="800"/>
      <c r="TBT60" s="516"/>
      <c r="TBU60" s="800"/>
      <c r="TBV60" s="800"/>
      <c r="TBW60" s="800"/>
      <c r="TBX60" s="800"/>
      <c r="TBY60" s="800"/>
      <c r="TBZ60" s="800"/>
      <c r="TCA60" s="800"/>
      <c r="TCB60" s="516"/>
      <c r="TCC60" s="800"/>
      <c r="TCD60" s="800"/>
      <c r="TCE60" s="800"/>
      <c r="TCF60" s="800"/>
      <c r="TCG60" s="800"/>
      <c r="TCH60" s="800"/>
      <c r="TCI60" s="800"/>
      <c r="TCJ60" s="516"/>
      <c r="TCK60" s="800"/>
      <c r="TCL60" s="800"/>
      <c r="TCM60" s="800"/>
      <c r="TCN60" s="800"/>
      <c r="TCO60" s="800"/>
      <c r="TCP60" s="800"/>
      <c r="TCQ60" s="800"/>
      <c r="TCR60" s="516"/>
      <c r="TCS60" s="800"/>
      <c r="TCT60" s="800"/>
      <c r="TCU60" s="800"/>
      <c r="TCV60" s="800"/>
      <c r="TCW60" s="800"/>
      <c r="TCX60" s="800"/>
      <c r="TCY60" s="800"/>
      <c r="TCZ60" s="516"/>
      <c r="TDA60" s="800"/>
      <c r="TDB60" s="800"/>
      <c r="TDC60" s="800"/>
      <c r="TDD60" s="800"/>
      <c r="TDE60" s="800"/>
      <c r="TDF60" s="800"/>
      <c r="TDG60" s="800"/>
      <c r="TDH60" s="516"/>
      <c r="TDI60" s="800"/>
      <c r="TDJ60" s="800"/>
      <c r="TDK60" s="800"/>
      <c r="TDL60" s="800"/>
      <c r="TDM60" s="800"/>
      <c r="TDN60" s="800"/>
      <c r="TDO60" s="800"/>
      <c r="TDP60" s="516"/>
      <c r="TDQ60" s="800"/>
      <c r="TDR60" s="800"/>
      <c r="TDS60" s="800"/>
      <c r="TDT60" s="800"/>
      <c r="TDU60" s="800"/>
      <c r="TDV60" s="800"/>
      <c r="TDW60" s="800"/>
      <c r="TDX60" s="516"/>
      <c r="TDY60" s="800"/>
      <c r="TDZ60" s="800"/>
      <c r="TEA60" s="800"/>
      <c r="TEB60" s="800"/>
      <c r="TEC60" s="800"/>
      <c r="TED60" s="800"/>
      <c r="TEE60" s="800"/>
      <c r="TEF60" s="516"/>
      <c r="TEG60" s="800"/>
      <c r="TEH60" s="800"/>
      <c r="TEI60" s="800"/>
      <c r="TEJ60" s="800"/>
      <c r="TEK60" s="800"/>
      <c r="TEL60" s="800"/>
      <c r="TEM60" s="800"/>
      <c r="TEN60" s="516"/>
      <c r="TEO60" s="800"/>
      <c r="TEP60" s="800"/>
      <c r="TEQ60" s="800"/>
      <c r="TER60" s="800"/>
      <c r="TES60" s="800"/>
      <c r="TET60" s="800"/>
      <c r="TEU60" s="800"/>
      <c r="TEV60" s="516"/>
      <c r="TEW60" s="800"/>
      <c r="TEX60" s="800"/>
      <c r="TEY60" s="800"/>
      <c r="TEZ60" s="800"/>
      <c r="TFA60" s="800"/>
      <c r="TFB60" s="800"/>
      <c r="TFC60" s="800"/>
      <c r="TFD60" s="516"/>
      <c r="TFE60" s="800"/>
      <c r="TFF60" s="800"/>
      <c r="TFG60" s="800"/>
      <c r="TFH60" s="800"/>
      <c r="TFI60" s="800"/>
      <c r="TFJ60" s="800"/>
      <c r="TFK60" s="800"/>
      <c r="TFL60" s="516"/>
      <c r="TFM60" s="800"/>
      <c r="TFN60" s="800"/>
      <c r="TFO60" s="800"/>
      <c r="TFP60" s="800"/>
      <c r="TFQ60" s="800"/>
      <c r="TFR60" s="800"/>
      <c r="TFS60" s="800"/>
      <c r="TFT60" s="516"/>
      <c r="TFU60" s="800"/>
      <c r="TFV60" s="800"/>
      <c r="TFW60" s="800"/>
      <c r="TFX60" s="800"/>
      <c r="TFY60" s="800"/>
      <c r="TFZ60" s="800"/>
      <c r="TGA60" s="800"/>
      <c r="TGB60" s="516"/>
      <c r="TGC60" s="800"/>
      <c r="TGD60" s="800"/>
      <c r="TGE60" s="800"/>
      <c r="TGF60" s="800"/>
      <c r="TGG60" s="800"/>
      <c r="TGH60" s="800"/>
      <c r="TGI60" s="800"/>
      <c r="TGJ60" s="516"/>
      <c r="TGK60" s="800"/>
      <c r="TGL60" s="800"/>
      <c r="TGM60" s="800"/>
      <c r="TGN60" s="800"/>
      <c r="TGO60" s="800"/>
      <c r="TGP60" s="800"/>
      <c r="TGQ60" s="800"/>
      <c r="TGR60" s="516"/>
      <c r="TGS60" s="800"/>
      <c r="TGT60" s="800"/>
      <c r="TGU60" s="800"/>
      <c r="TGV60" s="800"/>
      <c r="TGW60" s="800"/>
      <c r="TGX60" s="800"/>
      <c r="TGY60" s="800"/>
      <c r="TGZ60" s="516"/>
      <c r="THA60" s="800"/>
      <c r="THB60" s="800"/>
      <c r="THC60" s="800"/>
      <c r="THD60" s="800"/>
      <c r="THE60" s="800"/>
      <c r="THF60" s="800"/>
      <c r="THG60" s="800"/>
      <c r="THH60" s="516"/>
      <c r="THI60" s="800"/>
      <c r="THJ60" s="800"/>
      <c r="THK60" s="800"/>
      <c r="THL60" s="800"/>
      <c r="THM60" s="800"/>
      <c r="THN60" s="800"/>
      <c r="THO60" s="800"/>
      <c r="THP60" s="516"/>
      <c r="THQ60" s="800"/>
      <c r="THR60" s="800"/>
      <c r="THS60" s="800"/>
      <c r="THT60" s="800"/>
      <c r="THU60" s="800"/>
      <c r="THV60" s="800"/>
      <c r="THW60" s="800"/>
      <c r="THX60" s="516"/>
      <c r="THY60" s="800"/>
      <c r="THZ60" s="800"/>
      <c r="TIA60" s="800"/>
      <c r="TIB60" s="800"/>
      <c r="TIC60" s="800"/>
      <c r="TID60" s="800"/>
      <c r="TIE60" s="800"/>
      <c r="TIF60" s="516"/>
      <c r="TIG60" s="800"/>
      <c r="TIH60" s="800"/>
      <c r="TII60" s="800"/>
      <c r="TIJ60" s="800"/>
      <c r="TIK60" s="800"/>
      <c r="TIL60" s="800"/>
      <c r="TIM60" s="800"/>
      <c r="TIN60" s="516"/>
      <c r="TIO60" s="800"/>
      <c r="TIP60" s="800"/>
      <c r="TIQ60" s="800"/>
      <c r="TIR60" s="800"/>
      <c r="TIS60" s="800"/>
      <c r="TIT60" s="800"/>
      <c r="TIU60" s="800"/>
      <c r="TIV60" s="516"/>
      <c r="TIW60" s="800"/>
      <c r="TIX60" s="800"/>
      <c r="TIY60" s="800"/>
      <c r="TIZ60" s="800"/>
      <c r="TJA60" s="800"/>
      <c r="TJB60" s="800"/>
      <c r="TJC60" s="800"/>
      <c r="TJD60" s="516"/>
      <c r="TJE60" s="800"/>
      <c r="TJF60" s="800"/>
      <c r="TJG60" s="800"/>
      <c r="TJH60" s="800"/>
      <c r="TJI60" s="800"/>
      <c r="TJJ60" s="800"/>
      <c r="TJK60" s="800"/>
      <c r="TJL60" s="516"/>
      <c r="TJM60" s="800"/>
      <c r="TJN60" s="800"/>
      <c r="TJO60" s="800"/>
      <c r="TJP60" s="800"/>
      <c r="TJQ60" s="800"/>
      <c r="TJR60" s="800"/>
      <c r="TJS60" s="800"/>
      <c r="TJT60" s="516"/>
      <c r="TJU60" s="800"/>
      <c r="TJV60" s="800"/>
      <c r="TJW60" s="800"/>
      <c r="TJX60" s="800"/>
      <c r="TJY60" s="800"/>
      <c r="TJZ60" s="800"/>
      <c r="TKA60" s="800"/>
      <c r="TKB60" s="516"/>
      <c r="TKC60" s="800"/>
      <c r="TKD60" s="800"/>
      <c r="TKE60" s="800"/>
      <c r="TKF60" s="800"/>
      <c r="TKG60" s="800"/>
      <c r="TKH60" s="800"/>
      <c r="TKI60" s="800"/>
      <c r="TKJ60" s="516"/>
      <c r="TKK60" s="800"/>
      <c r="TKL60" s="800"/>
      <c r="TKM60" s="800"/>
      <c r="TKN60" s="800"/>
      <c r="TKO60" s="800"/>
      <c r="TKP60" s="800"/>
      <c r="TKQ60" s="800"/>
      <c r="TKR60" s="516"/>
      <c r="TKS60" s="800"/>
      <c r="TKT60" s="800"/>
      <c r="TKU60" s="800"/>
      <c r="TKV60" s="800"/>
      <c r="TKW60" s="800"/>
      <c r="TKX60" s="800"/>
      <c r="TKY60" s="800"/>
      <c r="TKZ60" s="516"/>
      <c r="TLA60" s="800"/>
      <c r="TLB60" s="800"/>
      <c r="TLC60" s="800"/>
      <c r="TLD60" s="800"/>
      <c r="TLE60" s="800"/>
      <c r="TLF60" s="800"/>
      <c r="TLG60" s="800"/>
      <c r="TLH60" s="516"/>
      <c r="TLI60" s="800"/>
      <c r="TLJ60" s="800"/>
      <c r="TLK60" s="800"/>
      <c r="TLL60" s="800"/>
      <c r="TLM60" s="800"/>
      <c r="TLN60" s="800"/>
      <c r="TLO60" s="800"/>
      <c r="TLP60" s="516"/>
      <c r="TLQ60" s="800"/>
      <c r="TLR60" s="800"/>
      <c r="TLS60" s="800"/>
      <c r="TLT60" s="800"/>
      <c r="TLU60" s="800"/>
      <c r="TLV60" s="800"/>
      <c r="TLW60" s="800"/>
      <c r="TLX60" s="516"/>
      <c r="TLY60" s="800"/>
      <c r="TLZ60" s="800"/>
      <c r="TMA60" s="800"/>
      <c r="TMB60" s="800"/>
      <c r="TMC60" s="800"/>
      <c r="TMD60" s="800"/>
      <c r="TME60" s="800"/>
      <c r="TMF60" s="516"/>
      <c r="TMG60" s="800"/>
      <c r="TMH60" s="800"/>
      <c r="TMI60" s="800"/>
      <c r="TMJ60" s="800"/>
      <c r="TMK60" s="800"/>
      <c r="TML60" s="800"/>
      <c r="TMM60" s="800"/>
      <c r="TMN60" s="516"/>
      <c r="TMO60" s="800"/>
      <c r="TMP60" s="800"/>
      <c r="TMQ60" s="800"/>
      <c r="TMR60" s="800"/>
      <c r="TMS60" s="800"/>
      <c r="TMT60" s="800"/>
      <c r="TMU60" s="800"/>
      <c r="TMV60" s="516"/>
      <c r="TMW60" s="800"/>
      <c r="TMX60" s="800"/>
      <c r="TMY60" s="800"/>
      <c r="TMZ60" s="800"/>
      <c r="TNA60" s="800"/>
      <c r="TNB60" s="800"/>
      <c r="TNC60" s="800"/>
      <c r="TND60" s="516"/>
      <c r="TNE60" s="800"/>
      <c r="TNF60" s="800"/>
      <c r="TNG60" s="800"/>
      <c r="TNH60" s="800"/>
      <c r="TNI60" s="800"/>
      <c r="TNJ60" s="800"/>
      <c r="TNK60" s="800"/>
      <c r="TNL60" s="516"/>
      <c r="TNM60" s="800"/>
      <c r="TNN60" s="800"/>
      <c r="TNO60" s="800"/>
      <c r="TNP60" s="800"/>
      <c r="TNQ60" s="800"/>
      <c r="TNR60" s="800"/>
      <c r="TNS60" s="800"/>
      <c r="TNT60" s="516"/>
      <c r="TNU60" s="800"/>
      <c r="TNV60" s="800"/>
      <c r="TNW60" s="800"/>
      <c r="TNX60" s="800"/>
      <c r="TNY60" s="800"/>
      <c r="TNZ60" s="800"/>
      <c r="TOA60" s="800"/>
      <c r="TOB60" s="516"/>
      <c r="TOC60" s="800"/>
      <c r="TOD60" s="800"/>
      <c r="TOE60" s="800"/>
      <c r="TOF60" s="800"/>
      <c r="TOG60" s="800"/>
      <c r="TOH60" s="800"/>
      <c r="TOI60" s="800"/>
      <c r="TOJ60" s="516"/>
      <c r="TOK60" s="800"/>
      <c r="TOL60" s="800"/>
      <c r="TOM60" s="800"/>
      <c r="TON60" s="800"/>
      <c r="TOO60" s="800"/>
      <c r="TOP60" s="800"/>
      <c r="TOQ60" s="800"/>
      <c r="TOR60" s="516"/>
      <c r="TOS60" s="800"/>
      <c r="TOT60" s="800"/>
      <c r="TOU60" s="800"/>
      <c r="TOV60" s="800"/>
      <c r="TOW60" s="800"/>
      <c r="TOX60" s="800"/>
      <c r="TOY60" s="800"/>
      <c r="TOZ60" s="516"/>
      <c r="TPA60" s="800"/>
      <c r="TPB60" s="800"/>
      <c r="TPC60" s="800"/>
      <c r="TPD60" s="800"/>
      <c r="TPE60" s="800"/>
      <c r="TPF60" s="800"/>
      <c r="TPG60" s="800"/>
      <c r="TPH60" s="516"/>
      <c r="TPI60" s="800"/>
      <c r="TPJ60" s="800"/>
      <c r="TPK60" s="800"/>
      <c r="TPL60" s="800"/>
      <c r="TPM60" s="800"/>
      <c r="TPN60" s="800"/>
      <c r="TPO60" s="800"/>
      <c r="TPP60" s="516"/>
      <c r="TPQ60" s="800"/>
      <c r="TPR60" s="800"/>
      <c r="TPS60" s="800"/>
      <c r="TPT60" s="800"/>
      <c r="TPU60" s="800"/>
      <c r="TPV60" s="800"/>
      <c r="TPW60" s="800"/>
      <c r="TPX60" s="516"/>
      <c r="TPY60" s="800"/>
      <c r="TPZ60" s="800"/>
      <c r="TQA60" s="800"/>
      <c r="TQB60" s="800"/>
      <c r="TQC60" s="800"/>
      <c r="TQD60" s="800"/>
      <c r="TQE60" s="800"/>
      <c r="TQF60" s="516"/>
      <c r="TQG60" s="800"/>
      <c r="TQH60" s="800"/>
      <c r="TQI60" s="800"/>
      <c r="TQJ60" s="800"/>
      <c r="TQK60" s="800"/>
      <c r="TQL60" s="800"/>
      <c r="TQM60" s="800"/>
      <c r="TQN60" s="516"/>
      <c r="TQO60" s="800"/>
      <c r="TQP60" s="800"/>
      <c r="TQQ60" s="800"/>
      <c r="TQR60" s="800"/>
      <c r="TQS60" s="800"/>
      <c r="TQT60" s="800"/>
      <c r="TQU60" s="800"/>
      <c r="TQV60" s="516"/>
      <c r="TQW60" s="800"/>
      <c r="TQX60" s="800"/>
      <c r="TQY60" s="800"/>
      <c r="TQZ60" s="800"/>
      <c r="TRA60" s="800"/>
      <c r="TRB60" s="800"/>
      <c r="TRC60" s="800"/>
      <c r="TRD60" s="516"/>
      <c r="TRE60" s="800"/>
      <c r="TRF60" s="800"/>
      <c r="TRG60" s="800"/>
      <c r="TRH60" s="800"/>
      <c r="TRI60" s="800"/>
      <c r="TRJ60" s="800"/>
      <c r="TRK60" s="800"/>
      <c r="TRL60" s="516"/>
      <c r="TRM60" s="800"/>
      <c r="TRN60" s="800"/>
      <c r="TRO60" s="800"/>
      <c r="TRP60" s="800"/>
      <c r="TRQ60" s="800"/>
      <c r="TRR60" s="800"/>
      <c r="TRS60" s="800"/>
      <c r="TRT60" s="516"/>
      <c r="TRU60" s="800"/>
      <c r="TRV60" s="800"/>
      <c r="TRW60" s="800"/>
      <c r="TRX60" s="800"/>
      <c r="TRY60" s="800"/>
      <c r="TRZ60" s="800"/>
      <c r="TSA60" s="800"/>
      <c r="TSB60" s="516"/>
      <c r="TSC60" s="800"/>
      <c r="TSD60" s="800"/>
      <c r="TSE60" s="800"/>
      <c r="TSF60" s="800"/>
      <c r="TSG60" s="800"/>
      <c r="TSH60" s="800"/>
      <c r="TSI60" s="800"/>
      <c r="TSJ60" s="516"/>
      <c r="TSK60" s="800"/>
      <c r="TSL60" s="800"/>
      <c r="TSM60" s="800"/>
      <c r="TSN60" s="800"/>
      <c r="TSO60" s="800"/>
      <c r="TSP60" s="800"/>
      <c r="TSQ60" s="800"/>
      <c r="TSR60" s="516"/>
      <c r="TSS60" s="800"/>
      <c r="TST60" s="800"/>
      <c r="TSU60" s="800"/>
      <c r="TSV60" s="800"/>
      <c r="TSW60" s="800"/>
      <c r="TSX60" s="800"/>
      <c r="TSY60" s="800"/>
      <c r="TSZ60" s="516"/>
      <c r="TTA60" s="800"/>
      <c r="TTB60" s="800"/>
      <c r="TTC60" s="800"/>
      <c r="TTD60" s="800"/>
      <c r="TTE60" s="800"/>
      <c r="TTF60" s="800"/>
      <c r="TTG60" s="800"/>
      <c r="TTH60" s="516"/>
      <c r="TTI60" s="800"/>
      <c r="TTJ60" s="800"/>
      <c r="TTK60" s="800"/>
      <c r="TTL60" s="800"/>
      <c r="TTM60" s="800"/>
      <c r="TTN60" s="800"/>
      <c r="TTO60" s="800"/>
      <c r="TTP60" s="516"/>
      <c r="TTQ60" s="800"/>
      <c r="TTR60" s="800"/>
      <c r="TTS60" s="800"/>
      <c r="TTT60" s="800"/>
      <c r="TTU60" s="800"/>
      <c r="TTV60" s="800"/>
      <c r="TTW60" s="800"/>
      <c r="TTX60" s="516"/>
      <c r="TTY60" s="800"/>
      <c r="TTZ60" s="800"/>
      <c r="TUA60" s="800"/>
      <c r="TUB60" s="800"/>
      <c r="TUC60" s="800"/>
      <c r="TUD60" s="800"/>
      <c r="TUE60" s="800"/>
      <c r="TUF60" s="516"/>
      <c r="TUG60" s="800"/>
      <c r="TUH60" s="800"/>
      <c r="TUI60" s="800"/>
      <c r="TUJ60" s="800"/>
      <c r="TUK60" s="800"/>
      <c r="TUL60" s="800"/>
      <c r="TUM60" s="800"/>
      <c r="TUN60" s="516"/>
      <c r="TUO60" s="800"/>
      <c r="TUP60" s="800"/>
      <c r="TUQ60" s="800"/>
      <c r="TUR60" s="800"/>
      <c r="TUS60" s="800"/>
      <c r="TUT60" s="800"/>
      <c r="TUU60" s="800"/>
      <c r="TUV60" s="516"/>
      <c r="TUW60" s="800"/>
      <c r="TUX60" s="800"/>
      <c r="TUY60" s="800"/>
      <c r="TUZ60" s="800"/>
      <c r="TVA60" s="800"/>
      <c r="TVB60" s="800"/>
      <c r="TVC60" s="800"/>
      <c r="TVD60" s="516"/>
      <c r="TVE60" s="800"/>
      <c r="TVF60" s="800"/>
      <c r="TVG60" s="800"/>
      <c r="TVH60" s="800"/>
      <c r="TVI60" s="800"/>
      <c r="TVJ60" s="800"/>
      <c r="TVK60" s="800"/>
      <c r="TVL60" s="516"/>
      <c r="TVM60" s="800"/>
      <c r="TVN60" s="800"/>
      <c r="TVO60" s="800"/>
      <c r="TVP60" s="800"/>
      <c r="TVQ60" s="800"/>
      <c r="TVR60" s="800"/>
      <c r="TVS60" s="800"/>
      <c r="TVT60" s="516"/>
      <c r="TVU60" s="800"/>
      <c r="TVV60" s="800"/>
      <c r="TVW60" s="800"/>
      <c r="TVX60" s="800"/>
      <c r="TVY60" s="800"/>
      <c r="TVZ60" s="800"/>
      <c r="TWA60" s="800"/>
      <c r="TWB60" s="516"/>
      <c r="TWC60" s="800"/>
      <c r="TWD60" s="800"/>
      <c r="TWE60" s="800"/>
      <c r="TWF60" s="800"/>
      <c r="TWG60" s="800"/>
      <c r="TWH60" s="800"/>
      <c r="TWI60" s="800"/>
      <c r="TWJ60" s="516"/>
      <c r="TWK60" s="800"/>
      <c r="TWL60" s="800"/>
      <c r="TWM60" s="800"/>
      <c r="TWN60" s="800"/>
      <c r="TWO60" s="800"/>
      <c r="TWP60" s="800"/>
      <c r="TWQ60" s="800"/>
      <c r="TWR60" s="516"/>
      <c r="TWS60" s="800"/>
      <c r="TWT60" s="800"/>
      <c r="TWU60" s="800"/>
      <c r="TWV60" s="800"/>
      <c r="TWW60" s="800"/>
      <c r="TWX60" s="800"/>
      <c r="TWY60" s="800"/>
      <c r="TWZ60" s="516"/>
      <c r="TXA60" s="800"/>
      <c r="TXB60" s="800"/>
      <c r="TXC60" s="800"/>
      <c r="TXD60" s="800"/>
      <c r="TXE60" s="800"/>
      <c r="TXF60" s="800"/>
      <c r="TXG60" s="800"/>
      <c r="TXH60" s="516"/>
      <c r="TXI60" s="800"/>
      <c r="TXJ60" s="800"/>
      <c r="TXK60" s="800"/>
      <c r="TXL60" s="800"/>
      <c r="TXM60" s="800"/>
      <c r="TXN60" s="800"/>
      <c r="TXO60" s="800"/>
      <c r="TXP60" s="516"/>
      <c r="TXQ60" s="800"/>
      <c r="TXR60" s="800"/>
      <c r="TXS60" s="800"/>
      <c r="TXT60" s="800"/>
      <c r="TXU60" s="800"/>
      <c r="TXV60" s="800"/>
      <c r="TXW60" s="800"/>
      <c r="TXX60" s="516"/>
      <c r="TXY60" s="800"/>
      <c r="TXZ60" s="800"/>
      <c r="TYA60" s="800"/>
      <c r="TYB60" s="800"/>
      <c r="TYC60" s="800"/>
      <c r="TYD60" s="800"/>
      <c r="TYE60" s="800"/>
      <c r="TYF60" s="516"/>
      <c r="TYG60" s="800"/>
      <c r="TYH60" s="800"/>
      <c r="TYI60" s="800"/>
      <c r="TYJ60" s="800"/>
      <c r="TYK60" s="800"/>
      <c r="TYL60" s="800"/>
      <c r="TYM60" s="800"/>
      <c r="TYN60" s="516"/>
      <c r="TYO60" s="800"/>
      <c r="TYP60" s="800"/>
      <c r="TYQ60" s="800"/>
      <c r="TYR60" s="800"/>
      <c r="TYS60" s="800"/>
      <c r="TYT60" s="800"/>
      <c r="TYU60" s="800"/>
      <c r="TYV60" s="516"/>
      <c r="TYW60" s="800"/>
      <c r="TYX60" s="800"/>
      <c r="TYY60" s="800"/>
      <c r="TYZ60" s="800"/>
      <c r="TZA60" s="800"/>
      <c r="TZB60" s="800"/>
      <c r="TZC60" s="800"/>
      <c r="TZD60" s="516"/>
      <c r="TZE60" s="800"/>
      <c r="TZF60" s="800"/>
      <c r="TZG60" s="800"/>
      <c r="TZH60" s="800"/>
      <c r="TZI60" s="800"/>
      <c r="TZJ60" s="800"/>
      <c r="TZK60" s="800"/>
      <c r="TZL60" s="516"/>
      <c r="TZM60" s="800"/>
      <c r="TZN60" s="800"/>
      <c r="TZO60" s="800"/>
      <c r="TZP60" s="800"/>
      <c r="TZQ60" s="800"/>
      <c r="TZR60" s="800"/>
      <c r="TZS60" s="800"/>
      <c r="TZT60" s="516"/>
      <c r="TZU60" s="800"/>
      <c r="TZV60" s="800"/>
      <c r="TZW60" s="800"/>
      <c r="TZX60" s="800"/>
      <c r="TZY60" s="800"/>
      <c r="TZZ60" s="800"/>
      <c r="UAA60" s="800"/>
      <c r="UAB60" s="516"/>
      <c r="UAC60" s="800"/>
      <c r="UAD60" s="800"/>
      <c r="UAE60" s="800"/>
      <c r="UAF60" s="800"/>
      <c r="UAG60" s="800"/>
      <c r="UAH60" s="800"/>
      <c r="UAI60" s="800"/>
      <c r="UAJ60" s="516"/>
      <c r="UAK60" s="800"/>
      <c r="UAL60" s="800"/>
      <c r="UAM60" s="800"/>
      <c r="UAN60" s="800"/>
      <c r="UAO60" s="800"/>
      <c r="UAP60" s="800"/>
      <c r="UAQ60" s="800"/>
      <c r="UAR60" s="516"/>
      <c r="UAS60" s="800"/>
      <c r="UAT60" s="800"/>
      <c r="UAU60" s="800"/>
      <c r="UAV60" s="800"/>
      <c r="UAW60" s="800"/>
      <c r="UAX60" s="800"/>
      <c r="UAY60" s="800"/>
      <c r="UAZ60" s="516"/>
      <c r="UBA60" s="800"/>
      <c r="UBB60" s="800"/>
      <c r="UBC60" s="800"/>
      <c r="UBD60" s="800"/>
      <c r="UBE60" s="800"/>
      <c r="UBF60" s="800"/>
      <c r="UBG60" s="800"/>
      <c r="UBH60" s="516"/>
      <c r="UBI60" s="800"/>
      <c r="UBJ60" s="800"/>
      <c r="UBK60" s="800"/>
      <c r="UBL60" s="800"/>
      <c r="UBM60" s="800"/>
      <c r="UBN60" s="800"/>
      <c r="UBO60" s="800"/>
      <c r="UBP60" s="516"/>
      <c r="UBQ60" s="800"/>
      <c r="UBR60" s="800"/>
      <c r="UBS60" s="800"/>
      <c r="UBT60" s="800"/>
      <c r="UBU60" s="800"/>
      <c r="UBV60" s="800"/>
      <c r="UBW60" s="800"/>
      <c r="UBX60" s="516"/>
      <c r="UBY60" s="800"/>
      <c r="UBZ60" s="800"/>
      <c r="UCA60" s="800"/>
      <c r="UCB60" s="800"/>
      <c r="UCC60" s="800"/>
      <c r="UCD60" s="800"/>
      <c r="UCE60" s="800"/>
      <c r="UCF60" s="516"/>
      <c r="UCG60" s="800"/>
      <c r="UCH60" s="800"/>
      <c r="UCI60" s="800"/>
      <c r="UCJ60" s="800"/>
      <c r="UCK60" s="800"/>
      <c r="UCL60" s="800"/>
      <c r="UCM60" s="800"/>
      <c r="UCN60" s="516"/>
      <c r="UCO60" s="800"/>
      <c r="UCP60" s="800"/>
      <c r="UCQ60" s="800"/>
      <c r="UCR60" s="800"/>
      <c r="UCS60" s="800"/>
      <c r="UCT60" s="800"/>
      <c r="UCU60" s="800"/>
      <c r="UCV60" s="516"/>
      <c r="UCW60" s="800"/>
      <c r="UCX60" s="800"/>
      <c r="UCY60" s="800"/>
      <c r="UCZ60" s="800"/>
      <c r="UDA60" s="800"/>
      <c r="UDB60" s="800"/>
      <c r="UDC60" s="800"/>
      <c r="UDD60" s="516"/>
      <c r="UDE60" s="800"/>
      <c r="UDF60" s="800"/>
      <c r="UDG60" s="800"/>
      <c r="UDH60" s="800"/>
      <c r="UDI60" s="800"/>
      <c r="UDJ60" s="800"/>
      <c r="UDK60" s="800"/>
      <c r="UDL60" s="516"/>
      <c r="UDM60" s="800"/>
      <c r="UDN60" s="800"/>
      <c r="UDO60" s="800"/>
      <c r="UDP60" s="800"/>
      <c r="UDQ60" s="800"/>
      <c r="UDR60" s="800"/>
      <c r="UDS60" s="800"/>
      <c r="UDT60" s="516"/>
      <c r="UDU60" s="800"/>
      <c r="UDV60" s="800"/>
      <c r="UDW60" s="800"/>
      <c r="UDX60" s="800"/>
      <c r="UDY60" s="800"/>
      <c r="UDZ60" s="800"/>
      <c r="UEA60" s="800"/>
      <c r="UEB60" s="516"/>
      <c r="UEC60" s="800"/>
      <c r="UED60" s="800"/>
      <c r="UEE60" s="800"/>
      <c r="UEF60" s="800"/>
      <c r="UEG60" s="800"/>
      <c r="UEH60" s="800"/>
      <c r="UEI60" s="800"/>
      <c r="UEJ60" s="516"/>
      <c r="UEK60" s="800"/>
      <c r="UEL60" s="800"/>
      <c r="UEM60" s="800"/>
      <c r="UEN60" s="800"/>
      <c r="UEO60" s="800"/>
      <c r="UEP60" s="800"/>
      <c r="UEQ60" s="800"/>
      <c r="UER60" s="516"/>
      <c r="UES60" s="800"/>
      <c r="UET60" s="800"/>
      <c r="UEU60" s="800"/>
      <c r="UEV60" s="800"/>
      <c r="UEW60" s="800"/>
      <c r="UEX60" s="800"/>
      <c r="UEY60" s="800"/>
      <c r="UEZ60" s="516"/>
      <c r="UFA60" s="800"/>
      <c r="UFB60" s="800"/>
      <c r="UFC60" s="800"/>
      <c r="UFD60" s="800"/>
      <c r="UFE60" s="800"/>
      <c r="UFF60" s="800"/>
      <c r="UFG60" s="800"/>
      <c r="UFH60" s="516"/>
      <c r="UFI60" s="800"/>
      <c r="UFJ60" s="800"/>
      <c r="UFK60" s="800"/>
      <c r="UFL60" s="800"/>
      <c r="UFM60" s="800"/>
      <c r="UFN60" s="800"/>
      <c r="UFO60" s="800"/>
      <c r="UFP60" s="516"/>
      <c r="UFQ60" s="800"/>
      <c r="UFR60" s="800"/>
      <c r="UFS60" s="800"/>
      <c r="UFT60" s="800"/>
      <c r="UFU60" s="800"/>
      <c r="UFV60" s="800"/>
      <c r="UFW60" s="800"/>
      <c r="UFX60" s="516"/>
      <c r="UFY60" s="800"/>
      <c r="UFZ60" s="800"/>
      <c r="UGA60" s="800"/>
      <c r="UGB60" s="800"/>
      <c r="UGC60" s="800"/>
      <c r="UGD60" s="800"/>
      <c r="UGE60" s="800"/>
      <c r="UGF60" s="516"/>
      <c r="UGG60" s="800"/>
      <c r="UGH60" s="800"/>
      <c r="UGI60" s="800"/>
      <c r="UGJ60" s="800"/>
      <c r="UGK60" s="800"/>
      <c r="UGL60" s="800"/>
      <c r="UGM60" s="800"/>
      <c r="UGN60" s="516"/>
      <c r="UGO60" s="800"/>
      <c r="UGP60" s="800"/>
      <c r="UGQ60" s="800"/>
      <c r="UGR60" s="800"/>
      <c r="UGS60" s="800"/>
      <c r="UGT60" s="800"/>
      <c r="UGU60" s="800"/>
      <c r="UGV60" s="516"/>
      <c r="UGW60" s="800"/>
      <c r="UGX60" s="800"/>
      <c r="UGY60" s="800"/>
      <c r="UGZ60" s="800"/>
      <c r="UHA60" s="800"/>
      <c r="UHB60" s="800"/>
      <c r="UHC60" s="800"/>
      <c r="UHD60" s="516"/>
      <c r="UHE60" s="800"/>
      <c r="UHF60" s="800"/>
      <c r="UHG60" s="800"/>
      <c r="UHH60" s="800"/>
      <c r="UHI60" s="800"/>
      <c r="UHJ60" s="800"/>
      <c r="UHK60" s="800"/>
      <c r="UHL60" s="516"/>
      <c r="UHM60" s="800"/>
      <c r="UHN60" s="800"/>
      <c r="UHO60" s="800"/>
      <c r="UHP60" s="800"/>
      <c r="UHQ60" s="800"/>
      <c r="UHR60" s="800"/>
      <c r="UHS60" s="800"/>
      <c r="UHT60" s="516"/>
      <c r="UHU60" s="800"/>
      <c r="UHV60" s="800"/>
      <c r="UHW60" s="800"/>
      <c r="UHX60" s="800"/>
      <c r="UHY60" s="800"/>
      <c r="UHZ60" s="800"/>
      <c r="UIA60" s="800"/>
      <c r="UIB60" s="516"/>
      <c r="UIC60" s="800"/>
      <c r="UID60" s="800"/>
      <c r="UIE60" s="800"/>
      <c r="UIF60" s="800"/>
      <c r="UIG60" s="800"/>
      <c r="UIH60" s="800"/>
      <c r="UII60" s="800"/>
      <c r="UIJ60" s="516"/>
      <c r="UIK60" s="800"/>
      <c r="UIL60" s="800"/>
      <c r="UIM60" s="800"/>
      <c r="UIN60" s="800"/>
      <c r="UIO60" s="800"/>
      <c r="UIP60" s="800"/>
      <c r="UIQ60" s="800"/>
      <c r="UIR60" s="516"/>
      <c r="UIS60" s="800"/>
      <c r="UIT60" s="800"/>
      <c r="UIU60" s="800"/>
      <c r="UIV60" s="800"/>
      <c r="UIW60" s="800"/>
      <c r="UIX60" s="800"/>
      <c r="UIY60" s="800"/>
      <c r="UIZ60" s="516"/>
      <c r="UJA60" s="800"/>
      <c r="UJB60" s="800"/>
      <c r="UJC60" s="800"/>
      <c r="UJD60" s="800"/>
      <c r="UJE60" s="800"/>
      <c r="UJF60" s="800"/>
      <c r="UJG60" s="800"/>
      <c r="UJH60" s="516"/>
      <c r="UJI60" s="800"/>
      <c r="UJJ60" s="800"/>
      <c r="UJK60" s="800"/>
      <c r="UJL60" s="800"/>
      <c r="UJM60" s="800"/>
      <c r="UJN60" s="800"/>
      <c r="UJO60" s="800"/>
      <c r="UJP60" s="516"/>
      <c r="UJQ60" s="800"/>
      <c r="UJR60" s="800"/>
      <c r="UJS60" s="800"/>
      <c r="UJT60" s="800"/>
      <c r="UJU60" s="800"/>
      <c r="UJV60" s="800"/>
      <c r="UJW60" s="800"/>
      <c r="UJX60" s="516"/>
      <c r="UJY60" s="800"/>
      <c r="UJZ60" s="800"/>
      <c r="UKA60" s="800"/>
      <c r="UKB60" s="800"/>
      <c r="UKC60" s="800"/>
      <c r="UKD60" s="800"/>
      <c r="UKE60" s="800"/>
      <c r="UKF60" s="516"/>
      <c r="UKG60" s="800"/>
      <c r="UKH60" s="800"/>
      <c r="UKI60" s="800"/>
      <c r="UKJ60" s="800"/>
      <c r="UKK60" s="800"/>
      <c r="UKL60" s="800"/>
      <c r="UKM60" s="800"/>
      <c r="UKN60" s="516"/>
      <c r="UKO60" s="800"/>
      <c r="UKP60" s="800"/>
      <c r="UKQ60" s="800"/>
      <c r="UKR60" s="800"/>
      <c r="UKS60" s="800"/>
      <c r="UKT60" s="800"/>
      <c r="UKU60" s="800"/>
      <c r="UKV60" s="516"/>
      <c r="UKW60" s="800"/>
      <c r="UKX60" s="800"/>
      <c r="UKY60" s="800"/>
      <c r="UKZ60" s="800"/>
      <c r="ULA60" s="800"/>
      <c r="ULB60" s="800"/>
      <c r="ULC60" s="800"/>
      <c r="ULD60" s="516"/>
      <c r="ULE60" s="800"/>
      <c r="ULF60" s="800"/>
      <c r="ULG60" s="800"/>
      <c r="ULH60" s="800"/>
      <c r="ULI60" s="800"/>
      <c r="ULJ60" s="800"/>
      <c r="ULK60" s="800"/>
      <c r="ULL60" s="516"/>
      <c r="ULM60" s="800"/>
      <c r="ULN60" s="800"/>
      <c r="ULO60" s="800"/>
      <c r="ULP60" s="800"/>
      <c r="ULQ60" s="800"/>
      <c r="ULR60" s="800"/>
      <c r="ULS60" s="800"/>
      <c r="ULT60" s="516"/>
      <c r="ULU60" s="800"/>
      <c r="ULV60" s="800"/>
      <c r="ULW60" s="800"/>
      <c r="ULX60" s="800"/>
      <c r="ULY60" s="800"/>
      <c r="ULZ60" s="800"/>
      <c r="UMA60" s="800"/>
      <c r="UMB60" s="516"/>
      <c r="UMC60" s="800"/>
      <c r="UMD60" s="800"/>
      <c r="UME60" s="800"/>
      <c r="UMF60" s="800"/>
      <c r="UMG60" s="800"/>
      <c r="UMH60" s="800"/>
      <c r="UMI60" s="800"/>
      <c r="UMJ60" s="516"/>
      <c r="UMK60" s="800"/>
      <c r="UML60" s="800"/>
      <c r="UMM60" s="800"/>
      <c r="UMN60" s="800"/>
      <c r="UMO60" s="800"/>
      <c r="UMP60" s="800"/>
      <c r="UMQ60" s="800"/>
      <c r="UMR60" s="516"/>
      <c r="UMS60" s="800"/>
      <c r="UMT60" s="800"/>
      <c r="UMU60" s="800"/>
      <c r="UMV60" s="800"/>
      <c r="UMW60" s="800"/>
      <c r="UMX60" s="800"/>
      <c r="UMY60" s="800"/>
      <c r="UMZ60" s="516"/>
      <c r="UNA60" s="800"/>
      <c r="UNB60" s="800"/>
      <c r="UNC60" s="800"/>
      <c r="UND60" s="800"/>
      <c r="UNE60" s="800"/>
      <c r="UNF60" s="800"/>
      <c r="UNG60" s="800"/>
      <c r="UNH60" s="516"/>
      <c r="UNI60" s="800"/>
      <c r="UNJ60" s="800"/>
      <c r="UNK60" s="800"/>
      <c r="UNL60" s="800"/>
      <c r="UNM60" s="800"/>
      <c r="UNN60" s="800"/>
      <c r="UNO60" s="800"/>
      <c r="UNP60" s="516"/>
      <c r="UNQ60" s="800"/>
      <c r="UNR60" s="800"/>
      <c r="UNS60" s="800"/>
      <c r="UNT60" s="800"/>
      <c r="UNU60" s="800"/>
      <c r="UNV60" s="800"/>
      <c r="UNW60" s="800"/>
      <c r="UNX60" s="516"/>
      <c r="UNY60" s="800"/>
      <c r="UNZ60" s="800"/>
      <c r="UOA60" s="800"/>
      <c r="UOB60" s="800"/>
      <c r="UOC60" s="800"/>
      <c r="UOD60" s="800"/>
      <c r="UOE60" s="800"/>
      <c r="UOF60" s="516"/>
      <c r="UOG60" s="800"/>
      <c r="UOH60" s="800"/>
      <c r="UOI60" s="800"/>
      <c r="UOJ60" s="800"/>
      <c r="UOK60" s="800"/>
      <c r="UOL60" s="800"/>
      <c r="UOM60" s="800"/>
      <c r="UON60" s="516"/>
      <c r="UOO60" s="800"/>
      <c r="UOP60" s="800"/>
      <c r="UOQ60" s="800"/>
      <c r="UOR60" s="800"/>
      <c r="UOS60" s="800"/>
      <c r="UOT60" s="800"/>
      <c r="UOU60" s="800"/>
      <c r="UOV60" s="516"/>
      <c r="UOW60" s="800"/>
      <c r="UOX60" s="800"/>
      <c r="UOY60" s="800"/>
      <c r="UOZ60" s="800"/>
      <c r="UPA60" s="800"/>
      <c r="UPB60" s="800"/>
      <c r="UPC60" s="800"/>
      <c r="UPD60" s="516"/>
      <c r="UPE60" s="800"/>
      <c r="UPF60" s="800"/>
      <c r="UPG60" s="800"/>
      <c r="UPH60" s="800"/>
      <c r="UPI60" s="800"/>
      <c r="UPJ60" s="800"/>
      <c r="UPK60" s="800"/>
      <c r="UPL60" s="516"/>
      <c r="UPM60" s="800"/>
      <c r="UPN60" s="800"/>
      <c r="UPO60" s="800"/>
      <c r="UPP60" s="800"/>
      <c r="UPQ60" s="800"/>
      <c r="UPR60" s="800"/>
      <c r="UPS60" s="800"/>
      <c r="UPT60" s="516"/>
      <c r="UPU60" s="800"/>
      <c r="UPV60" s="800"/>
      <c r="UPW60" s="800"/>
      <c r="UPX60" s="800"/>
      <c r="UPY60" s="800"/>
      <c r="UPZ60" s="800"/>
      <c r="UQA60" s="800"/>
      <c r="UQB60" s="516"/>
      <c r="UQC60" s="800"/>
      <c r="UQD60" s="800"/>
      <c r="UQE60" s="800"/>
      <c r="UQF60" s="800"/>
      <c r="UQG60" s="800"/>
      <c r="UQH60" s="800"/>
      <c r="UQI60" s="800"/>
      <c r="UQJ60" s="516"/>
      <c r="UQK60" s="800"/>
      <c r="UQL60" s="800"/>
      <c r="UQM60" s="800"/>
      <c r="UQN60" s="800"/>
      <c r="UQO60" s="800"/>
      <c r="UQP60" s="800"/>
      <c r="UQQ60" s="800"/>
      <c r="UQR60" s="516"/>
      <c r="UQS60" s="800"/>
      <c r="UQT60" s="800"/>
      <c r="UQU60" s="800"/>
      <c r="UQV60" s="800"/>
      <c r="UQW60" s="800"/>
      <c r="UQX60" s="800"/>
      <c r="UQY60" s="800"/>
      <c r="UQZ60" s="516"/>
      <c r="URA60" s="800"/>
      <c r="URB60" s="800"/>
      <c r="URC60" s="800"/>
      <c r="URD60" s="800"/>
      <c r="URE60" s="800"/>
      <c r="URF60" s="800"/>
      <c r="URG60" s="800"/>
      <c r="URH60" s="516"/>
      <c r="URI60" s="800"/>
      <c r="URJ60" s="800"/>
      <c r="URK60" s="800"/>
      <c r="URL60" s="800"/>
      <c r="URM60" s="800"/>
      <c r="URN60" s="800"/>
      <c r="URO60" s="800"/>
      <c r="URP60" s="516"/>
      <c r="URQ60" s="800"/>
      <c r="URR60" s="800"/>
      <c r="URS60" s="800"/>
      <c r="URT60" s="800"/>
      <c r="URU60" s="800"/>
      <c r="URV60" s="800"/>
      <c r="URW60" s="800"/>
      <c r="URX60" s="516"/>
      <c r="URY60" s="800"/>
      <c r="URZ60" s="800"/>
      <c r="USA60" s="800"/>
      <c r="USB60" s="800"/>
      <c r="USC60" s="800"/>
      <c r="USD60" s="800"/>
      <c r="USE60" s="800"/>
      <c r="USF60" s="516"/>
      <c r="USG60" s="800"/>
      <c r="USH60" s="800"/>
      <c r="USI60" s="800"/>
      <c r="USJ60" s="800"/>
      <c r="USK60" s="800"/>
      <c r="USL60" s="800"/>
      <c r="USM60" s="800"/>
      <c r="USN60" s="516"/>
      <c r="USO60" s="800"/>
      <c r="USP60" s="800"/>
      <c r="USQ60" s="800"/>
      <c r="USR60" s="800"/>
      <c r="USS60" s="800"/>
      <c r="UST60" s="800"/>
      <c r="USU60" s="800"/>
      <c r="USV60" s="516"/>
      <c r="USW60" s="800"/>
      <c r="USX60" s="800"/>
      <c r="USY60" s="800"/>
      <c r="USZ60" s="800"/>
      <c r="UTA60" s="800"/>
      <c r="UTB60" s="800"/>
      <c r="UTC60" s="800"/>
      <c r="UTD60" s="516"/>
      <c r="UTE60" s="800"/>
      <c r="UTF60" s="800"/>
      <c r="UTG60" s="800"/>
      <c r="UTH60" s="800"/>
      <c r="UTI60" s="800"/>
      <c r="UTJ60" s="800"/>
      <c r="UTK60" s="800"/>
      <c r="UTL60" s="516"/>
      <c r="UTM60" s="800"/>
      <c r="UTN60" s="800"/>
      <c r="UTO60" s="800"/>
      <c r="UTP60" s="800"/>
      <c r="UTQ60" s="800"/>
      <c r="UTR60" s="800"/>
      <c r="UTS60" s="800"/>
      <c r="UTT60" s="516"/>
      <c r="UTU60" s="800"/>
      <c r="UTV60" s="800"/>
      <c r="UTW60" s="800"/>
      <c r="UTX60" s="800"/>
      <c r="UTY60" s="800"/>
      <c r="UTZ60" s="800"/>
      <c r="UUA60" s="800"/>
      <c r="UUB60" s="516"/>
      <c r="UUC60" s="800"/>
      <c r="UUD60" s="800"/>
      <c r="UUE60" s="800"/>
      <c r="UUF60" s="800"/>
      <c r="UUG60" s="800"/>
      <c r="UUH60" s="800"/>
      <c r="UUI60" s="800"/>
      <c r="UUJ60" s="516"/>
      <c r="UUK60" s="800"/>
      <c r="UUL60" s="800"/>
      <c r="UUM60" s="800"/>
      <c r="UUN60" s="800"/>
      <c r="UUO60" s="800"/>
      <c r="UUP60" s="800"/>
      <c r="UUQ60" s="800"/>
      <c r="UUR60" s="516"/>
      <c r="UUS60" s="800"/>
      <c r="UUT60" s="800"/>
      <c r="UUU60" s="800"/>
      <c r="UUV60" s="800"/>
      <c r="UUW60" s="800"/>
      <c r="UUX60" s="800"/>
      <c r="UUY60" s="800"/>
      <c r="UUZ60" s="516"/>
      <c r="UVA60" s="800"/>
      <c r="UVB60" s="800"/>
      <c r="UVC60" s="800"/>
      <c r="UVD60" s="800"/>
      <c r="UVE60" s="800"/>
      <c r="UVF60" s="800"/>
      <c r="UVG60" s="800"/>
      <c r="UVH60" s="516"/>
      <c r="UVI60" s="800"/>
      <c r="UVJ60" s="800"/>
      <c r="UVK60" s="800"/>
      <c r="UVL60" s="800"/>
      <c r="UVM60" s="800"/>
      <c r="UVN60" s="800"/>
      <c r="UVO60" s="800"/>
      <c r="UVP60" s="516"/>
      <c r="UVQ60" s="800"/>
      <c r="UVR60" s="800"/>
      <c r="UVS60" s="800"/>
      <c r="UVT60" s="800"/>
      <c r="UVU60" s="800"/>
      <c r="UVV60" s="800"/>
      <c r="UVW60" s="800"/>
      <c r="UVX60" s="516"/>
      <c r="UVY60" s="800"/>
      <c r="UVZ60" s="800"/>
      <c r="UWA60" s="800"/>
      <c r="UWB60" s="800"/>
      <c r="UWC60" s="800"/>
      <c r="UWD60" s="800"/>
      <c r="UWE60" s="800"/>
      <c r="UWF60" s="516"/>
      <c r="UWG60" s="800"/>
      <c r="UWH60" s="800"/>
      <c r="UWI60" s="800"/>
      <c r="UWJ60" s="800"/>
      <c r="UWK60" s="800"/>
      <c r="UWL60" s="800"/>
      <c r="UWM60" s="800"/>
      <c r="UWN60" s="516"/>
      <c r="UWO60" s="800"/>
      <c r="UWP60" s="800"/>
      <c r="UWQ60" s="800"/>
      <c r="UWR60" s="800"/>
      <c r="UWS60" s="800"/>
      <c r="UWT60" s="800"/>
      <c r="UWU60" s="800"/>
      <c r="UWV60" s="516"/>
      <c r="UWW60" s="800"/>
      <c r="UWX60" s="800"/>
      <c r="UWY60" s="800"/>
      <c r="UWZ60" s="800"/>
      <c r="UXA60" s="800"/>
      <c r="UXB60" s="800"/>
      <c r="UXC60" s="800"/>
      <c r="UXD60" s="516"/>
      <c r="UXE60" s="800"/>
      <c r="UXF60" s="800"/>
      <c r="UXG60" s="800"/>
      <c r="UXH60" s="800"/>
      <c r="UXI60" s="800"/>
      <c r="UXJ60" s="800"/>
      <c r="UXK60" s="800"/>
      <c r="UXL60" s="516"/>
      <c r="UXM60" s="800"/>
      <c r="UXN60" s="800"/>
      <c r="UXO60" s="800"/>
      <c r="UXP60" s="800"/>
      <c r="UXQ60" s="800"/>
      <c r="UXR60" s="800"/>
      <c r="UXS60" s="800"/>
      <c r="UXT60" s="516"/>
      <c r="UXU60" s="800"/>
      <c r="UXV60" s="800"/>
      <c r="UXW60" s="800"/>
      <c r="UXX60" s="800"/>
      <c r="UXY60" s="800"/>
      <c r="UXZ60" s="800"/>
      <c r="UYA60" s="800"/>
      <c r="UYB60" s="516"/>
      <c r="UYC60" s="800"/>
      <c r="UYD60" s="800"/>
      <c r="UYE60" s="800"/>
      <c r="UYF60" s="800"/>
      <c r="UYG60" s="800"/>
      <c r="UYH60" s="800"/>
      <c r="UYI60" s="800"/>
      <c r="UYJ60" s="516"/>
      <c r="UYK60" s="800"/>
      <c r="UYL60" s="800"/>
      <c r="UYM60" s="800"/>
      <c r="UYN60" s="800"/>
      <c r="UYO60" s="800"/>
      <c r="UYP60" s="800"/>
      <c r="UYQ60" s="800"/>
      <c r="UYR60" s="516"/>
      <c r="UYS60" s="800"/>
      <c r="UYT60" s="800"/>
      <c r="UYU60" s="800"/>
      <c r="UYV60" s="800"/>
      <c r="UYW60" s="800"/>
      <c r="UYX60" s="800"/>
      <c r="UYY60" s="800"/>
      <c r="UYZ60" s="516"/>
      <c r="UZA60" s="800"/>
      <c r="UZB60" s="800"/>
      <c r="UZC60" s="800"/>
      <c r="UZD60" s="800"/>
      <c r="UZE60" s="800"/>
      <c r="UZF60" s="800"/>
      <c r="UZG60" s="800"/>
      <c r="UZH60" s="516"/>
      <c r="UZI60" s="800"/>
      <c r="UZJ60" s="800"/>
      <c r="UZK60" s="800"/>
      <c r="UZL60" s="800"/>
      <c r="UZM60" s="800"/>
      <c r="UZN60" s="800"/>
      <c r="UZO60" s="800"/>
      <c r="UZP60" s="516"/>
      <c r="UZQ60" s="800"/>
      <c r="UZR60" s="800"/>
      <c r="UZS60" s="800"/>
      <c r="UZT60" s="800"/>
      <c r="UZU60" s="800"/>
      <c r="UZV60" s="800"/>
      <c r="UZW60" s="800"/>
      <c r="UZX60" s="516"/>
      <c r="UZY60" s="800"/>
      <c r="UZZ60" s="800"/>
      <c r="VAA60" s="800"/>
      <c r="VAB60" s="800"/>
      <c r="VAC60" s="800"/>
      <c r="VAD60" s="800"/>
      <c r="VAE60" s="800"/>
      <c r="VAF60" s="516"/>
      <c r="VAG60" s="800"/>
      <c r="VAH60" s="800"/>
      <c r="VAI60" s="800"/>
      <c r="VAJ60" s="800"/>
      <c r="VAK60" s="800"/>
      <c r="VAL60" s="800"/>
      <c r="VAM60" s="800"/>
      <c r="VAN60" s="516"/>
      <c r="VAO60" s="800"/>
      <c r="VAP60" s="800"/>
      <c r="VAQ60" s="800"/>
      <c r="VAR60" s="800"/>
      <c r="VAS60" s="800"/>
      <c r="VAT60" s="800"/>
      <c r="VAU60" s="800"/>
      <c r="VAV60" s="516"/>
      <c r="VAW60" s="800"/>
      <c r="VAX60" s="800"/>
      <c r="VAY60" s="800"/>
      <c r="VAZ60" s="800"/>
      <c r="VBA60" s="800"/>
      <c r="VBB60" s="800"/>
      <c r="VBC60" s="800"/>
      <c r="VBD60" s="516"/>
      <c r="VBE60" s="800"/>
      <c r="VBF60" s="800"/>
      <c r="VBG60" s="800"/>
      <c r="VBH60" s="800"/>
      <c r="VBI60" s="800"/>
      <c r="VBJ60" s="800"/>
      <c r="VBK60" s="800"/>
      <c r="VBL60" s="516"/>
      <c r="VBM60" s="800"/>
      <c r="VBN60" s="800"/>
      <c r="VBO60" s="800"/>
      <c r="VBP60" s="800"/>
      <c r="VBQ60" s="800"/>
      <c r="VBR60" s="800"/>
      <c r="VBS60" s="800"/>
      <c r="VBT60" s="516"/>
      <c r="VBU60" s="800"/>
      <c r="VBV60" s="800"/>
      <c r="VBW60" s="800"/>
      <c r="VBX60" s="800"/>
      <c r="VBY60" s="800"/>
      <c r="VBZ60" s="800"/>
      <c r="VCA60" s="800"/>
      <c r="VCB60" s="516"/>
      <c r="VCC60" s="800"/>
      <c r="VCD60" s="800"/>
      <c r="VCE60" s="800"/>
      <c r="VCF60" s="800"/>
      <c r="VCG60" s="800"/>
      <c r="VCH60" s="800"/>
      <c r="VCI60" s="800"/>
      <c r="VCJ60" s="516"/>
      <c r="VCK60" s="800"/>
      <c r="VCL60" s="800"/>
      <c r="VCM60" s="800"/>
      <c r="VCN60" s="800"/>
      <c r="VCO60" s="800"/>
      <c r="VCP60" s="800"/>
      <c r="VCQ60" s="800"/>
      <c r="VCR60" s="516"/>
      <c r="VCS60" s="800"/>
      <c r="VCT60" s="800"/>
      <c r="VCU60" s="800"/>
      <c r="VCV60" s="800"/>
      <c r="VCW60" s="800"/>
      <c r="VCX60" s="800"/>
      <c r="VCY60" s="800"/>
      <c r="VCZ60" s="516"/>
      <c r="VDA60" s="800"/>
      <c r="VDB60" s="800"/>
      <c r="VDC60" s="800"/>
      <c r="VDD60" s="800"/>
      <c r="VDE60" s="800"/>
      <c r="VDF60" s="800"/>
      <c r="VDG60" s="800"/>
      <c r="VDH60" s="516"/>
      <c r="VDI60" s="800"/>
      <c r="VDJ60" s="800"/>
      <c r="VDK60" s="800"/>
      <c r="VDL60" s="800"/>
      <c r="VDM60" s="800"/>
      <c r="VDN60" s="800"/>
      <c r="VDO60" s="800"/>
      <c r="VDP60" s="516"/>
      <c r="VDQ60" s="800"/>
      <c r="VDR60" s="800"/>
      <c r="VDS60" s="800"/>
      <c r="VDT60" s="800"/>
      <c r="VDU60" s="800"/>
      <c r="VDV60" s="800"/>
      <c r="VDW60" s="800"/>
      <c r="VDX60" s="516"/>
      <c r="VDY60" s="800"/>
      <c r="VDZ60" s="800"/>
      <c r="VEA60" s="800"/>
      <c r="VEB60" s="800"/>
      <c r="VEC60" s="800"/>
      <c r="VED60" s="800"/>
      <c r="VEE60" s="800"/>
      <c r="VEF60" s="516"/>
      <c r="VEG60" s="800"/>
      <c r="VEH60" s="800"/>
      <c r="VEI60" s="800"/>
      <c r="VEJ60" s="800"/>
      <c r="VEK60" s="800"/>
      <c r="VEL60" s="800"/>
      <c r="VEM60" s="800"/>
      <c r="VEN60" s="516"/>
      <c r="VEO60" s="800"/>
      <c r="VEP60" s="800"/>
      <c r="VEQ60" s="800"/>
      <c r="VER60" s="800"/>
      <c r="VES60" s="800"/>
      <c r="VET60" s="800"/>
      <c r="VEU60" s="800"/>
      <c r="VEV60" s="516"/>
      <c r="VEW60" s="800"/>
      <c r="VEX60" s="800"/>
      <c r="VEY60" s="800"/>
      <c r="VEZ60" s="800"/>
      <c r="VFA60" s="800"/>
      <c r="VFB60" s="800"/>
      <c r="VFC60" s="800"/>
      <c r="VFD60" s="516"/>
      <c r="VFE60" s="800"/>
      <c r="VFF60" s="800"/>
      <c r="VFG60" s="800"/>
      <c r="VFH60" s="800"/>
      <c r="VFI60" s="800"/>
      <c r="VFJ60" s="800"/>
      <c r="VFK60" s="800"/>
      <c r="VFL60" s="516"/>
      <c r="VFM60" s="800"/>
      <c r="VFN60" s="800"/>
      <c r="VFO60" s="800"/>
      <c r="VFP60" s="800"/>
      <c r="VFQ60" s="800"/>
      <c r="VFR60" s="800"/>
      <c r="VFS60" s="800"/>
      <c r="VFT60" s="516"/>
      <c r="VFU60" s="800"/>
      <c r="VFV60" s="800"/>
      <c r="VFW60" s="800"/>
      <c r="VFX60" s="800"/>
      <c r="VFY60" s="800"/>
      <c r="VFZ60" s="800"/>
      <c r="VGA60" s="800"/>
      <c r="VGB60" s="516"/>
      <c r="VGC60" s="800"/>
      <c r="VGD60" s="800"/>
      <c r="VGE60" s="800"/>
      <c r="VGF60" s="800"/>
      <c r="VGG60" s="800"/>
      <c r="VGH60" s="800"/>
      <c r="VGI60" s="800"/>
      <c r="VGJ60" s="516"/>
      <c r="VGK60" s="800"/>
      <c r="VGL60" s="800"/>
      <c r="VGM60" s="800"/>
      <c r="VGN60" s="800"/>
      <c r="VGO60" s="800"/>
      <c r="VGP60" s="800"/>
      <c r="VGQ60" s="800"/>
      <c r="VGR60" s="516"/>
      <c r="VGS60" s="800"/>
      <c r="VGT60" s="800"/>
      <c r="VGU60" s="800"/>
      <c r="VGV60" s="800"/>
      <c r="VGW60" s="800"/>
      <c r="VGX60" s="800"/>
      <c r="VGY60" s="800"/>
      <c r="VGZ60" s="516"/>
      <c r="VHA60" s="800"/>
      <c r="VHB60" s="800"/>
      <c r="VHC60" s="800"/>
      <c r="VHD60" s="800"/>
      <c r="VHE60" s="800"/>
      <c r="VHF60" s="800"/>
      <c r="VHG60" s="800"/>
      <c r="VHH60" s="516"/>
      <c r="VHI60" s="800"/>
      <c r="VHJ60" s="800"/>
      <c r="VHK60" s="800"/>
      <c r="VHL60" s="800"/>
      <c r="VHM60" s="800"/>
      <c r="VHN60" s="800"/>
      <c r="VHO60" s="800"/>
      <c r="VHP60" s="516"/>
      <c r="VHQ60" s="800"/>
      <c r="VHR60" s="800"/>
      <c r="VHS60" s="800"/>
      <c r="VHT60" s="800"/>
      <c r="VHU60" s="800"/>
      <c r="VHV60" s="800"/>
      <c r="VHW60" s="800"/>
      <c r="VHX60" s="516"/>
      <c r="VHY60" s="800"/>
      <c r="VHZ60" s="800"/>
      <c r="VIA60" s="800"/>
      <c r="VIB60" s="800"/>
      <c r="VIC60" s="800"/>
      <c r="VID60" s="800"/>
      <c r="VIE60" s="800"/>
      <c r="VIF60" s="516"/>
      <c r="VIG60" s="800"/>
      <c r="VIH60" s="800"/>
      <c r="VII60" s="800"/>
      <c r="VIJ60" s="800"/>
      <c r="VIK60" s="800"/>
      <c r="VIL60" s="800"/>
      <c r="VIM60" s="800"/>
      <c r="VIN60" s="516"/>
      <c r="VIO60" s="800"/>
      <c r="VIP60" s="800"/>
      <c r="VIQ60" s="800"/>
      <c r="VIR60" s="800"/>
      <c r="VIS60" s="800"/>
      <c r="VIT60" s="800"/>
      <c r="VIU60" s="800"/>
      <c r="VIV60" s="516"/>
      <c r="VIW60" s="800"/>
      <c r="VIX60" s="800"/>
      <c r="VIY60" s="800"/>
      <c r="VIZ60" s="800"/>
      <c r="VJA60" s="800"/>
      <c r="VJB60" s="800"/>
      <c r="VJC60" s="800"/>
      <c r="VJD60" s="516"/>
      <c r="VJE60" s="800"/>
      <c r="VJF60" s="800"/>
      <c r="VJG60" s="800"/>
      <c r="VJH60" s="800"/>
      <c r="VJI60" s="800"/>
      <c r="VJJ60" s="800"/>
      <c r="VJK60" s="800"/>
      <c r="VJL60" s="516"/>
      <c r="VJM60" s="800"/>
      <c r="VJN60" s="800"/>
      <c r="VJO60" s="800"/>
      <c r="VJP60" s="800"/>
      <c r="VJQ60" s="800"/>
      <c r="VJR60" s="800"/>
      <c r="VJS60" s="800"/>
      <c r="VJT60" s="516"/>
      <c r="VJU60" s="800"/>
      <c r="VJV60" s="800"/>
      <c r="VJW60" s="800"/>
      <c r="VJX60" s="800"/>
      <c r="VJY60" s="800"/>
      <c r="VJZ60" s="800"/>
      <c r="VKA60" s="800"/>
      <c r="VKB60" s="516"/>
      <c r="VKC60" s="800"/>
      <c r="VKD60" s="800"/>
      <c r="VKE60" s="800"/>
      <c r="VKF60" s="800"/>
      <c r="VKG60" s="800"/>
      <c r="VKH60" s="800"/>
      <c r="VKI60" s="800"/>
      <c r="VKJ60" s="516"/>
      <c r="VKK60" s="800"/>
      <c r="VKL60" s="800"/>
      <c r="VKM60" s="800"/>
      <c r="VKN60" s="800"/>
      <c r="VKO60" s="800"/>
      <c r="VKP60" s="800"/>
      <c r="VKQ60" s="800"/>
      <c r="VKR60" s="516"/>
      <c r="VKS60" s="800"/>
      <c r="VKT60" s="800"/>
      <c r="VKU60" s="800"/>
      <c r="VKV60" s="800"/>
      <c r="VKW60" s="800"/>
      <c r="VKX60" s="800"/>
      <c r="VKY60" s="800"/>
      <c r="VKZ60" s="516"/>
      <c r="VLA60" s="800"/>
      <c r="VLB60" s="800"/>
      <c r="VLC60" s="800"/>
      <c r="VLD60" s="800"/>
      <c r="VLE60" s="800"/>
      <c r="VLF60" s="800"/>
      <c r="VLG60" s="800"/>
      <c r="VLH60" s="516"/>
      <c r="VLI60" s="800"/>
      <c r="VLJ60" s="800"/>
      <c r="VLK60" s="800"/>
      <c r="VLL60" s="800"/>
      <c r="VLM60" s="800"/>
      <c r="VLN60" s="800"/>
      <c r="VLO60" s="800"/>
      <c r="VLP60" s="516"/>
      <c r="VLQ60" s="800"/>
      <c r="VLR60" s="800"/>
      <c r="VLS60" s="800"/>
      <c r="VLT60" s="800"/>
      <c r="VLU60" s="800"/>
      <c r="VLV60" s="800"/>
      <c r="VLW60" s="800"/>
      <c r="VLX60" s="516"/>
      <c r="VLY60" s="800"/>
      <c r="VLZ60" s="800"/>
      <c r="VMA60" s="800"/>
      <c r="VMB60" s="800"/>
      <c r="VMC60" s="800"/>
      <c r="VMD60" s="800"/>
      <c r="VME60" s="800"/>
      <c r="VMF60" s="516"/>
      <c r="VMG60" s="800"/>
      <c r="VMH60" s="800"/>
      <c r="VMI60" s="800"/>
      <c r="VMJ60" s="800"/>
      <c r="VMK60" s="800"/>
      <c r="VML60" s="800"/>
      <c r="VMM60" s="800"/>
      <c r="VMN60" s="516"/>
      <c r="VMO60" s="800"/>
      <c r="VMP60" s="800"/>
      <c r="VMQ60" s="800"/>
      <c r="VMR60" s="800"/>
      <c r="VMS60" s="800"/>
      <c r="VMT60" s="800"/>
      <c r="VMU60" s="800"/>
      <c r="VMV60" s="516"/>
      <c r="VMW60" s="800"/>
      <c r="VMX60" s="800"/>
      <c r="VMY60" s="800"/>
      <c r="VMZ60" s="800"/>
      <c r="VNA60" s="800"/>
      <c r="VNB60" s="800"/>
      <c r="VNC60" s="800"/>
      <c r="VND60" s="516"/>
      <c r="VNE60" s="800"/>
      <c r="VNF60" s="800"/>
      <c r="VNG60" s="800"/>
      <c r="VNH60" s="800"/>
      <c r="VNI60" s="800"/>
      <c r="VNJ60" s="800"/>
      <c r="VNK60" s="800"/>
      <c r="VNL60" s="516"/>
      <c r="VNM60" s="800"/>
      <c r="VNN60" s="800"/>
      <c r="VNO60" s="800"/>
      <c r="VNP60" s="800"/>
      <c r="VNQ60" s="800"/>
      <c r="VNR60" s="800"/>
      <c r="VNS60" s="800"/>
      <c r="VNT60" s="516"/>
      <c r="VNU60" s="800"/>
      <c r="VNV60" s="800"/>
      <c r="VNW60" s="800"/>
      <c r="VNX60" s="800"/>
      <c r="VNY60" s="800"/>
      <c r="VNZ60" s="800"/>
      <c r="VOA60" s="800"/>
      <c r="VOB60" s="516"/>
      <c r="VOC60" s="800"/>
      <c r="VOD60" s="800"/>
      <c r="VOE60" s="800"/>
      <c r="VOF60" s="800"/>
      <c r="VOG60" s="800"/>
      <c r="VOH60" s="800"/>
      <c r="VOI60" s="800"/>
      <c r="VOJ60" s="516"/>
      <c r="VOK60" s="800"/>
      <c r="VOL60" s="800"/>
      <c r="VOM60" s="800"/>
      <c r="VON60" s="800"/>
      <c r="VOO60" s="800"/>
      <c r="VOP60" s="800"/>
      <c r="VOQ60" s="800"/>
      <c r="VOR60" s="516"/>
      <c r="VOS60" s="800"/>
      <c r="VOT60" s="800"/>
      <c r="VOU60" s="800"/>
      <c r="VOV60" s="800"/>
      <c r="VOW60" s="800"/>
      <c r="VOX60" s="800"/>
      <c r="VOY60" s="800"/>
      <c r="VOZ60" s="516"/>
      <c r="VPA60" s="800"/>
      <c r="VPB60" s="800"/>
      <c r="VPC60" s="800"/>
      <c r="VPD60" s="800"/>
      <c r="VPE60" s="800"/>
      <c r="VPF60" s="800"/>
      <c r="VPG60" s="800"/>
      <c r="VPH60" s="516"/>
      <c r="VPI60" s="800"/>
      <c r="VPJ60" s="800"/>
      <c r="VPK60" s="800"/>
      <c r="VPL60" s="800"/>
      <c r="VPM60" s="800"/>
      <c r="VPN60" s="800"/>
      <c r="VPO60" s="800"/>
      <c r="VPP60" s="516"/>
      <c r="VPQ60" s="800"/>
      <c r="VPR60" s="800"/>
      <c r="VPS60" s="800"/>
      <c r="VPT60" s="800"/>
      <c r="VPU60" s="800"/>
      <c r="VPV60" s="800"/>
      <c r="VPW60" s="800"/>
      <c r="VPX60" s="516"/>
      <c r="VPY60" s="800"/>
      <c r="VPZ60" s="800"/>
      <c r="VQA60" s="800"/>
      <c r="VQB60" s="800"/>
      <c r="VQC60" s="800"/>
      <c r="VQD60" s="800"/>
      <c r="VQE60" s="800"/>
      <c r="VQF60" s="516"/>
      <c r="VQG60" s="800"/>
      <c r="VQH60" s="800"/>
      <c r="VQI60" s="800"/>
      <c r="VQJ60" s="800"/>
      <c r="VQK60" s="800"/>
      <c r="VQL60" s="800"/>
      <c r="VQM60" s="800"/>
      <c r="VQN60" s="516"/>
      <c r="VQO60" s="800"/>
      <c r="VQP60" s="800"/>
      <c r="VQQ60" s="800"/>
      <c r="VQR60" s="800"/>
      <c r="VQS60" s="800"/>
      <c r="VQT60" s="800"/>
      <c r="VQU60" s="800"/>
      <c r="VQV60" s="516"/>
      <c r="VQW60" s="800"/>
      <c r="VQX60" s="800"/>
      <c r="VQY60" s="800"/>
      <c r="VQZ60" s="800"/>
      <c r="VRA60" s="800"/>
      <c r="VRB60" s="800"/>
      <c r="VRC60" s="800"/>
      <c r="VRD60" s="516"/>
      <c r="VRE60" s="800"/>
      <c r="VRF60" s="800"/>
      <c r="VRG60" s="800"/>
      <c r="VRH60" s="800"/>
      <c r="VRI60" s="800"/>
      <c r="VRJ60" s="800"/>
      <c r="VRK60" s="800"/>
      <c r="VRL60" s="516"/>
      <c r="VRM60" s="800"/>
      <c r="VRN60" s="800"/>
      <c r="VRO60" s="800"/>
      <c r="VRP60" s="800"/>
      <c r="VRQ60" s="800"/>
      <c r="VRR60" s="800"/>
      <c r="VRS60" s="800"/>
      <c r="VRT60" s="516"/>
      <c r="VRU60" s="800"/>
      <c r="VRV60" s="800"/>
      <c r="VRW60" s="800"/>
      <c r="VRX60" s="800"/>
      <c r="VRY60" s="800"/>
      <c r="VRZ60" s="800"/>
      <c r="VSA60" s="800"/>
      <c r="VSB60" s="516"/>
      <c r="VSC60" s="800"/>
      <c r="VSD60" s="800"/>
      <c r="VSE60" s="800"/>
      <c r="VSF60" s="800"/>
      <c r="VSG60" s="800"/>
      <c r="VSH60" s="800"/>
      <c r="VSI60" s="800"/>
      <c r="VSJ60" s="516"/>
      <c r="VSK60" s="800"/>
      <c r="VSL60" s="800"/>
      <c r="VSM60" s="800"/>
      <c r="VSN60" s="800"/>
      <c r="VSO60" s="800"/>
      <c r="VSP60" s="800"/>
      <c r="VSQ60" s="800"/>
      <c r="VSR60" s="516"/>
      <c r="VSS60" s="800"/>
      <c r="VST60" s="800"/>
      <c r="VSU60" s="800"/>
      <c r="VSV60" s="800"/>
      <c r="VSW60" s="800"/>
      <c r="VSX60" s="800"/>
      <c r="VSY60" s="800"/>
      <c r="VSZ60" s="516"/>
      <c r="VTA60" s="800"/>
      <c r="VTB60" s="800"/>
      <c r="VTC60" s="800"/>
      <c r="VTD60" s="800"/>
      <c r="VTE60" s="800"/>
      <c r="VTF60" s="800"/>
      <c r="VTG60" s="800"/>
      <c r="VTH60" s="516"/>
      <c r="VTI60" s="800"/>
      <c r="VTJ60" s="800"/>
      <c r="VTK60" s="800"/>
      <c r="VTL60" s="800"/>
      <c r="VTM60" s="800"/>
      <c r="VTN60" s="800"/>
      <c r="VTO60" s="800"/>
      <c r="VTP60" s="516"/>
      <c r="VTQ60" s="800"/>
      <c r="VTR60" s="800"/>
      <c r="VTS60" s="800"/>
      <c r="VTT60" s="800"/>
      <c r="VTU60" s="800"/>
      <c r="VTV60" s="800"/>
      <c r="VTW60" s="800"/>
      <c r="VTX60" s="516"/>
      <c r="VTY60" s="800"/>
      <c r="VTZ60" s="800"/>
      <c r="VUA60" s="800"/>
      <c r="VUB60" s="800"/>
      <c r="VUC60" s="800"/>
      <c r="VUD60" s="800"/>
      <c r="VUE60" s="800"/>
      <c r="VUF60" s="516"/>
      <c r="VUG60" s="800"/>
      <c r="VUH60" s="800"/>
      <c r="VUI60" s="800"/>
      <c r="VUJ60" s="800"/>
      <c r="VUK60" s="800"/>
      <c r="VUL60" s="800"/>
      <c r="VUM60" s="800"/>
      <c r="VUN60" s="516"/>
      <c r="VUO60" s="800"/>
      <c r="VUP60" s="800"/>
      <c r="VUQ60" s="800"/>
      <c r="VUR60" s="800"/>
      <c r="VUS60" s="800"/>
      <c r="VUT60" s="800"/>
      <c r="VUU60" s="800"/>
      <c r="VUV60" s="516"/>
      <c r="VUW60" s="800"/>
      <c r="VUX60" s="800"/>
      <c r="VUY60" s="800"/>
      <c r="VUZ60" s="800"/>
      <c r="VVA60" s="800"/>
      <c r="VVB60" s="800"/>
      <c r="VVC60" s="800"/>
      <c r="VVD60" s="516"/>
      <c r="VVE60" s="800"/>
      <c r="VVF60" s="800"/>
      <c r="VVG60" s="800"/>
      <c r="VVH60" s="800"/>
      <c r="VVI60" s="800"/>
      <c r="VVJ60" s="800"/>
      <c r="VVK60" s="800"/>
      <c r="VVL60" s="516"/>
      <c r="VVM60" s="800"/>
      <c r="VVN60" s="800"/>
      <c r="VVO60" s="800"/>
      <c r="VVP60" s="800"/>
      <c r="VVQ60" s="800"/>
      <c r="VVR60" s="800"/>
      <c r="VVS60" s="800"/>
      <c r="VVT60" s="516"/>
      <c r="VVU60" s="800"/>
      <c r="VVV60" s="800"/>
      <c r="VVW60" s="800"/>
      <c r="VVX60" s="800"/>
      <c r="VVY60" s="800"/>
      <c r="VVZ60" s="800"/>
      <c r="VWA60" s="800"/>
      <c r="VWB60" s="516"/>
      <c r="VWC60" s="800"/>
      <c r="VWD60" s="800"/>
      <c r="VWE60" s="800"/>
      <c r="VWF60" s="800"/>
      <c r="VWG60" s="800"/>
      <c r="VWH60" s="800"/>
      <c r="VWI60" s="800"/>
      <c r="VWJ60" s="516"/>
      <c r="VWK60" s="800"/>
      <c r="VWL60" s="800"/>
      <c r="VWM60" s="800"/>
      <c r="VWN60" s="800"/>
      <c r="VWO60" s="800"/>
      <c r="VWP60" s="800"/>
      <c r="VWQ60" s="800"/>
      <c r="VWR60" s="516"/>
      <c r="VWS60" s="800"/>
      <c r="VWT60" s="800"/>
      <c r="VWU60" s="800"/>
      <c r="VWV60" s="800"/>
      <c r="VWW60" s="800"/>
      <c r="VWX60" s="800"/>
      <c r="VWY60" s="800"/>
      <c r="VWZ60" s="516"/>
      <c r="VXA60" s="800"/>
      <c r="VXB60" s="800"/>
      <c r="VXC60" s="800"/>
      <c r="VXD60" s="800"/>
      <c r="VXE60" s="800"/>
      <c r="VXF60" s="800"/>
      <c r="VXG60" s="800"/>
      <c r="VXH60" s="516"/>
      <c r="VXI60" s="800"/>
      <c r="VXJ60" s="800"/>
      <c r="VXK60" s="800"/>
      <c r="VXL60" s="800"/>
      <c r="VXM60" s="800"/>
      <c r="VXN60" s="800"/>
      <c r="VXO60" s="800"/>
      <c r="VXP60" s="516"/>
      <c r="VXQ60" s="800"/>
      <c r="VXR60" s="800"/>
      <c r="VXS60" s="800"/>
      <c r="VXT60" s="800"/>
      <c r="VXU60" s="800"/>
      <c r="VXV60" s="800"/>
      <c r="VXW60" s="800"/>
      <c r="VXX60" s="516"/>
      <c r="VXY60" s="800"/>
      <c r="VXZ60" s="800"/>
      <c r="VYA60" s="800"/>
      <c r="VYB60" s="800"/>
      <c r="VYC60" s="800"/>
      <c r="VYD60" s="800"/>
      <c r="VYE60" s="800"/>
      <c r="VYF60" s="516"/>
      <c r="VYG60" s="800"/>
      <c r="VYH60" s="800"/>
      <c r="VYI60" s="800"/>
      <c r="VYJ60" s="800"/>
      <c r="VYK60" s="800"/>
      <c r="VYL60" s="800"/>
      <c r="VYM60" s="800"/>
      <c r="VYN60" s="516"/>
      <c r="VYO60" s="800"/>
      <c r="VYP60" s="800"/>
      <c r="VYQ60" s="800"/>
      <c r="VYR60" s="800"/>
      <c r="VYS60" s="800"/>
      <c r="VYT60" s="800"/>
      <c r="VYU60" s="800"/>
      <c r="VYV60" s="516"/>
      <c r="VYW60" s="800"/>
      <c r="VYX60" s="800"/>
      <c r="VYY60" s="800"/>
      <c r="VYZ60" s="800"/>
      <c r="VZA60" s="800"/>
      <c r="VZB60" s="800"/>
      <c r="VZC60" s="800"/>
      <c r="VZD60" s="516"/>
      <c r="VZE60" s="800"/>
      <c r="VZF60" s="800"/>
      <c r="VZG60" s="800"/>
      <c r="VZH60" s="800"/>
      <c r="VZI60" s="800"/>
      <c r="VZJ60" s="800"/>
      <c r="VZK60" s="800"/>
      <c r="VZL60" s="516"/>
      <c r="VZM60" s="800"/>
      <c r="VZN60" s="800"/>
      <c r="VZO60" s="800"/>
      <c r="VZP60" s="800"/>
      <c r="VZQ60" s="800"/>
      <c r="VZR60" s="800"/>
      <c r="VZS60" s="800"/>
      <c r="VZT60" s="516"/>
      <c r="VZU60" s="800"/>
      <c r="VZV60" s="800"/>
      <c r="VZW60" s="800"/>
      <c r="VZX60" s="800"/>
      <c r="VZY60" s="800"/>
      <c r="VZZ60" s="800"/>
      <c r="WAA60" s="800"/>
      <c r="WAB60" s="516"/>
      <c r="WAC60" s="800"/>
      <c r="WAD60" s="800"/>
      <c r="WAE60" s="800"/>
      <c r="WAF60" s="800"/>
      <c r="WAG60" s="800"/>
      <c r="WAH60" s="800"/>
      <c r="WAI60" s="800"/>
      <c r="WAJ60" s="516"/>
      <c r="WAK60" s="800"/>
      <c r="WAL60" s="800"/>
      <c r="WAM60" s="800"/>
      <c r="WAN60" s="800"/>
      <c r="WAO60" s="800"/>
      <c r="WAP60" s="800"/>
      <c r="WAQ60" s="800"/>
      <c r="WAR60" s="516"/>
      <c r="WAS60" s="800"/>
      <c r="WAT60" s="800"/>
      <c r="WAU60" s="800"/>
      <c r="WAV60" s="800"/>
      <c r="WAW60" s="800"/>
      <c r="WAX60" s="800"/>
      <c r="WAY60" s="800"/>
      <c r="WAZ60" s="516"/>
      <c r="WBA60" s="800"/>
      <c r="WBB60" s="800"/>
      <c r="WBC60" s="800"/>
      <c r="WBD60" s="800"/>
      <c r="WBE60" s="800"/>
      <c r="WBF60" s="800"/>
      <c r="WBG60" s="800"/>
      <c r="WBH60" s="516"/>
      <c r="WBI60" s="800"/>
      <c r="WBJ60" s="800"/>
      <c r="WBK60" s="800"/>
      <c r="WBL60" s="800"/>
      <c r="WBM60" s="800"/>
      <c r="WBN60" s="800"/>
      <c r="WBO60" s="800"/>
      <c r="WBP60" s="516"/>
      <c r="WBQ60" s="800"/>
      <c r="WBR60" s="800"/>
      <c r="WBS60" s="800"/>
      <c r="WBT60" s="800"/>
      <c r="WBU60" s="800"/>
      <c r="WBV60" s="800"/>
      <c r="WBW60" s="800"/>
      <c r="WBX60" s="516"/>
      <c r="WBY60" s="800"/>
      <c r="WBZ60" s="800"/>
      <c r="WCA60" s="800"/>
      <c r="WCB60" s="800"/>
      <c r="WCC60" s="800"/>
      <c r="WCD60" s="800"/>
      <c r="WCE60" s="800"/>
      <c r="WCF60" s="516"/>
      <c r="WCG60" s="800"/>
      <c r="WCH60" s="800"/>
      <c r="WCI60" s="800"/>
      <c r="WCJ60" s="800"/>
      <c r="WCK60" s="800"/>
      <c r="WCL60" s="800"/>
      <c r="WCM60" s="800"/>
      <c r="WCN60" s="516"/>
      <c r="WCO60" s="800"/>
      <c r="WCP60" s="800"/>
      <c r="WCQ60" s="800"/>
      <c r="WCR60" s="800"/>
      <c r="WCS60" s="800"/>
      <c r="WCT60" s="800"/>
      <c r="WCU60" s="800"/>
      <c r="WCV60" s="516"/>
      <c r="WCW60" s="800"/>
      <c r="WCX60" s="800"/>
      <c r="WCY60" s="800"/>
      <c r="WCZ60" s="800"/>
      <c r="WDA60" s="800"/>
      <c r="WDB60" s="800"/>
      <c r="WDC60" s="800"/>
      <c r="WDD60" s="516"/>
      <c r="WDE60" s="800"/>
      <c r="WDF60" s="800"/>
      <c r="WDG60" s="800"/>
      <c r="WDH60" s="800"/>
      <c r="WDI60" s="800"/>
      <c r="WDJ60" s="800"/>
      <c r="WDK60" s="800"/>
      <c r="WDL60" s="516"/>
      <c r="WDM60" s="800"/>
      <c r="WDN60" s="800"/>
      <c r="WDO60" s="800"/>
      <c r="WDP60" s="800"/>
      <c r="WDQ60" s="800"/>
      <c r="WDR60" s="800"/>
      <c r="WDS60" s="800"/>
      <c r="WDT60" s="516"/>
      <c r="WDU60" s="800"/>
      <c r="WDV60" s="800"/>
      <c r="WDW60" s="800"/>
      <c r="WDX60" s="800"/>
      <c r="WDY60" s="800"/>
      <c r="WDZ60" s="800"/>
      <c r="WEA60" s="800"/>
      <c r="WEB60" s="516"/>
      <c r="WEC60" s="800"/>
      <c r="WED60" s="800"/>
      <c r="WEE60" s="800"/>
      <c r="WEF60" s="800"/>
      <c r="WEG60" s="800"/>
      <c r="WEH60" s="800"/>
      <c r="WEI60" s="800"/>
      <c r="WEJ60" s="516"/>
      <c r="WEK60" s="800"/>
      <c r="WEL60" s="800"/>
      <c r="WEM60" s="800"/>
      <c r="WEN60" s="800"/>
      <c r="WEO60" s="800"/>
      <c r="WEP60" s="800"/>
      <c r="WEQ60" s="800"/>
      <c r="WER60" s="516"/>
      <c r="WES60" s="800"/>
      <c r="WET60" s="800"/>
      <c r="WEU60" s="800"/>
      <c r="WEV60" s="800"/>
      <c r="WEW60" s="800"/>
      <c r="WEX60" s="800"/>
      <c r="WEY60" s="800"/>
      <c r="WEZ60" s="516"/>
      <c r="WFA60" s="800"/>
      <c r="WFB60" s="800"/>
      <c r="WFC60" s="800"/>
      <c r="WFD60" s="800"/>
      <c r="WFE60" s="800"/>
      <c r="WFF60" s="800"/>
      <c r="WFG60" s="800"/>
      <c r="WFH60" s="516"/>
      <c r="WFI60" s="800"/>
      <c r="WFJ60" s="800"/>
      <c r="WFK60" s="800"/>
      <c r="WFL60" s="800"/>
      <c r="WFM60" s="800"/>
      <c r="WFN60" s="800"/>
      <c r="WFO60" s="800"/>
      <c r="WFP60" s="516"/>
      <c r="WFQ60" s="800"/>
      <c r="WFR60" s="800"/>
      <c r="WFS60" s="800"/>
      <c r="WFT60" s="800"/>
      <c r="WFU60" s="800"/>
      <c r="WFV60" s="800"/>
      <c r="WFW60" s="800"/>
      <c r="WFX60" s="516"/>
      <c r="WFY60" s="800"/>
      <c r="WFZ60" s="800"/>
      <c r="WGA60" s="800"/>
      <c r="WGB60" s="800"/>
      <c r="WGC60" s="800"/>
      <c r="WGD60" s="800"/>
      <c r="WGE60" s="800"/>
      <c r="WGF60" s="516"/>
      <c r="WGG60" s="800"/>
      <c r="WGH60" s="800"/>
      <c r="WGI60" s="800"/>
      <c r="WGJ60" s="800"/>
      <c r="WGK60" s="800"/>
      <c r="WGL60" s="800"/>
      <c r="WGM60" s="800"/>
      <c r="WGN60" s="516"/>
      <c r="WGO60" s="800"/>
      <c r="WGP60" s="800"/>
      <c r="WGQ60" s="800"/>
      <c r="WGR60" s="800"/>
      <c r="WGS60" s="800"/>
      <c r="WGT60" s="800"/>
      <c r="WGU60" s="800"/>
      <c r="WGV60" s="516"/>
      <c r="WGW60" s="800"/>
      <c r="WGX60" s="800"/>
      <c r="WGY60" s="800"/>
      <c r="WGZ60" s="800"/>
      <c r="WHA60" s="800"/>
      <c r="WHB60" s="800"/>
      <c r="WHC60" s="800"/>
      <c r="WHD60" s="516"/>
      <c r="WHE60" s="800"/>
      <c r="WHF60" s="800"/>
      <c r="WHG60" s="800"/>
      <c r="WHH60" s="800"/>
      <c r="WHI60" s="800"/>
      <c r="WHJ60" s="800"/>
      <c r="WHK60" s="800"/>
      <c r="WHL60" s="516"/>
      <c r="WHM60" s="800"/>
      <c r="WHN60" s="800"/>
      <c r="WHO60" s="800"/>
      <c r="WHP60" s="800"/>
      <c r="WHQ60" s="800"/>
      <c r="WHR60" s="800"/>
      <c r="WHS60" s="800"/>
      <c r="WHT60" s="516"/>
      <c r="WHU60" s="800"/>
      <c r="WHV60" s="800"/>
      <c r="WHW60" s="800"/>
      <c r="WHX60" s="800"/>
      <c r="WHY60" s="800"/>
      <c r="WHZ60" s="800"/>
      <c r="WIA60" s="800"/>
      <c r="WIB60" s="516"/>
      <c r="WIC60" s="800"/>
      <c r="WID60" s="800"/>
      <c r="WIE60" s="800"/>
      <c r="WIF60" s="800"/>
      <c r="WIG60" s="800"/>
      <c r="WIH60" s="800"/>
      <c r="WII60" s="800"/>
      <c r="WIJ60" s="516"/>
      <c r="WIK60" s="800"/>
      <c r="WIL60" s="800"/>
      <c r="WIM60" s="800"/>
      <c r="WIN60" s="800"/>
      <c r="WIO60" s="800"/>
      <c r="WIP60" s="800"/>
      <c r="WIQ60" s="800"/>
      <c r="WIR60" s="516"/>
      <c r="WIS60" s="800"/>
      <c r="WIT60" s="800"/>
      <c r="WIU60" s="800"/>
      <c r="WIV60" s="800"/>
      <c r="WIW60" s="800"/>
      <c r="WIX60" s="800"/>
      <c r="WIY60" s="800"/>
      <c r="WIZ60" s="516"/>
      <c r="WJA60" s="800"/>
      <c r="WJB60" s="800"/>
      <c r="WJC60" s="800"/>
      <c r="WJD60" s="800"/>
      <c r="WJE60" s="800"/>
      <c r="WJF60" s="800"/>
      <c r="WJG60" s="800"/>
      <c r="WJH60" s="516"/>
      <c r="WJI60" s="800"/>
      <c r="WJJ60" s="800"/>
      <c r="WJK60" s="800"/>
      <c r="WJL60" s="800"/>
      <c r="WJM60" s="800"/>
      <c r="WJN60" s="800"/>
      <c r="WJO60" s="800"/>
      <c r="WJP60" s="516"/>
      <c r="WJQ60" s="800"/>
      <c r="WJR60" s="800"/>
      <c r="WJS60" s="800"/>
      <c r="WJT60" s="800"/>
      <c r="WJU60" s="800"/>
      <c r="WJV60" s="800"/>
      <c r="WJW60" s="800"/>
      <c r="WJX60" s="516"/>
      <c r="WJY60" s="800"/>
      <c r="WJZ60" s="800"/>
      <c r="WKA60" s="800"/>
      <c r="WKB60" s="800"/>
      <c r="WKC60" s="800"/>
      <c r="WKD60" s="800"/>
      <c r="WKE60" s="800"/>
      <c r="WKF60" s="516"/>
      <c r="WKG60" s="800"/>
      <c r="WKH60" s="800"/>
      <c r="WKI60" s="800"/>
      <c r="WKJ60" s="800"/>
      <c r="WKK60" s="800"/>
      <c r="WKL60" s="800"/>
      <c r="WKM60" s="800"/>
      <c r="WKN60" s="516"/>
      <c r="WKO60" s="800"/>
      <c r="WKP60" s="800"/>
      <c r="WKQ60" s="800"/>
      <c r="WKR60" s="800"/>
      <c r="WKS60" s="800"/>
      <c r="WKT60" s="800"/>
      <c r="WKU60" s="800"/>
      <c r="WKV60" s="516"/>
      <c r="WKW60" s="800"/>
      <c r="WKX60" s="800"/>
      <c r="WKY60" s="800"/>
      <c r="WKZ60" s="800"/>
      <c r="WLA60" s="800"/>
      <c r="WLB60" s="800"/>
      <c r="WLC60" s="800"/>
      <c r="WLD60" s="516"/>
      <c r="WLE60" s="800"/>
      <c r="WLF60" s="800"/>
      <c r="WLG60" s="800"/>
      <c r="WLH60" s="800"/>
      <c r="WLI60" s="800"/>
      <c r="WLJ60" s="800"/>
      <c r="WLK60" s="800"/>
      <c r="WLL60" s="516"/>
      <c r="WLM60" s="800"/>
      <c r="WLN60" s="800"/>
      <c r="WLO60" s="800"/>
      <c r="WLP60" s="800"/>
      <c r="WLQ60" s="800"/>
      <c r="WLR60" s="800"/>
      <c r="WLS60" s="800"/>
      <c r="WLT60" s="516"/>
      <c r="WLU60" s="800"/>
      <c r="WLV60" s="800"/>
      <c r="WLW60" s="800"/>
      <c r="WLX60" s="800"/>
      <c r="WLY60" s="800"/>
      <c r="WLZ60" s="800"/>
      <c r="WMA60" s="800"/>
      <c r="WMB60" s="516"/>
      <c r="WMC60" s="800"/>
      <c r="WMD60" s="800"/>
      <c r="WME60" s="800"/>
      <c r="WMF60" s="800"/>
      <c r="WMG60" s="800"/>
      <c r="WMH60" s="800"/>
      <c r="WMI60" s="800"/>
      <c r="WMJ60" s="516"/>
      <c r="WMK60" s="800"/>
      <c r="WML60" s="800"/>
      <c r="WMM60" s="800"/>
      <c r="WMN60" s="800"/>
      <c r="WMO60" s="800"/>
      <c r="WMP60" s="800"/>
      <c r="WMQ60" s="800"/>
      <c r="WMR60" s="516"/>
      <c r="WMS60" s="800"/>
      <c r="WMT60" s="800"/>
      <c r="WMU60" s="800"/>
      <c r="WMV60" s="800"/>
      <c r="WMW60" s="800"/>
      <c r="WMX60" s="800"/>
      <c r="WMY60" s="800"/>
      <c r="WMZ60" s="516"/>
      <c r="WNA60" s="800"/>
      <c r="WNB60" s="800"/>
      <c r="WNC60" s="800"/>
      <c r="WND60" s="800"/>
      <c r="WNE60" s="800"/>
      <c r="WNF60" s="800"/>
      <c r="WNG60" s="800"/>
      <c r="WNH60" s="516"/>
      <c r="WNI60" s="800"/>
      <c r="WNJ60" s="800"/>
      <c r="WNK60" s="800"/>
      <c r="WNL60" s="800"/>
      <c r="WNM60" s="800"/>
      <c r="WNN60" s="800"/>
      <c r="WNO60" s="800"/>
      <c r="WNP60" s="516"/>
      <c r="WNQ60" s="800"/>
      <c r="WNR60" s="800"/>
      <c r="WNS60" s="800"/>
      <c r="WNT60" s="800"/>
      <c r="WNU60" s="800"/>
      <c r="WNV60" s="800"/>
      <c r="WNW60" s="800"/>
      <c r="WNX60" s="516"/>
      <c r="WNY60" s="800"/>
      <c r="WNZ60" s="800"/>
      <c r="WOA60" s="800"/>
      <c r="WOB60" s="800"/>
      <c r="WOC60" s="800"/>
      <c r="WOD60" s="800"/>
      <c r="WOE60" s="800"/>
      <c r="WOF60" s="516"/>
      <c r="WOG60" s="800"/>
      <c r="WOH60" s="800"/>
      <c r="WOI60" s="800"/>
      <c r="WOJ60" s="800"/>
      <c r="WOK60" s="800"/>
      <c r="WOL60" s="800"/>
      <c r="WOM60" s="800"/>
      <c r="WON60" s="516"/>
      <c r="WOO60" s="800"/>
      <c r="WOP60" s="800"/>
      <c r="WOQ60" s="800"/>
      <c r="WOR60" s="800"/>
      <c r="WOS60" s="800"/>
      <c r="WOT60" s="800"/>
      <c r="WOU60" s="800"/>
      <c r="WOV60" s="516"/>
      <c r="WOW60" s="800"/>
      <c r="WOX60" s="800"/>
      <c r="WOY60" s="800"/>
      <c r="WOZ60" s="800"/>
      <c r="WPA60" s="800"/>
      <c r="WPB60" s="800"/>
      <c r="WPC60" s="800"/>
      <c r="WPD60" s="516"/>
      <c r="WPE60" s="800"/>
      <c r="WPF60" s="800"/>
      <c r="WPG60" s="800"/>
      <c r="WPH60" s="800"/>
      <c r="WPI60" s="800"/>
      <c r="WPJ60" s="800"/>
      <c r="WPK60" s="800"/>
      <c r="WPL60" s="516"/>
      <c r="WPM60" s="800"/>
      <c r="WPN60" s="800"/>
      <c r="WPO60" s="800"/>
      <c r="WPP60" s="800"/>
      <c r="WPQ60" s="800"/>
      <c r="WPR60" s="800"/>
      <c r="WPS60" s="800"/>
      <c r="WPT60" s="516"/>
      <c r="WPU60" s="800"/>
      <c r="WPV60" s="800"/>
      <c r="WPW60" s="800"/>
      <c r="WPX60" s="800"/>
      <c r="WPY60" s="800"/>
      <c r="WPZ60" s="800"/>
      <c r="WQA60" s="800"/>
      <c r="WQB60" s="516"/>
      <c r="WQC60" s="800"/>
      <c r="WQD60" s="800"/>
      <c r="WQE60" s="800"/>
      <c r="WQF60" s="800"/>
      <c r="WQG60" s="800"/>
      <c r="WQH60" s="800"/>
      <c r="WQI60" s="800"/>
      <c r="WQJ60" s="516"/>
      <c r="WQK60" s="800"/>
      <c r="WQL60" s="800"/>
      <c r="WQM60" s="800"/>
      <c r="WQN60" s="800"/>
      <c r="WQO60" s="800"/>
      <c r="WQP60" s="800"/>
      <c r="WQQ60" s="800"/>
      <c r="WQR60" s="516"/>
      <c r="WQS60" s="800"/>
      <c r="WQT60" s="800"/>
      <c r="WQU60" s="800"/>
      <c r="WQV60" s="800"/>
      <c r="WQW60" s="800"/>
      <c r="WQX60" s="800"/>
      <c r="WQY60" s="800"/>
      <c r="WQZ60" s="516"/>
      <c r="WRA60" s="800"/>
      <c r="WRB60" s="800"/>
      <c r="WRC60" s="800"/>
      <c r="WRD60" s="800"/>
      <c r="WRE60" s="800"/>
      <c r="WRF60" s="800"/>
      <c r="WRG60" s="800"/>
      <c r="WRH60" s="516"/>
      <c r="WRI60" s="800"/>
      <c r="WRJ60" s="800"/>
      <c r="WRK60" s="800"/>
      <c r="WRL60" s="800"/>
      <c r="WRM60" s="800"/>
      <c r="WRN60" s="800"/>
      <c r="WRO60" s="800"/>
      <c r="WRP60" s="516"/>
      <c r="WRQ60" s="800"/>
      <c r="WRR60" s="800"/>
      <c r="WRS60" s="800"/>
      <c r="WRT60" s="800"/>
      <c r="WRU60" s="800"/>
      <c r="WRV60" s="800"/>
      <c r="WRW60" s="800"/>
      <c r="WRX60" s="516"/>
      <c r="WRY60" s="800"/>
      <c r="WRZ60" s="800"/>
      <c r="WSA60" s="800"/>
      <c r="WSB60" s="800"/>
      <c r="WSC60" s="800"/>
      <c r="WSD60" s="800"/>
      <c r="WSE60" s="800"/>
      <c r="WSF60" s="516"/>
      <c r="WSG60" s="800"/>
      <c r="WSH60" s="800"/>
      <c r="WSI60" s="800"/>
      <c r="WSJ60" s="800"/>
      <c r="WSK60" s="800"/>
      <c r="WSL60" s="800"/>
      <c r="WSM60" s="800"/>
      <c r="WSN60" s="516"/>
      <c r="WSO60" s="800"/>
      <c r="WSP60" s="800"/>
      <c r="WSQ60" s="800"/>
      <c r="WSR60" s="800"/>
      <c r="WSS60" s="800"/>
      <c r="WST60" s="800"/>
      <c r="WSU60" s="800"/>
      <c r="WSV60" s="516"/>
      <c r="WSW60" s="800"/>
      <c r="WSX60" s="800"/>
      <c r="WSY60" s="800"/>
      <c r="WSZ60" s="800"/>
      <c r="WTA60" s="800"/>
      <c r="WTB60" s="800"/>
      <c r="WTC60" s="800"/>
      <c r="WTD60" s="516"/>
      <c r="WTE60" s="800"/>
      <c r="WTF60" s="800"/>
      <c r="WTG60" s="800"/>
      <c r="WTH60" s="800"/>
      <c r="WTI60" s="800"/>
      <c r="WTJ60" s="800"/>
      <c r="WTK60" s="800"/>
      <c r="WTL60" s="516"/>
      <c r="WTM60" s="800"/>
      <c r="WTN60" s="800"/>
      <c r="WTO60" s="800"/>
      <c r="WTP60" s="800"/>
      <c r="WTQ60" s="800"/>
      <c r="WTR60" s="800"/>
      <c r="WTS60" s="800"/>
      <c r="WTT60" s="516"/>
      <c r="WTU60" s="800"/>
      <c r="WTV60" s="800"/>
      <c r="WTW60" s="800"/>
      <c r="WTX60" s="800"/>
      <c r="WTY60" s="800"/>
      <c r="WTZ60" s="800"/>
      <c r="WUA60" s="800"/>
      <c r="WUB60" s="516"/>
      <c r="WUC60" s="800"/>
      <c r="WUD60" s="800"/>
      <c r="WUE60" s="800"/>
      <c r="WUF60" s="800"/>
      <c r="WUG60" s="800"/>
      <c r="WUH60" s="800"/>
      <c r="WUI60" s="800"/>
      <c r="WUJ60" s="516"/>
      <c r="WUK60" s="800"/>
      <c r="WUL60" s="800"/>
      <c r="WUM60" s="800"/>
      <c r="WUN60" s="800"/>
      <c r="WUO60" s="800"/>
      <c r="WUP60" s="800"/>
      <c r="WUQ60" s="800"/>
      <c r="WUR60" s="516"/>
      <c r="WUS60" s="800"/>
      <c r="WUT60" s="800"/>
      <c r="WUU60" s="800"/>
      <c r="WUV60" s="800"/>
      <c r="WUW60" s="800"/>
      <c r="WUX60" s="800"/>
      <c r="WUY60" s="800"/>
      <c r="WUZ60" s="516"/>
      <c r="WVA60" s="800"/>
      <c r="WVB60" s="800"/>
      <c r="WVC60" s="800"/>
      <c r="WVD60" s="800"/>
      <c r="WVE60" s="800"/>
      <c r="WVF60" s="800"/>
      <c r="WVG60" s="800"/>
      <c r="WVH60" s="516"/>
      <c r="WVI60" s="800"/>
      <c r="WVJ60" s="800"/>
      <c r="WVK60" s="800"/>
      <c r="WVL60" s="800"/>
      <c r="WVM60" s="800"/>
      <c r="WVN60" s="800"/>
      <c r="WVO60" s="800"/>
      <c r="WVP60" s="516"/>
      <c r="WVQ60" s="800"/>
      <c r="WVR60" s="800"/>
      <c r="WVS60" s="800"/>
      <c r="WVT60" s="800"/>
      <c r="WVU60" s="800"/>
      <c r="WVV60" s="800"/>
      <c r="WVW60" s="800"/>
      <c r="WVX60" s="516"/>
      <c r="WVY60" s="800"/>
      <c r="WVZ60" s="800"/>
      <c r="WWA60" s="800"/>
      <c r="WWB60" s="800"/>
      <c r="WWC60" s="800"/>
      <c r="WWD60" s="800"/>
      <c r="WWE60" s="800"/>
      <c r="WWF60" s="516"/>
      <c r="WWG60" s="800"/>
      <c r="WWH60" s="800"/>
      <c r="WWI60" s="800"/>
      <c r="WWJ60" s="800"/>
      <c r="WWK60" s="800"/>
      <c r="WWL60" s="800"/>
      <c r="WWM60" s="800"/>
      <c r="WWN60" s="516"/>
      <c r="WWO60" s="800"/>
      <c r="WWP60" s="800"/>
      <c r="WWQ60" s="800"/>
      <c r="WWR60" s="800"/>
      <c r="WWS60" s="800"/>
      <c r="WWT60" s="800"/>
      <c r="WWU60" s="800"/>
      <c r="WWV60" s="516"/>
      <c r="WWW60" s="800"/>
      <c r="WWX60" s="800"/>
      <c r="WWY60" s="800"/>
      <c r="WWZ60" s="800"/>
      <c r="WXA60" s="800"/>
      <c r="WXB60" s="800"/>
      <c r="WXC60" s="800"/>
      <c r="WXD60" s="516"/>
      <c r="WXE60" s="800"/>
      <c r="WXF60" s="800"/>
      <c r="WXG60" s="800"/>
      <c r="WXH60" s="800"/>
      <c r="WXI60" s="800"/>
      <c r="WXJ60" s="800"/>
      <c r="WXK60" s="800"/>
      <c r="WXL60" s="516"/>
      <c r="WXM60" s="800"/>
      <c r="WXN60" s="800"/>
      <c r="WXO60" s="800"/>
      <c r="WXP60" s="800"/>
      <c r="WXQ60" s="800"/>
      <c r="WXR60" s="800"/>
      <c r="WXS60" s="800"/>
      <c r="WXT60" s="516"/>
      <c r="WXU60" s="800"/>
      <c r="WXV60" s="800"/>
      <c r="WXW60" s="800"/>
      <c r="WXX60" s="800"/>
      <c r="WXY60" s="800"/>
      <c r="WXZ60" s="800"/>
      <c r="WYA60" s="800"/>
      <c r="WYB60" s="516"/>
      <c r="WYC60" s="800"/>
      <c r="WYD60" s="800"/>
      <c r="WYE60" s="800"/>
      <c r="WYF60" s="800"/>
      <c r="WYG60" s="800"/>
      <c r="WYH60" s="800"/>
      <c r="WYI60" s="800"/>
      <c r="WYJ60" s="516"/>
      <c r="WYK60" s="800"/>
      <c r="WYL60" s="800"/>
      <c r="WYM60" s="800"/>
      <c r="WYN60" s="800"/>
      <c r="WYO60" s="800"/>
      <c r="WYP60" s="800"/>
      <c r="WYQ60" s="800"/>
      <c r="WYR60" s="516"/>
      <c r="WYS60" s="800"/>
      <c r="WYT60" s="800"/>
      <c r="WYU60" s="800"/>
      <c r="WYV60" s="800"/>
      <c r="WYW60" s="800"/>
      <c r="WYX60" s="800"/>
      <c r="WYY60" s="800"/>
      <c r="WYZ60" s="516"/>
      <c r="WZA60" s="800"/>
      <c r="WZB60" s="800"/>
      <c r="WZC60" s="800"/>
      <c r="WZD60" s="800"/>
      <c r="WZE60" s="800"/>
      <c r="WZF60" s="800"/>
      <c r="WZG60" s="800"/>
      <c r="WZH60" s="516"/>
      <c r="WZI60" s="800"/>
      <c r="WZJ60" s="800"/>
      <c r="WZK60" s="800"/>
      <c r="WZL60" s="800"/>
      <c r="WZM60" s="800"/>
      <c r="WZN60" s="800"/>
      <c r="WZO60" s="800"/>
      <c r="WZP60" s="516"/>
      <c r="WZQ60" s="800"/>
      <c r="WZR60" s="800"/>
      <c r="WZS60" s="800"/>
      <c r="WZT60" s="800"/>
      <c r="WZU60" s="800"/>
      <c r="WZV60" s="800"/>
      <c r="WZW60" s="800"/>
      <c r="WZX60" s="516"/>
      <c r="WZY60" s="800"/>
      <c r="WZZ60" s="800"/>
      <c r="XAA60" s="800"/>
      <c r="XAB60" s="800"/>
      <c r="XAC60" s="800"/>
      <c r="XAD60" s="800"/>
      <c r="XAE60" s="800"/>
      <c r="XAF60" s="516"/>
      <c r="XAG60" s="800"/>
      <c r="XAH60" s="800"/>
      <c r="XAI60" s="800"/>
      <c r="XAJ60" s="800"/>
      <c r="XAK60" s="800"/>
      <c r="XAL60" s="800"/>
      <c r="XAM60" s="800"/>
      <c r="XAN60" s="516"/>
      <c r="XAO60" s="800"/>
      <c r="XAP60" s="800"/>
      <c r="XAQ60" s="800"/>
      <c r="XAR60" s="800"/>
      <c r="XAS60" s="800"/>
      <c r="XAT60" s="800"/>
      <c r="XAU60" s="800"/>
      <c r="XAV60" s="516"/>
      <c r="XAW60" s="800"/>
      <c r="XAX60" s="800"/>
      <c r="XAY60" s="800"/>
      <c r="XAZ60" s="800"/>
      <c r="XBA60" s="800"/>
      <c r="XBB60" s="800"/>
      <c r="XBC60" s="800"/>
      <c r="XBD60" s="516"/>
      <c r="XBE60" s="800"/>
      <c r="XBF60" s="800"/>
      <c r="XBG60" s="800"/>
      <c r="XBH60" s="800"/>
      <c r="XBI60" s="800"/>
      <c r="XBJ60" s="800"/>
      <c r="XBK60" s="800"/>
      <c r="XBL60" s="516"/>
      <c r="XBM60" s="800"/>
      <c r="XBN60" s="800"/>
      <c r="XBO60" s="800"/>
      <c r="XBP60" s="800"/>
      <c r="XBQ60" s="800"/>
      <c r="XBR60" s="800"/>
      <c r="XBS60" s="800"/>
      <c r="XBT60" s="516"/>
      <c r="XBU60" s="800"/>
      <c r="XBV60" s="800"/>
      <c r="XBW60" s="800"/>
      <c r="XBX60" s="800"/>
      <c r="XBY60" s="800"/>
      <c r="XBZ60" s="800"/>
      <c r="XCA60" s="800"/>
      <c r="XCB60" s="516"/>
      <c r="XCC60" s="800"/>
      <c r="XCD60" s="800"/>
      <c r="XCE60" s="800"/>
      <c r="XCF60" s="800"/>
      <c r="XCG60" s="800"/>
      <c r="XCH60" s="800"/>
      <c r="XCI60" s="800"/>
      <c r="XCJ60" s="516"/>
      <c r="XCK60" s="800"/>
      <c r="XCL60" s="800"/>
      <c r="XCM60" s="800"/>
      <c r="XCN60" s="800"/>
      <c r="XCO60" s="800"/>
      <c r="XCP60" s="800"/>
      <c r="XCQ60" s="800"/>
      <c r="XCR60" s="516"/>
      <c r="XCS60" s="800"/>
      <c r="XCT60" s="800"/>
      <c r="XCU60" s="800"/>
      <c r="XCV60" s="800"/>
      <c r="XCW60" s="800"/>
      <c r="XCX60" s="800"/>
      <c r="XCY60" s="800"/>
      <c r="XCZ60" s="516"/>
      <c r="XDA60" s="800"/>
      <c r="XDB60" s="800"/>
      <c r="XDC60" s="800"/>
      <c r="XDD60" s="800"/>
      <c r="XDE60" s="800"/>
      <c r="XDF60" s="800"/>
      <c r="XDG60" s="800"/>
      <c r="XDH60" s="516"/>
      <c r="XDI60" s="800"/>
      <c r="XDJ60" s="800"/>
      <c r="XDK60" s="800"/>
      <c r="XDL60" s="800"/>
      <c r="XDM60" s="800"/>
      <c r="XDN60" s="800"/>
      <c r="XDO60" s="800"/>
      <c r="XDP60" s="516"/>
      <c r="XDQ60" s="800"/>
      <c r="XDR60" s="800"/>
      <c r="XDS60" s="800"/>
      <c r="XDT60" s="800"/>
      <c r="XDU60" s="800"/>
      <c r="XDV60" s="800"/>
      <c r="XDW60" s="800"/>
      <c r="XDX60" s="516"/>
      <c r="XDY60" s="800"/>
      <c r="XDZ60" s="800"/>
      <c r="XEA60" s="800"/>
      <c r="XEB60" s="800"/>
      <c r="XEC60" s="800"/>
      <c r="XED60" s="800"/>
      <c r="XEE60" s="800"/>
      <c r="XEF60" s="516"/>
      <c r="XEG60" s="800"/>
      <c r="XEH60" s="800"/>
      <c r="XEI60" s="800"/>
      <c r="XEJ60" s="800"/>
      <c r="XEK60" s="800"/>
      <c r="XEL60" s="800"/>
      <c r="XEM60" s="800"/>
      <c r="XEN60" s="516"/>
      <c r="XEO60" s="800"/>
      <c r="XEP60" s="800"/>
      <c r="XEQ60" s="800"/>
      <c r="XER60" s="800"/>
      <c r="XES60" s="800"/>
      <c r="XET60" s="800"/>
      <c r="XEU60" s="800"/>
      <c r="XEV60" s="516"/>
      <c r="XEW60" s="800"/>
      <c r="XEX60" s="800"/>
      <c r="XEY60" s="800"/>
      <c r="XEZ60" s="800"/>
      <c r="XFA60" s="800"/>
      <c r="XFB60" s="800"/>
      <c r="XFC60" s="800"/>
      <c r="XFD60" s="516"/>
    </row>
    <row r="61" spans="1:16384" s="120" customFormat="1" ht="38.4" customHeight="1" x14ac:dyDescent="0.3">
      <c r="A61" s="638" t="s">
        <v>19</v>
      </c>
      <c r="B61" s="639"/>
      <c r="C61" s="682" t="s">
        <v>5</v>
      </c>
      <c r="D61" s="682" t="s">
        <v>230</v>
      </c>
      <c r="E61" s="682" t="s">
        <v>229</v>
      </c>
      <c r="F61" s="682" t="s">
        <v>37</v>
      </c>
      <c r="G61" s="682"/>
      <c r="H61" s="682"/>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row>
    <row r="62" spans="1:16384" s="100" customFormat="1" ht="25.95" customHeight="1" x14ac:dyDescent="0.3">
      <c r="A62" s="640"/>
      <c r="B62" s="641"/>
      <c r="C62" s="682"/>
      <c r="D62" s="682"/>
      <c r="E62" s="682"/>
      <c r="F62" s="523" t="s">
        <v>24</v>
      </c>
      <c r="G62" s="523" t="s">
        <v>120</v>
      </c>
      <c r="H62" s="523" t="s">
        <v>231</v>
      </c>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row>
    <row r="63" spans="1:16384" s="120" customFormat="1" ht="28.2" customHeight="1" x14ac:dyDescent="0.3">
      <c r="A63" s="652" t="s">
        <v>19</v>
      </c>
      <c r="B63" s="653"/>
      <c r="C63" s="524" t="s">
        <v>61</v>
      </c>
      <c r="D63" s="524" t="s">
        <v>61</v>
      </c>
      <c r="E63" s="524" t="s">
        <v>61</v>
      </c>
      <c r="F63" s="524" t="s">
        <v>61</v>
      </c>
      <c r="G63" s="524" t="s">
        <v>61</v>
      </c>
      <c r="H63" s="524" t="s">
        <v>61</v>
      </c>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row>
    <row r="64" spans="1:16384" s="120" customFormat="1" ht="33.6" customHeight="1" x14ac:dyDescent="0.3">
      <c r="A64" s="634" t="s">
        <v>306</v>
      </c>
      <c r="B64" s="635"/>
      <c r="C64" s="41" t="s">
        <v>135</v>
      </c>
      <c r="D64" s="103"/>
      <c r="E64" s="45"/>
      <c r="F64" s="45">
        <v>2</v>
      </c>
      <c r="G64" s="45"/>
      <c r="H64" s="45"/>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c r="CJ64" s="53"/>
      <c r="CK64" s="53"/>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c r="DO64" s="53"/>
      <c r="DP64" s="53"/>
      <c r="DQ64" s="53"/>
      <c r="DR64" s="53"/>
      <c r="DS64" s="53"/>
      <c r="DT64" s="53"/>
      <c r="DU64" s="53"/>
      <c r="DV64" s="53"/>
      <c r="DW64" s="53"/>
      <c r="DX64" s="53"/>
      <c r="DY64" s="53"/>
      <c r="DZ64" s="53"/>
      <c r="EA64" s="53"/>
      <c r="EB64" s="53"/>
      <c r="EC64" s="53"/>
      <c r="ED64" s="53"/>
      <c r="EE64" s="53"/>
      <c r="EF64" s="53"/>
      <c r="EG64" s="53"/>
      <c r="EH64" s="53"/>
      <c r="EI64" s="53"/>
      <c r="EJ64" s="53"/>
      <c r="EK64" s="53"/>
      <c r="EL64" s="53"/>
      <c r="EM64" s="53"/>
      <c r="EN64" s="53"/>
      <c r="EO64" s="53"/>
      <c r="EP64" s="53"/>
      <c r="EQ64" s="53"/>
      <c r="ER64" s="53"/>
      <c r="ES64" s="53"/>
      <c r="ET64" s="53"/>
      <c r="EU64" s="53"/>
      <c r="EV64" s="53"/>
      <c r="EW64" s="53"/>
      <c r="EX64" s="53"/>
      <c r="EY64" s="53"/>
      <c r="EZ64" s="53"/>
      <c r="FA64" s="53"/>
      <c r="FB64" s="53"/>
      <c r="FC64" s="53"/>
      <c r="FD64" s="53"/>
      <c r="FE64" s="53"/>
      <c r="FF64" s="53"/>
      <c r="FG64" s="53"/>
      <c r="FH64" s="53"/>
      <c r="FI64" s="53"/>
      <c r="FJ64" s="53"/>
      <c r="FK64" s="53"/>
      <c r="FL64" s="53"/>
      <c r="FM64" s="53"/>
      <c r="FN64" s="53"/>
      <c r="FO64" s="53"/>
      <c r="FP64" s="53"/>
      <c r="FQ64" s="53"/>
      <c r="FR64" s="53"/>
      <c r="FS64" s="53"/>
      <c r="FT64" s="53"/>
      <c r="FU64" s="53"/>
      <c r="FV64" s="53"/>
      <c r="FW64" s="53"/>
      <c r="FX64" s="53"/>
      <c r="FY64" s="53"/>
      <c r="FZ64" s="53"/>
      <c r="GA64" s="53"/>
      <c r="GB64" s="53"/>
      <c r="GC64" s="53"/>
      <c r="GD64" s="53"/>
      <c r="GE64" s="53"/>
      <c r="GF64" s="53"/>
      <c r="GG64" s="53"/>
      <c r="GH64" s="53"/>
      <c r="GI64" s="53"/>
      <c r="GJ64" s="53"/>
      <c r="GK64" s="53"/>
      <c r="GL64" s="53"/>
      <c r="GM64" s="53"/>
      <c r="GN64" s="53"/>
      <c r="GO64" s="53"/>
      <c r="GP64" s="53"/>
      <c r="GQ64" s="53"/>
      <c r="GR64" s="53"/>
      <c r="GS64" s="53"/>
      <c r="GT64" s="53"/>
      <c r="GU64" s="53"/>
      <c r="GV64" s="53"/>
      <c r="GW64" s="53"/>
      <c r="GX64" s="53"/>
      <c r="GY64" s="53"/>
      <c r="GZ64" s="53"/>
      <c r="HA64" s="53"/>
      <c r="HB64" s="53"/>
      <c r="HC64" s="53"/>
      <c r="HD64" s="53"/>
      <c r="HE64" s="53"/>
      <c r="HF64" s="53"/>
      <c r="HG64" s="53"/>
      <c r="HH64" s="53"/>
      <c r="HI64" s="53"/>
      <c r="HJ64" s="53"/>
      <c r="HK64" s="53"/>
      <c r="HL64" s="53"/>
      <c r="HM64" s="53"/>
      <c r="HN64" s="53"/>
      <c r="HO64" s="53"/>
      <c r="HP64" s="53"/>
      <c r="HQ64" s="53"/>
      <c r="HR64" s="53"/>
      <c r="HS64" s="53"/>
      <c r="HT64" s="53"/>
      <c r="HU64" s="53"/>
      <c r="HV64" s="53"/>
      <c r="HW64" s="53"/>
      <c r="HX64" s="53"/>
      <c r="HY64" s="53"/>
      <c r="HZ64" s="53"/>
      <c r="IA64" s="53"/>
      <c r="IB64" s="53"/>
      <c r="IC64" s="53"/>
      <c r="ID64" s="53"/>
      <c r="IE64" s="53"/>
      <c r="IF64" s="53"/>
      <c r="IG64" s="53"/>
      <c r="IH64" s="53"/>
      <c r="II64" s="53"/>
      <c r="IJ64" s="53"/>
      <c r="IK64" s="53"/>
      <c r="IL64" s="53"/>
      <c r="IM64" s="53"/>
      <c r="IN64" s="53"/>
      <c r="IO64" s="53"/>
      <c r="IP64" s="53"/>
      <c r="IQ64" s="53"/>
      <c r="IR64" s="53"/>
      <c r="IS64" s="53"/>
      <c r="IT64" s="53"/>
      <c r="IU64" s="53"/>
      <c r="IV64" s="53"/>
    </row>
    <row r="65" spans="1:256" s="120" customFormat="1" ht="22.2" customHeight="1" x14ac:dyDescent="0.3">
      <c r="A65" s="634" t="s">
        <v>307</v>
      </c>
      <c r="B65" s="635"/>
      <c r="C65" s="41" t="s">
        <v>41</v>
      </c>
      <c r="D65" s="524"/>
      <c r="E65" s="524"/>
      <c r="F65" s="526">
        <f>14+10</f>
        <v>24</v>
      </c>
      <c r="G65" s="524"/>
      <c r="H65" s="524"/>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c r="CE65" s="99"/>
      <c r="CF65" s="99"/>
      <c r="CG65" s="99"/>
      <c r="CH65" s="99"/>
      <c r="CI65" s="99"/>
      <c r="CJ65" s="99"/>
      <c r="CK65" s="99"/>
      <c r="CL65" s="99"/>
      <c r="CM65" s="99"/>
      <c r="CN65" s="99"/>
      <c r="CO65" s="99"/>
      <c r="CP65" s="99"/>
      <c r="CQ65" s="99"/>
      <c r="CR65" s="99"/>
      <c r="CS65" s="99"/>
      <c r="CT65" s="99"/>
      <c r="CU65" s="99"/>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99"/>
      <c r="FF65" s="99"/>
      <c r="FG65" s="99"/>
      <c r="FH65" s="99"/>
      <c r="FI65" s="99"/>
      <c r="FJ65" s="99"/>
      <c r="FK65" s="99"/>
      <c r="FL65" s="99"/>
      <c r="FM65" s="99"/>
      <c r="FN65" s="99"/>
      <c r="FO65" s="99"/>
      <c r="FP65" s="99"/>
      <c r="FQ65" s="99"/>
      <c r="FR65" s="99"/>
      <c r="FS65" s="99"/>
      <c r="FT65" s="99"/>
      <c r="FU65" s="99"/>
      <c r="FV65" s="99"/>
      <c r="FW65" s="99"/>
      <c r="FX65" s="99"/>
      <c r="FY65" s="99"/>
      <c r="FZ65" s="99"/>
      <c r="GA65" s="99"/>
      <c r="GB65" s="99"/>
      <c r="GC65" s="99"/>
      <c r="GD65" s="99"/>
      <c r="GE65" s="99"/>
      <c r="GF65" s="99"/>
      <c r="GG65" s="99"/>
      <c r="GH65" s="99"/>
      <c r="GI65" s="99"/>
      <c r="GJ65" s="99"/>
      <c r="GK65" s="99"/>
      <c r="GL65" s="99"/>
      <c r="GM65" s="99"/>
      <c r="GN65" s="99"/>
      <c r="GO65" s="99"/>
      <c r="GP65" s="99"/>
      <c r="GQ65" s="99"/>
      <c r="GR65" s="99"/>
      <c r="GS65" s="99"/>
      <c r="GT65" s="99"/>
      <c r="GU65" s="99"/>
      <c r="GV65" s="99"/>
      <c r="GW65" s="99"/>
      <c r="GX65" s="99"/>
      <c r="GY65" s="99"/>
      <c r="GZ65" s="99"/>
      <c r="HA65" s="99"/>
      <c r="HB65" s="99"/>
      <c r="HC65" s="99"/>
      <c r="HD65" s="99"/>
      <c r="HE65" s="99"/>
      <c r="HF65" s="99"/>
      <c r="HG65" s="99"/>
      <c r="HH65" s="99"/>
      <c r="HI65" s="99"/>
      <c r="HJ65" s="99"/>
      <c r="HK65" s="99"/>
      <c r="HL65" s="99"/>
      <c r="HM65" s="99"/>
      <c r="HN65" s="99"/>
      <c r="HO65" s="99"/>
      <c r="HP65" s="99"/>
      <c r="HQ65" s="99"/>
      <c r="HR65" s="99"/>
      <c r="HS65" s="99"/>
      <c r="HT65" s="99"/>
      <c r="HU65" s="99"/>
      <c r="HV65" s="99"/>
      <c r="HW65" s="99"/>
      <c r="HX65" s="99"/>
      <c r="HY65" s="99"/>
      <c r="HZ65" s="99"/>
      <c r="IA65" s="99"/>
      <c r="IB65" s="99"/>
      <c r="IC65" s="99"/>
      <c r="ID65" s="99"/>
      <c r="IE65" s="99"/>
      <c r="IF65" s="99"/>
      <c r="IG65" s="99"/>
      <c r="IH65" s="99"/>
      <c r="II65" s="99"/>
      <c r="IJ65" s="99"/>
      <c r="IK65" s="99"/>
      <c r="IL65" s="99"/>
      <c r="IM65" s="99"/>
      <c r="IN65" s="99"/>
      <c r="IO65" s="99"/>
      <c r="IP65" s="99"/>
      <c r="IQ65" s="99"/>
      <c r="IR65" s="99"/>
      <c r="IS65" s="99"/>
      <c r="IT65" s="99"/>
      <c r="IU65" s="99"/>
      <c r="IV65" s="99"/>
    </row>
    <row r="66" spans="1:256" s="120" customFormat="1" ht="21.6" customHeight="1" x14ac:dyDescent="0.3">
      <c r="A66" s="634" t="s">
        <v>308</v>
      </c>
      <c r="B66" s="635"/>
      <c r="C66" s="41" t="s">
        <v>41</v>
      </c>
      <c r="D66" s="201"/>
      <c r="E66" s="201"/>
      <c r="F66" s="517">
        <f>6+2</f>
        <v>8</v>
      </c>
      <c r="G66" s="201"/>
      <c r="H66" s="201"/>
      <c r="I66" s="518"/>
    </row>
    <row r="67" spans="1:256" s="120" customFormat="1" ht="15.6" x14ac:dyDescent="0.3">
      <c r="A67" s="126"/>
      <c r="B67" s="519"/>
      <c r="C67" s="520"/>
      <c r="D67" s="520"/>
      <c r="E67" s="520"/>
      <c r="F67" s="520"/>
      <c r="G67" s="520"/>
      <c r="H67" s="520"/>
      <c r="I67" s="518"/>
    </row>
    <row r="68" spans="1:256" s="120" customFormat="1" x14ac:dyDescent="0.3">
      <c r="A68" s="521"/>
      <c r="B68" s="521"/>
      <c r="I68" s="518"/>
    </row>
    <row r="69" spans="1:256" s="120" customFormat="1" ht="25.95" customHeight="1" x14ac:dyDescent="0.3">
      <c r="A69" s="682" t="s">
        <v>57</v>
      </c>
      <c r="B69" s="682" t="s">
        <v>5</v>
      </c>
      <c r="C69" s="682" t="s">
        <v>230</v>
      </c>
      <c r="D69" s="682" t="s">
        <v>229</v>
      </c>
      <c r="E69" s="682" t="s">
        <v>37</v>
      </c>
      <c r="F69" s="682"/>
      <c r="G69" s="682"/>
      <c r="I69" s="518"/>
    </row>
    <row r="70" spans="1:256" s="120" customFormat="1" ht="24.6" customHeight="1" x14ac:dyDescent="0.3">
      <c r="A70" s="682"/>
      <c r="B70" s="682"/>
      <c r="C70" s="682"/>
      <c r="D70" s="682"/>
      <c r="E70" s="523" t="s">
        <v>24</v>
      </c>
      <c r="F70" s="523" t="s">
        <v>120</v>
      </c>
      <c r="G70" s="523" t="s">
        <v>231</v>
      </c>
      <c r="I70" s="518"/>
    </row>
    <row r="71" spans="1:256" s="120" customFormat="1" ht="34.799999999999997" customHeight="1" x14ac:dyDescent="0.3">
      <c r="A71" s="128" t="s">
        <v>87</v>
      </c>
      <c r="B71" s="90"/>
      <c r="C71" s="153">
        <f>C54</f>
        <v>0</v>
      </c>
      <c r="D71" s="153"/>
      <c r="E71" s="502">
        <f>E36</f>
        <v>15234</v>
      </c>
      <c r="F71" s="153"/>
      <c r="G71" s="153"/>
      <c r="I71" s="518"/>
    </row>
    <row r="72" spans="1:256" ht="34.200000000000003" customHeight="1" x14ac:dyDescent="0.3">
      <c r="A72" s="92" t="s">
        <v>21</v>
      </c>
      <c r="B72" s="93" t="s">
        <v>58</v>
      </c>
      <c r="C72" s="114">
        <f>SUM(C71:C71)</f>
        <v>0</v>
      </c>
      <c r="D72" s="114">
        <f>SUM(D71:D71)</f>
        <v>0</v>
      </c>
      <c r="E72" s="114">
        <f>SUM(E71:E71)</f>
        <v>15234</v>
      </c>
      <c r="F72" s="114">
        <f>SUM(F71:F71)</f>
        <v>0</v>
      </c>
      <c r="G72" s="114">
        <f>SUM(G71:G71)</f>
        <v>0</v>
      </c>
      <c r="I72" s="60" t="s">
        <v>212</v>
      </c>
    </row>
  </sheetData>
  <mergeCells count="12048">
    <mergeCell ref="XEW60:XFC60"/>
    <mergeCell ref="A61:B62"/>
    <mergeCell ref="C61:C62"/>
    <mergeCell ref="D61:D62"/>
    <mergeCell ref="E61:E62"/>
    <mergeCell ref="F61:H61"/>
    <mergeCell ref="A63:B63"/>
    <mergeCell ref="A64:B64"/>
    <mergeCell ref="A65:B65"/>
    <mergeCell ref="A66:B66"/>
    <mergeCell ref="A69:A70"/>
    <mergeCell ref="B69:B70"/>
    <mergeCell ref="C69:C70"/>
    <mergeCell ref="D69:D70"/>
    <mergeCell ref="E69:G69"/>
    <mergeCell ref="WZQ60:WZW60"/>
    <mergeCell ref="WZY60:XAE60"/>
    <mergeCell ref="XAG60:XAM60"/>
    <mergeCell ref="XAO60:XAU60"/>
    <mergeCell ref="XAW60:XBC60"/>
    <mergeCell ref="XBE60:XBK60"/>
    <mergeCell ref="XBM60:XBS60"/>
    <mergeCell ref="XBU60:XCA60"/>
    <mergeCell ref="XCC60:XCI60"/>
    <mergeCell ref="XCK60:XCQ60"/>
    <mergeCell ref="XCS60:XCY60"/>
    <mergeCell ref="XDA60:XDG60"/>
    <mergeCell ref="XDI60:XDO60"/>
    <mergeCell ref="XDQ60:XDW60"/>
    <mergeCell ref="XDY60:XEE60"/>
    <mergeCell ref="XEG60:XEM60"/>
    <mergeCell ref="XEO60:XEU60"/>
    <mergeCell ref="WUK60:WUQ60"/>
    <mergeCell ref="WUS60:WUY60"/>
    <mergeCell ref="WVA60:WVG60"/>
    <mergeCell ref="WVI60:WVO60"/>
    <mergeCell ref="WVQ60:WVW60"/>
    <mergeCell ref="WVY60:WWE60"/>
    <mergeCell ref="WWG60:WWM60"/>
    <mergeCell ref="WWO60:WWU60"/>
    <mergeCell ref="WWW60:WXC60"/>
    <mergeCell ref="WXE60:WXK60"/>
    <mergeCell ref="WXM60:WXS60"/>
    <mergeCell ref="WXU60:WYA60"/>
    <mergeCell ref="WYC60:WYI60"/>
    <mergeCell ref="WYK60:WYQ60"/>
    <mergeCell ref="WYS60:WYY60"/>
    <mergeCell ref="WZA60:WZG60"/>
    <mergeCell ref="WZI60:WZO60"/>
    <mergeCell ref="WPE60:WPK60"/>
    <mergeCell ref="WPM60:WPS60"/>
    <mergeCell ref="WPU60:WQA60"/>
    <mergeCell ref="WQC60:WQI60"/>
    <mergeCell ref="WQK60:WQQ60"/>
    <mergeCell ref="WQS60:WQY60"/>
    <mergeCell ref="WRA60:WRG60"/>
    <mergeCell ref="WRI60:WRO60"/>
    <mergeCell ref="WRQ60:WRW60"/>
    <mergeCell ref="WRY60:WSE60"/>
    <mergeCell ref="WSG60:WSM60"/>
    <mergeCell ref="WSO60:WSU60"/>
    <mergeCell ref="WSW60:WTC60"/>
    <mergeCell ref="WTE60:WTK60"/>
    <mergeCell ref="WTM60:WTS60"/>
    <mergeCell ref="WTU60:WUA60"/>
    <mergeCell ref="WUC60:WUI60"/>
    <mergeCell ref="WJY60:WKE60"/>
    <mergeCell ref="WKG60:WKM60"/>
    <mergeCell ref="WKO60:WKU60"/>
    <mergeCell ref="WKW60:WLC60"/>
    <mergeCell ref="WLE60:WLK60"/>
    <mergeCell ref="WLM60:WLS60"/>
    <mergeCell ref="WLU60:WMA60"/>
    <mergeCell ref="WMC60:WMI60"/>
    <mergeCell ref="WMK60:WMQ60"/>
    <mergeCell ref="WMS60:WMY60"/>
    <mergeCell ref="WNA60:WNG60"/>
    <mergeCell ref="WNI60:WNO60"/>
    <mergeCell ref="WNQ60:WNW60"/>
    <mergeCell ref="WNY60:WOE60"/>
    <mergeCell ref="WOG60:WOM60"/>
    <mergeCell ref="WOO60:WOU60"/>
    <mergeCell ref="WOW60:WPC60"/>
    <mergeCell ref="WES60:WEY60"/>
    <mergeCell ref="WFA60:WFG60"/>
    <mergeCell ref="WFI60:WFO60"/>
    <mergeCell ref="WFQ60:WFW60"/>
    <mergeCell ref="WFY60:WGE60"/>
    <mergeCell ref="WGG60:WGM60"/>
    <mergeCell ref="WGO60:WGU60"/>
    <mergeCell ref="WGW60:WHC60"/>
    <mergeCell ref="WHE60:WHK60"/>
    <mergeCell ref="WHM60:WHS60"/>
    <mergeCell ref="WHU60:WIA60"/>
    <mergeCell ref="WIC60:WII60"/>
    <mergeCell ref="WIK60:WIQ60"/>
    <mergeCell ref="WIS60:WIY60"/>
    <mergeCell ref="WJA60:WJG60"/>
    <mergeCell ref="WJI60:WJO60"/>
    <mergeCell ref="WJQ60:WJW60"/>
    <mergeCell ref="VZM60:VZS60"/>
    <mergeCell ref="VZU60:WAA60"/>
    <mergeCell ref="WAC60:WAI60"/>
    <mergeCell ref="WAK60:WAQ60"/>
    <mergeCell ref="WAS60:WAY60"/>
    <mergeCell ref="WBA60:WBG60"/>
    <mergeCell ref="WBI60:WBO60"/>
    <mergeCell ref="WBQ60:WBW60"/>
    <mergeCell ref="WBY60:WCE60"/>
    <mergeCell ref="WCG60:WCM60"/>
    <mergeCell ref="WCO60:WCU60"/>
    <mergeCell ref="WCW60:WDC60"/>
    <mergeCell ref="WDE60:WDK60"/>
    <mergeCell ref="WDM60:WDS60"/>
    <mergeCell ref="WDU60:WEA60"/>
    <mergeCell ref="WEC60:WEI60"/>
    <mergeCell ref="WEK60:WEQ60"/>
    <mergeCell ref="VUG60:VUM60"/>
    <mergeCell ref="VUO60:VUU60"/>
    <mergeCell ref="VUW60:VVC60"/>
    <mergeCell ref="VVE60:VVK60"/>
    <mergeCell ref="VVM60:VVS60"/>
    <mergeCell ref="VVU60:VWA60"/>
    <mergeCell ref="VWC60:VWI60"/>
    <mergeCell ref="VWK60:VWQ60"/>
    <mergeCell ref="VWS60:VWY60"/>
    <mergeCell ref="VXA60:VXG60"/>
    <mergeCell ref="VXI60:VXO60"/>
    <mergeCell ref="VXQ60:VXW60"/>
    <mergeCell ref="VXY60:VYE60"/>
    <mergeCell ref="VYG60:VYM60"/>
    <mergeCell ref="VYO60:VYU60"/>
    <mergeCell ref="VYW60:VZC60"/>
    <mergeCell ref="VZE60:VZK60"/>
    <mergeCell ref="VPA60:VPG60"/>
    <mergeCell ref="VPI60:VPO60"/>
    <mergeCell ref="VPQ60:VPW60"/>
    <mergeCell ref="VPY60:VQE60"/>
    <mergeCell ref="VQG60:VQM60"/>
    <mergeCell ref="VQO60:VQU60"/>
    <mergeCell ref="VQW60:VRC60"/>
    <mergeCell ref="VRE60:VRK60"/>
    <mergeCell ref="VRM60:VRS60"/>
    <mergeCell ref="VRU60:VSA60"/>
    <mergeCell ref="VSC60:VSI60"/>
    <mergeCell ref="VSK60:VSQ60"/>
    <mergeCell ref="VSS60:VSY60"/>
    <mergeCell ref="VTA60:VTG60"/>
    <mergeCell ref="VTI60:VTO60"/>
    <mergeCell ref="VTQ60:VTW60"/>
    <mergeCell ref="VTY60:VUE60"/>
    <mergeCell ref="VJU60:VKA60"/>
    <mergeCell ref="VKC60:VKI60"/>
    <mergeCell ref="VKK60:VKQ60"/>
    <mergeCell ref="VKS60:VKY60"/>
    <mergeCell ref="VLA60:VLG60"/>
    <mergeCell ref="VLI60:VLO60"/>
    <mergeCell ref="VLQ60:VLW60"/>
    <mergeCell ref="VLY60:VME60"/>
    <mergeCell ref="VMG60:VMM60"/>
    <mergeCell ref="VMO60:VMU60"/>
    <mergeCell ref="VMW60:VNC60"/>
    <mergeCell ref="VNE60:VNK60"/>
    <mergeCell ref="VNM60:VNS60"/>
    <mergeCell ref="VNU60:VOA60"/>
    <mergeCell ref="VOC60:VOI60"/>
    <mergeCell ref="VOK60:VOQ60"/>
    <mergeCell ref="VOS60:VOY60"/>
    <mergeCell ref="VEO60:VEU60"/>
    <mergeCell ref="VEW60:VFC60"/>
    <mergeCell ref="VFE60:VFK60"/>
    <mergeCell ref="VFM60:VFS60"/>
    <mergeCell ref="VFU60:VGA60"/>
    <mergeCell ref="VGC60:VGI60"/>
    <mergeCell ref="VGK60:VGQ60"/>
    <mergeCell ref="VGS60:VGY60"/>
    <mergeCell ref="VHA60:VHG60"/>
    <mergeCell ref="VHI60:VHO60"/>
    <mergeCell ref="VHQ60:VHW60"/>
    <mergeCell ref="VHY60:VIE60"/>
    <mergeCell ref="VIG60:VIM60"/>
    <mergeCell ref="VIO60:VIU60"/>
    <mergeCell ref="VIW60:VJC60"/>
    <mergeCell ref="VJE60:VJK60"/>
    <mergeCell ref="VJM60:VJS60"/>
    <mergeCell ref="UZI60:UZO60"/>
    <mergeCell ref="UZQ60:UZW60"/>
    <mergeCell ref="UZY60:VAE60"/>
    <mergeCell ref="VAG60:VAM60"/>
    <mergeCell ref="VAO60:VAU60"/>
    <mergeCell ref="VAW60:VBC60"/>
    <mergeCell ref="VBE60:VBK60"/>
    <mergeCell ref="VBM60:VBS60"/>
    <mergeCell ref="VBU60:VCA60"/>
    <mergeCell ref="VCC60:VCI60"/>
    <mergeCell ref="VCK60:VCQ60"/>
    <mergeCell ref="VCS60:VCY60"/>
    <mergeCell ref="VDA60:VDG60"/>
    <mergeCell ref="VDI60:VDO60"/>
    <mergeCell ref="VDQ60:VDW60"/>
    <mergeCell ref="VDY60:VEE60"/>
    <mergeCell ref="VEG60:VEM60"/>
    <mergeCell ref="UUC60:UUI60"/>
    <mergeCell ref="UUK60:UUQ60"/>
    <mergeCell ref="UUS60:UUY60"/>
    <mergeCell ref="UVA60:UVG60"/>
    <mergeCell ref="UVI60:UVO60"/>
    <mergeCell ref="UVQ60:UVW60"/>
    <mergeCell ref="UVY60:UWE60"/>
    <mergeCell ref="UWG60:UWM60"/>
    <mergeCell ref="UWO60:UWU60"/>
    <mergeCell ref="UWW60:UXC60"/>
    <mergeCell ref="UXE60:UXK60"/>
    <mergeCell ref="UXM60:UXS60"/>
    <mergeCell ref="UXU60:UYA60"/>
    <mergeCell ref="UYC60:UYI60"/>
    <mergeCell ref="UYK60:UYQ60"/>
    <mergeCell ref="UYS60:UYY60"/>
    <mergeCell ref="UZA60:UZG60"/>
    <mergeCell ref="UOW60:UPC60"/>
    <mergeCell ref="UPE60:UPK60"/>
    <mergeCell ref="UPM60:UPS60"/>
    <mergeCell ref="UPU60:UQA60"/>
    <mergeCell ref="UQC60:UQI60"/>
    <mergeCell ref="UQK60:UQQ60"/>
    <mergeCell ref="UQS60:UQY60"/>
    <mergeCell ref="URA60:URG60"/>
    <mergeCell ref="URI60:URO60"/>
    <mergeCell ref="URQ60:URW60"/>
    <mergeCell ref="URY60:USE60"/>
    <mergeCell ref="USG60:USM60"/>
    <mergeCell ref="USO60:USU60"/>
    <mergeCell ref="USW60:UTC60"/>
    <mergeCell ref="UTE60:UTK60"/>
    <mergeCell ref="UTM60:UTS60"/>
    <mergeCell ref="UTU60:UUA60"/>
    <mergeCell ref="UJQ60:UJW60"/>
    <mergeCell ref="UJY60:UKE60"/>
    <mergeCell ref="UKG60:UKM60"/>
    <mergeCell ref="UKO60:UKU60"/>
    <mergeCell ref="UKW60:ULC60"/>
    <mergeCell ref="ULE60:ULK60"/>
    <mergeCell ref="ULM60:ULS60"/>
    <mergeCell ref="ULU60:UMA60"/>
    <mergeCell ref="UMC60:UMI60"/>
    <mergeCell ref="UMK60:UMQ60"/>
    <mergeCell ref="UMS60:UMY60"/>
    <mergeCell ref="UNA60:UNG60"/>
    <mergeCell ref="UNI60:UNO60"/>
    <mergeCell ref="UNQ60:UNW60"/>
    <mergeCell ref="UNY60:UOE60"/>
    <mergeCell ref="UOG60:UOM60"/>
    <mergeCell ref="UOO60:UOU60"/>
    <mergeCell ref="UEK60:UEQ60"/>
    <mergeCell ref="UES60:UEY60"/>
    <mergeCell ref="UFA60:UFG60"/>
    <mergeCell ref="UFI60:UFO60"/>
    <mergeCell ref="UFQ60:UFW60"/>
    <mergeCell ref="UFY60:UGE60"/>
    <mergeCell ref="UGG60:UGM60"/>
    <mergeCell ref="UGO60:UGU60"/>
    <mergeCell ref="UGW60:UHC60"/>
    <mergeCell ref="UHE60:UHK60"/>
    <mergeCell ref="UHM60:UHS60"/>
    <mergeCell ref="UHU60:UIA60"/>
    <mergeCell ref="UIC60:UII60"/>
    <mergeCell ref="UIK60:UIQ60"/>
    <mergeCell ref="UIS60:UIY60"/>
    <mergeCell ref="UJA60:UJG60"/>
    <mergeCell ref="UJI60:UJO60"/>
    <mergeCell ref="TZE60:TZK60"/>
    <mergeCell ref="TZM60:TZS60"/>
    <mergeCell ref="TZU60:UAA60"/>
    <mergeCell ref="UAC60:UAI60"/>
    <mergeCell ref="UAK60:UAQ60"/>
    <mergeCell ref="UAS60:UAY60"/>
    <mergeCell ref="UBA60:UBG60"/>
    <mergeCell ref="UBI60:UBO60"/>
    <mergeCell ref="UBQ60:UBW60"/>
    <mergeCell ref="UBY60:UCE60"/>
    <mergeCell ref="UCG60:UCM60"/>
    <mergeCell ref="UCO60:UCU60"/>
    <mergeCell ref="UCW60:UDC60"/>
    <mergeCell ref="UDE60:UDK60"/>
    <mergeCell ref="UDM60:UDS60"/>
    <mergeCell ref="UDU60:UEA60"/>
    <mergeCell ref="UEC60:UEI60"/>
    <mergeCell ref="TTY60:TUE60"/>
    <mergeCell ref="TUG60:TUM60"/>
    <mergeCell ref="TUO60:TUU60"/>
    <mergeCell ref="TUW60:TVC60"/>
    <mergeCell ref="TVE60:TVK60"/>
    <mergeCell ref="TVM60:TVS60"/>
    <mergeCell ref="TVU60:TWA60"/>
    <mergeCell ref="TWC60:TWI60"/>
    <mergeCell ref="TWK60:TWQ60"/>
    <mergeCell ref="TWS60:TWY60"/>
    <mergeCell ref="TXA60:TXG60"/>
    <mergeCell ref="TXI60:TXO60"/>
    <mergeCell ref="TXQ60:TXW60"/>
    <mergeCell ref="TXY60:TYE60"/>
    <mergeCell ref="TYG60:TYM60"/>
    <mergeCell ref="TYO60:TYU60"/>
    <mergeCell ref="TYW60:TZC60"/>
    <mergeCell ref="TOS60:TOY60"/>
    <mergeCell ref="TPA60:TPG60"/>
    <mergeCell ref="TPI60:TPO60"/>
    <mergeCell ref="TPQ60:TPW60"/>
    <mergeCell ref="TPY60:TQE60"/>
    <mergeCell ref="TQG60:TQM60"/>
    <mergeCell ref="TQO60:TQU60"/>
    <mergeCell ref="TQW60:TRC60"/>
    <mergeCell ref="TRE60:TRK60"/>
    <mergeCell ref="TRM60:TRS60"/>
    <mergeCell ref="TRU60:TSA60"/>
    <mergeCell ref="TSC60:TSI60"/>
    <mergeCell ref="TSK60:TSQ60"/>
    <mergeCell ref="TSS60:TSY60"/>
    <mergeCell ref="TTA60:TTG60"/>
    <mergeCell ref="TTI60:TTO60"/>
    <mergeCell ref="TTQ60:TTW60"/>
    <mergeCell ref="TJM60:TJS60"/>
    <mergeCell ref="TJU60:TKA60"/>
    <mergeCell ref="TKC60:TKI60"/>
    <mergeCell ref="TKK60:TKQ60"/>
    <mergeCell ref="TKS60:TKY60"/>
    <mergeCell ref="TLA60:TLG60"/>
    <mergeCell ref="TLI60:TLO60"/>
    <mergeCell ref="TLQ60:TLW60"/>
    <mergeCell ref="TLY60:TME60"/>
    <mergeCell ref="TMG60:TMM60"/>
    <mergeCell ref="TMO60:TMU60"/>
    <mergeCell ref="TMW60:TNC60"/>
    <mergeCell ref="TNE60:TNK60"/>
    <mergeCell ref="TNM60:TNS60"/>
    <mergeCell ref="TNU60:TOA60"/>
    <mergeCell ref="TOC60:TOI60"/>
    <mergeCell ref="TOK60:TOQ60"/>
    <mergeCell ref="TEG60:TEM60"/>
    <mergeCell ref="TEO60:TEU60"/>
    <mergeCell ref="TEW60:TFC60"/>
    <mergeCell ref="TFE60:TFK60"/>
    <mergeCell ref="TFM60:TFS60"/>
    <mergeCell ref="TFU60:TGA60"/>
    <mergeCell ref="TGC60:TGI60"/>
    <mergeCell ref="TGK60:TGQ60"/>
    <mergeCell ref="TGS60:TGY60"/>
    <mergeCell ref="THA60:THG60"/>
    <mergeCell ref="THI60:THO60"/>
    <mergeCell ref="THQ60:THW60"/>
    <mergeCell ref="THY60:TIE60"/>
    <mergeCell ref="TIG60:TIM60"/>
    <mergeCell ref="TIO60:TIU60"/>
    <mergeCell ref="TIW60:TJC60"/>
    <mergeCell ref="TJE60:TJK60"/>
    <mergeCell ref="SZA60:SZG60"/>
    <mergeCell ref="SZI60:SZO60"/>
    <mergeCell ref="SZQ60:SZW60"/>
    <mergeCell ref="SZY60:TAE60"/>
    <mergeCell ref="TAG60:TAM60"/>
    <mergeCell ref="TAO60:TAU60"/>
    <mergeCell ref="TAW60:TBC60"/>
    <mergeCell ref="TBE60:TBK60"/>
    <mergeCell ref="TBM60:TBS60"/>
    <mergeCell ref="TBU60:TCA60"/>
    <mergeCell ref="TCC60:TCI60"/>
    <mergeCell ref="TCK60:TCQ60"/>
    <mergeCell ref="TCS60:TCY60"/>
    <mergeCell ref="TDA60:TDG60"/>
    <mergeCell ref="TDI60:TDO60"/>
    <mergeCell ref="TDQ60:TDW60"/>
    <mergeCell ref="TDY60:TEE60"/>
    <mergeCell ref="STU60:SUA60"/>
    <mergeCell ref="SUC60:SUI60"/>
    <mergeCell ref="SUK60:SUQ60"/>
    <mergeCell ref="SUS60:SUY60"/>
    <mergeCell ref="SVA60:SVG60"/>
    <mergeCell ref="SVI60:SVO60"/>
    <mergeCell ref="SVQ60:SVW60"/>
    <mergeCell ref="SVY60:SWE60"/>
    <mergeCell ref="SWG60:SWM60"/>
    <mergeCell ref="SWO60:SWU60"/>
    <mergeCell ref="SWW60:SXC60"/>
    <mergeCell ref="SXE60:SXK60"/>
    <mergeCell ref="SXM60:SXS60"/>
    <mergeCell ref="SXU60:SYA60"/>
    <mergeCell ref="SYC60:SYI60"/>
    <mergeCell ref="SYK60:SYQ60"/>
    <mergeCell ref="SYS60:SYY60"/>
    <mergeCell ref="SOO60:SOU60"/>
    <mergeCell ref="SOW60:SPC60"/>
    <mergeCell ref="SPE60:SPK60"/>
    <mergeCell ref="SPM60:SPS60"/>
    <mergeCell ref="SPU60:SQA60"/>
    <mergeCell ref="SQC60:SQI60"/>
    <mergeCell ref="SQK60:SQQ60"/>
    <mergeCell ref="SQS60:SQY60"/>
    <mergeCell ref="SRA60:SRG60"/>
    <mergeCell ref="SRI60:SRO60"/>
    <mergeCell ref="SRQ60:SRW60"/>
    <mergeCell ref="SRY60:SSE60"/>
    <mergeCell ref="SSG60:SSM60"/>
    <mergeCell ref="SSO60:SSU60"/>
    <mergeCell ref="SSW60:STC60"/>
    <mergeCell ref="STE60:STK60"/>
    <mergeCell ref="STM60:STS60"/>
    <mergeCell ref="SJI60:SJO60"/>
    <mergeCell ref="SJQ60:SJW60"/>
    <mergeCell ref="SJY60:SKE60"/>
    <mergeCell ref="SKG60:SKM60"/>
    <mergeCell ref="SKO60:SKU60"/>
    <mergeCell ref="SKW60:SLC60"/>
    <mergeCell ref="SLE60:SLK60"/>
    <mergeCell ref="SLM60:SLS60"/>
    <mergeCell ref="SLU60:SMA60"/>
    <mergeCell ref="SMC60:SMI60"/>
    <mergeCell ref="SMK60:SMQ60"/>
    <mergeCell ref="SMS60:SMY60"/>
    <mergeCell ref="SNA60:SNG60"/>
    <mergeCell ref="SNI60:SNO60"/>
    <mergeCell ref="SNQ60:SNW60"/>
    <mergeCell ref="SNY60:SOE60"/>
    <mergeCell ref="SOG60:SOM60"/>
    <mergeCell ref="SEC60:SEI60"/>
    <mergeCell ref="SEK60:SEQ60"/>
    <mergeCell ref="SES60:SEY60"/>
    <mergeCell ref="SFA60:SFG60"/>
    <mergeCell ref="SFI60:SFO60"/>
    <mergeCell ref="SFQ60:SFW60"/>
    <mergeCell ref="SFY60:SGE60"/>
    <mergeCell ref="SGG60:SGM60"/>
    <mergeCell ref="SGO60:SGU60"/>
    <mergeCell ref="SGW60:SHC60"/>
    <mergeCell ref="SHE60:SHK60"/>
    <mergeCell ref="SHM60:SHS60"/>
    <mergeCell ref="SHU60:SIA60"/>
    <mergeCell ref="SIC60:SII60"/>
    <mergeCell ref="SIK60:SIQ60"/>
    <mergeCell ref="SIS60:SIY60"/>
    <mergeCell ref="SJA60:SJG60"/>
    <mergeCell ref="RYW60:RZC60"/>
    <mergeCell ref="RZE60:RZK60"/>
    <mergeCell ref="RZM60:RZS60"/>
    <mergeCell ref="RZU60:SAA60"/>
    <mergeCell ref="SAC60:SAI60"/>
    <mergeCell ref="SAK60:SAQ60"/>
    <mergeCell ref="SAS60:SAY60"/>
    <mergeCell ref="SBA60:SBG60"/>
    <mergeCell ref="SBI60:SBO60"/>
    <mergeCell ref="SBQ60:SBW60"/>
    <mergeCell ref="SBY60:SCE60"/>
    <mergeCell ref="SCG60:SCM60"/>
    <mergeCell ref="SCO60:SCU60"/>
    <mergeCell ref="SCW60:SDC60"/>
    <mergeCell ref="SDE60:SDK60"/>
    <mergeCell ref="SDM60:SDS60"/>
    <mergeCell ref="SDU60:SEA60"/>
    <mergeCell ref="RTQ60:RTW60"/>
    <mergeCell ref="RTY60:RUE60"/>
    <mergeCell ref="RUG60:RUM60"/>
    <mergeCell ref="RUO60:RUU60"/>
    <mergeCell ref="RUW60:RVC60"/>
    <mergeCell ref="RVE60:RVK60"/>
    <mergeCell ref="RVM60:RVS60"/>
    <mergeCell ref="RVU60:RWA60"/>
    <mergeCell ref="RWC60:RWI60"/>
    <mergeCell ref="RWK60:RWQ60"/>
    <mergeCell ref="RWS60:RWY60"/>
    <mergeCell ref="RXA60:RXG60"/>
    <mergeCell ref="RXI60:RXO60"/>
    <mergeCell ref="RXQ60:RXW60"/>
    <mergeCell ref="RXY60:RYE60"/>
    <mergeCell ref="RYG60:RYM60"/>
    <mergeCell ref="RYO60:RYU60"/>
    <mergeCell ref="ROK60:ROQ60"/>
    <mergeCell ref="ROS60:ROY60"/>
    <mergeCell ref="RPA60:RPG60"/>
    <mergeCell ref="RPI60:RPO60"/>
    <mergeCell ref="RPQ60:RPW60"/>
    <mergeCell ref="RPY60:RQE60"/>
    <mergeCell ref="RQG60:RQM60"/>
    <mergeCell ref="RQO60:RQU60"/>
    <mergeCell ref="RQW60:RRC60"/>
    <mergeCell ref="RRE60:RRK60"/>
    <mergeCell ref="RRM60:RRS60"/>
    <mergeCell ref="RRU60:RSA60"/>
    <mergeCell ref="RSC60:RSI60"/>
    <mergeCell ref="RSK60:RSQ60"/>
    <mergeCell ref="RSS60:RSY60"/>
    <mergeCell ref="RTA60:RTG60"/>
    <mergeCell ref="RTI60:RTO60"/>
    <mergeCell ref="RJE60:RJK60"/>
    <mergeCell ref="RJM60:RJS60"/>
    <mergeCell ref="RJU60:RKA60"/>
    <mergeCell ref="RKC60:RKI60"/>
    <mergeCell ref="RKK60:RKQ60"/>
    <mergeCell ref="RKS60:RKY60"/>
    <mergeCell ref="RLA60:RLG60"/>
    <mergeCell ref="RLI60:RLO60"/>
    <mergeCell ref="RLQ60:RLW60"/>
    <mergeCell ref="RLY60:RME60"/>
    <mergeCell ref="RMG60:RMM60"/>
    <mergeCell ref="RMO60:RMU60"/>
    <mergeCell ref="RMW60:RNC60"/>
    <mergeCell ref="RNE60:RNK60"/>
    <mergeCell ref="RNM60:RNS60"/>
    <mergeCell ref="RNU60:ROA60"/>
    <mergeCell ref="ROC60:ROI60"/>
    <mergeCell ref="RDY60:REE60"/>
    <mergeCell ref="REG60:REM60"/>
    <mergeCell ref="REO60:REU60"/>
    <mergeCell ref="REW60:RFC60"/>
    <mergeCell ref="RFE60:RFK60"/>
    <mergeCell ref="RFM60:RFS60"/>
    <mergeCell ref="RFU60:RGA60"/>
    <mergeCell ref="RGC60:RGI60"/>
    <mergeCell ref="RGK60:RGQ60"/>
    <mergeCell ref="RGS60:RGY60"/>
    <mergeCell ref="RHA60:RHG60"/>
    <mergeCell ref="RHI60:RHO60"/>
    <mergeCell ref="RHQ60:RHW60"/>
    <mergeCell ref="RHY60:RIE60"/>
    <mergeCell ref="RIG60:RIM60"/>
    <mergeCell ref="RIO60:RIU60"/>
    <mergeCell ref="RIW60:RJC60"/>
    <mergeCell ref="QYS60:QYY60"/>
    <mergeCell ref="QZA60:QZG60"/>
    <mergeCell ref="QZI60:QZO60"/>
    <mergeCell ref="QZQ60:QZW60"/>
    <mergeCell ref="QZY60:RAE60"/>
    <mergeCell ref="RAG60:RAM60"/>
    <mergeCell ref="RAO60:RAU60"/>
    <mergeCell ref="RAW60:RBC60"/>
    <mergeCell ref="RBE60:RBK60"/>
    <mergeCell ref="RBM60:RBS60"/>
    <mergeCell ref="RBU60:RCA60"/>
    <mergeCell ref="RCC60:RCI60"/>
    <mergeCell ref="RCK60:RCQ60"/>
    <mergeCell ref="RCS60:RCY60"/>
    <mergeCell ref="RDA60:RDG60"/>
    <mergeCell ref="RDI60:RDO60"/>
    <mergeCell ref="RDQ60:RDW60"/>
    <mergeCell ref="QTM60:QTS60"/>
    <mergeCell ref="QTU60:QUA60"/>
    <mergeCell ref="QUC60:QUI60"/>
    <mergeCell ref="QUK60:QUQ60"/>
    <mergeCell ref="QUS60:QUY60"/>
    <mergeCell ref="QVA60:QVG60"/>
    <mergeCell ref="QVI60:QVO60"/>
    <mergeCell ref="QVQ60:QVW60"/>
    <mergeCell ref="QVY60:QWE60"/>
    <mergeCell ref="QWG60:QWM60"/>
    <mergeCell ref="QWO60:QWU60"/>
    <mergeCell ref="QWW60:QXC60"/>
    <mergeCell ref="QXE60:QXK60"/>
    <mergeCell ref="QXM60:QXS60"/>
    <mergeCell ref="QXU60:QYA60"/>
    <mergeCell ref="QYC60:QYI60"/>
    <mergeCell ref="QYK60:QYQ60"/>
    <mergeCell ref="QOG60:QOM60"/>
    <mergeCell ref="QOO60:QOU60"/>
    <mergeCell ref="QOW60:QPC60"/>
    <mergeCell ref="QPE60:QPK60"/>
    <mergeCell ref="QPM60:QPS60"/>
    <mergeCell ref="QPU60:QQA60"/>
    <mergeCell ref="QQC60:QQI60"/>
    <mergeCell ref="QQK60:QQQ60"/>
    <mergeCell ref="QQS60:QQY60"/>
    <mergeCell ref="QRA60:QRG60"/>
    <mergeCell ref="QRI60:QRO60"/>
    <mergeCell ref="QRQ60:QRW60"/>
    <mergeCell ref="QRY60:QSE60"/>
    <mergeCell ref="QSG60:QSM60"/>
    <mergeCell ref="QSO60:QSU60"/>
    <mergeCell ref="QSW60:QTC60"/>
    <mergeCell ref="QTE60:QTK60"/>
    <mergeCell ref="QJA60:QJG60"/>
    <mergeCell ref="QJI60:QJO60"/>
    <mergeCell ref="QJQ60:QJW60"/>
    <mergeCell ref="QJY60:QKE60"/>
    <mergeCell ref="QKG60:QKM60"/>
    <mergeCell ref="QKO60:QKU60"/>
    <mergeCell ref="QKW60:QLC60"/>
    <mergeCell ref="QLE60:QLK60"/>
    <mergeCell ref="QLM60:QLS60"/>
    <mergeCell ref="QLU60:QMA60"/>
    <mergeCell ref="QMC60:QMI60"/>
    <mergeCell ref="QMK60:QMQ60"/>
    <mergeCell ref="QMS60:QMY60"/>
    <mergeCell ref="QNA60:QNG60"/>
    <mergeCell ref="QNI60:QNO60"/>
    <mergeCell ref="QNQ60:QNW60"/>
    <mergeCell ref="QNY60:QOE60"/>
    <mergeCell ref="QDU60:QEA60"/>
    <mergeCell ref="QEC60:QEI60"/>
    <mergeCell ref="QEK60:QEQ60"/>
    <mergeCell ref="QES60:QEY60"/>
    <mergeCell ref="QFA60:QFG60"/>
    <mergeCell ref="QFI60:QFO60"/>
    <mergeCell ref="QFQ60:QFW60"/>
    <mergeCell ref="QFY60:QGE60"/>
    <mergeCell ref="QGG60:QGM60"/>
    <mergeCell ref="QGO60:QGU60"/>
    <mergeCell ref="QGW60:QHC60"/>
    <mergeCell ref="QHE60:QHK60"/>
    <mergeCell ref="QHM60:QHS60"/>
    <mergeCell ref="QHU60:QIA60"/>
    <mergeCell ref="QIC60:QII60"/>
    <mergeCell ref="QIK60:QIQ60"/>
    <mergeCell ref="QIS60:QIY60"/>
    <mergeCell ref="PYO60:PYU60"/>
    <mergeCell ref="PYW60:PZC60"/>
    <mergeCell ref="PZE60:PZK60"/>
    <mergeCell ref="PZM60:PZS60"/>
    <mergeCell ref="PZU60:QAA60"/>
    <mergeCell ref="QAC60:QAI60"/>
    <mergeCell ref="QAK60:QAQ60"/>
    <mergeCell ref="QAS60:QAY60"/>
    <mergeCell ref="QBA60:QBG60"/>
    <mergeCell ref="QBI60:QBO60"/>
    <mergeCell ref="QBQ60:QBW60"/>
    <mergeCell ref="QBY60:QCE60"/>
    <mergeCell ref="QCG60:QCM60"/>
    <mergeCell ref="QCO60:QCU60"/>
    <mergeCell ref="QCW60:QDC60"/>
    <mergeCell ref="QDE60:QDK60"/>
    <mergeCell ref="QDM60:QDS60"/>
    <mergeCell ref="PTI60:PTO60"/>
    <mergeCell ref="PTQ60:PTW60"/>
    <mergeCell ref="PTY60:PUE60"/>
    <mergeCell ref="PUG60:PUM60"/>
    <mergeCell ref="PUO60:PUU60"/>
    <mergeCell ref="PUW60:PVC60"/>
    <mergeCell ref="PVE60:PVK60"/>
    <mergeCell ref="PVM60:PVS60"/>
    <mergeCell ref="PVU60:PWA60"/>
    <mergeCell ref="PWC60:PWI60"/>
    <mergeCell ref="PWK60:PWQ60"/>
    <mergeCell ref="PWS60:PWY60"/>
    <mergeCell ref="PXA60:PXG60"/>
    <mergeCell ref="PXI60:PXO60"/>
    <mergeCell ref="PXQ60:PXW60"/>
    <mergeCell ref="PXY60:PYE60"/>
    <mergeCell ref="PYG60:PYM60"/>
    <mergeCell ref="POC60:POI60"/>
    <mergeCell ref="POK60:POQ60"/>
    <mergeCell ref="POS60:POY60"/>
    <mergeCell ref="PPA60:PPG60"/>
    <mergeCell ref="PPI60:PPO60"/>
    <mergeCell ref="PPQ60:PPW60"/>
    <mergeCell ref="PPY60:PQE60"/>
    <mergeCell ref="PQG60:PQM60"/>
    <mergeCell ref="PQO60:PQU60"/>
    <mergeCell ref="PQW60:PRC60"/>
    <mergeCell ref="PRE60:PRK60"/>
    <mergeCell ref="PRM60:PRS60"/>
    <mergeCell ref="PRU60:PSA60"/>
    <mergeCell ref="PSC60:PSI60"/>
    <mergeCell ref="PSK60:PSQ60"/>
    <mergeCell ref="PSS60:PSY60"/>
    <mergeCell ref="PTA60:PTG60"/>
    <mergeCell ref="PIW60:PJC60"/>
    <mergeCell ref="PJE60:PJK60"/>
    <mergeCell ref="PJM60:PJS60"/>
    <mergeCell ref="PJU60:PKA60"/>
    <mergeCell ref="PKC60:PKI60"/>
    <mergeCell ref="PKK60:PKQ60"/>
    <mergeCell ref="PKS60:PKY60"/>
    <mergeCell ref="PLA60:PLG60"/>
    <mergeCell ref="PLI60:PLO60"/>
    <mergeCell ref="PLQ60:PLW60"/>
    <mergeCell ref="PLY60:PME60"/>
    <mergeCell ref="PMG60:PMM60"/>
    <mergeCell ref="PMO60:PMU60"/>
    <mergeCell ref="PMW60:PNC60"/>
    <mergeCell ref="PNE60:PNK60"/>
    <mergeCell ref="PNM60:PNS60"/>
    <mergeCell ref="PNU60:POA60"/>
    <mergeCell ref="PDQ60:PDW60"/>
    <mergeCell ref="PDY60:PEE60"/>
    <mergeCell ref="PEG60:PEM60"/>
    <mergeCell ref="PEO60:PEU60"/>
    <mergeCell ref="PEW60:PFC60"/>
    <mergeCell ref="PFE60:PFK60"/>
    <mergeCell ref="PFM60:PFS60"/>
    <mergeCell ref="PFU60:PGA60"/>
    <mergeCell ref="PGC60:PGI60"/>
    <mergeCell ref="PGK60:PGQ60"/>
    <mergeCell ref="PGS60:PGY60"/>
    <mergeCell ref="PHA60:PHG60"/>
    <mergeCell ref="PHI60:PHO60"/>
    <mergeCell ref="PHQ60:PHW60"/>
    <mergeCell ref="PHY60:PIE60"/>
    <mergeCell ref="PIG60:PIM60"/>
    <mergeCell ref="PIO60:PIU60"/>
    <mergeCell ref="OYK60:OYQ60"/>
    <mergeCell ref="OYS60:OYY60"/>
    <mergeCell ref="OZA60:OZG60"/>
    <mergeCell ref="OZI60:OZO60"/>
    <mergeCell ref="OZQ60:OZW60"/>
    <mergeCell ref="OZY60:PAE60"/>
    <mergeCell ref="PAG60:PAM60"/>
    <mergeCell ref="PAO60:PAU60"/>
    <mergeCell ref="PAW60:PBC60"/>
    <mergeCell ref="PBE60:PBK60"/>
    <mergeCell ref="PBM60:PBS60"/>
    <mergeCell ref="PBU60:PCA60"/>
    <mergeCell ref="PCC60:PCI60"/>
    <mergeCell ref="PCK60:PCQ60"/>
    <mergeCell ref="PCS60:PCY60"/>
    <mergeCell ref="PDA60:PDG60"/>
    <mergeCell ref="PDI60:PDO60"/>
    <mergeCell ref="OTE60:OTK60"/>
    <mergeCell ref="OTM60:OTS60"/>
    <mergeCell ref="OTU60:OUA60"/>
    <mergeCell ref="OUC60:OUI60"/>
    <mergeCell ref="OUK60:OUQ60"/>
    <mergeCell ref="OUS60:OUY60"/>
    <mergeCell ref="OVA60:OVG60"/>
    <mergeCell ref="OVI60:OVO60"/>
    <mergeCell ref="OVQ60:OVW60"/>
    <mergeCell ref="OVY60:OWE60"/>
    <mergeCell ref="OWG60:OWM60"/>
    <mergeCell ref="OWO60:OWU60"/>
    <mergeCell ref="OWW60:OXC60"/>
    <mergeCell ref="OXE60:OXK60"/>
    <mergeCell ref="OXM60:OXS60"/>
    <mergeCell ref="OXU60:OYA60"/>
    <mergeCell ref="OYC60:OYI60"/>
    <mergeCell ref="ONY60:OOE60"/>
    <mergeCell ref="OOG60:OOM60"/>
    <mergeCell ref="OOO60:OOU60"/>
    <mergeCell ref="OOW60:OPC60"/>
    <mergeCell ref="OPE60:OPK60"/>
    <mergeCell ref="OPM60:OPS60"/>
    <mergeCell ref="OPU60:OQA60"/>
    <mergeCell ref="OQC60:OQI60"/>
    <mergeCell ref="OQK60:OQQ60"/>
    <mergeCell ref="OQS60:OQY60"/>
    <mergeCell ref="ORA60:ORG60"/>
    <mergeCell ref="ORI60:ORO60"/>
    <mergeCell ref="ORQ60:ORW60"/>
    <mergeCell ref="ORY60:OSE60"/>
    <mergeCell ref="OSG60:OSM60"/>
    <mergeCell ref="OSO60:OSU60"/>
    <mergeCell ref="OSW60:OTC60"/>
    <mergeCell ref="OIS60:OIY60"/>
    <mergeCell ref="OJA60:OJG60"/>
    <mergeCell ref="OJI60:OJO60"/>
    <mergeCell ref="OJQ60:OJW60"/>
    <mergeCell ref="OJY60:OKE60"/>
    <mergeCell ref="OKG60:OKM60"/>
    <mergeCell ref="OKO60:OKU60"/>
    <mergeCell ref="OKW60:OLC60"/>
    <mergeCell ref="OLE60:OLK60"/>
    <mergeCell ref="OLM60:OLS60"/>
    <mergeCell ref="OLU60:OMA60"/>
    <mergeCell ref="OMC60:OMI60"/>
    <mergeCell ref="OMK60:OMQ60"/>
    <mergeCell ref="OMS60:OMY60"/>
    <mergeCell ref="ONA60:ONG60"/>
    <mergeCell ref="ONI60:ONO60"/>
    <mergeCell ref="ONQ60:ONW60"/>
    <mergeCell ref="ODM60:ODS60"/>
    <mergeCell ref="ODU60:OEA60"/>
    <mergeCell ref="OEC60:OEI60"/>
    <mergeCell ref="OEK60:OEQ60"/>
    <mergeCell ref="OES60:OEY60"/>
    <mergeCell ref="OFA60:OFG60"/>
    <mergeCell ref="OFI60:OFO60"/>
    <mergeCell ref="OFQ60:OFW60"/>
    <mergeCell ref="OFY60:OGE60"/>
    <mergeCell ref="OGG60:OGM60"/>
    <mergeCell ref="OGO60:OGU60"/>
    <mergeCell ref="OGW60:OHC60"/>
    <mergeCell ref="OHE60:OHK60"/>
    <mergeCell ref="OHM60:OHS60"/>
    <mergeCell ref="OHU60:OIA60"/>
    <mergeCell ref="OIC60:OII60"/>
    <mergeCell ref="OIK60:OIQ60"/>
    <mergeCell ref="NYG60:NYM60"/>
    <mergeCell ref="NYO60:NYU60"/>
    <mergeCell ref="NYW60:NZC60"/>
    <mergeCell ref="NZE60:NZK60"/>
    <mergeCell ref="NZM60:NZS60"/>
    <mergeCell ref="NZU60:OAA60"/>
    <mergeCell ref="OAC60:OAI60"/>
    <mergeCell ref="OAK60:OAQ60"/>
    <mergeCell ref="OAS60:OAY60"/>
    <mergeCell ref="OBA60:OBG60"/>
    <mergeCell ref="OBI60:OBO60"/>
    <mergeCell ref="OBQ60:OBW60"/>
    <mergeCell ref="OBY60:OCE60"/>
    <mergeCell ref="OCG60:OCM60"/>
    <mergeCell ref="OCO60:OCU60"/>
    <mergeCell ref="OCW60:ODC60"/>
    <mergeCell ref="ODE60:ODK60"/>
    <mergeCell ref="NTA60:NTG60"/>
    <mergeCell ref="NTI60:NTO60"/>
    <mergeCell ref="NTQ60:NTW60"/>
    <mergeCell ref="NTY60:NUE60"/>
    <mergeCell ref="NUG60:NUM60"/>
    <mergeCell ref="NUO60:NUU60"/>
    <mergeCell ref="NUW60:NVC60"/>
    <mergeCell ref="NVE60:NVK60"/>
    <mergeCell ref="NVM60:NVS60"/>
    <mergeCell ref="NVU60:NWA60"/>
    <mergeCell ref="NWC60:NWI60"/>
    <mergeCell ref="NWK60:NWQ60"/>
    <mergeCell ref="NWS60:NWY60"/>
    <mergeCell ref="NXA60:NXG60"/>
    <mergeCell ref="NXI60:NXO60"/>
    <mergeCell ref="NXQ60:NXW60"/>
    <mergeCell ref="NXY60:NYE60"/>
    <mergeCell ref="NNU60:NOA60"/>
    <mergeCell ref="NOC60:NOI60"/>
    <mergeCell ref="NOK60:NOQ60"/>
    <mergeCell ref="NOS60:NOY60"/>
    <mergeCell ref="NPA60:NPG60"/>
    <mergeCell ref="NPI60:NPO60"/>
    <mergeCell ref="NPQ60:NPW60"/>
    <mergeCell ref="NPY60:NQE60"/>
    <mergeCell ref="NQG60:NQM60"/>
    <mergeCell ref="NQO60:NQU60"/>
    <mergeCell ref="NQW60:NRC60"/>
    <mergeCell ref="NRE60:NRK60"/>
    <mergeCell ref="NRM60:NRS60"/>
    <mergeCell ref="NRU60:NSA60"/>
    <mergeCell ref="NSC60:NSI60"/>
    <mergeCell ref="NSK60:NSQ60"/>
    <mergeCell ref="NSS60:NSY60"/>
    <mergeCell ref="NIO60:NIU60"/>
    <mergeCell ref="NIW60:NJC60"/>
    <mergeCell ref="NJE60:NJK60"/>
    <mergeCell ref="NJM60:NJS60"/>
    <mergeCell ref="NJU60:NKA60"/>
    <mergeCell ref="NKC60:NKI60"/>
    <mergeCell ref="NKK60:NKQ60"/>
    <mergeCell ref="NKS60:NKY60"/>
    <mergeCell ref="NLA60:NLG60"/>
    <mergeCell ref="NLI60:NLO60"/>
    <mergeCell ref="NLQ60:NLW60"/>
    <mergeCell ref="NLY60:NME60"/>
    <mergeCell ref="NMG60:NMM60"/>
    <mergeCell ref="NMO60:NMU60"/>
    <mergeCell ref="NMW60:NNC60"/>
    <mergeCell ref="NNE60:NNK60"/>
    <mergeCell ref="NNM60:NNS60"/>
    <mergeCell ref="NDI60:NDO60"/>
    <mergeCell ref="NDQ60:NDW60"/>
    <mergeCell ref="NDY60:NEE60"/>
    <mergeCell ref="NEG60:NEM60"/>
    <mergeCell ref="NEO60:NEU60"/>
    <mergeCell ref="NEW60:NFC60"/>
    <mergeCell ref="NFE60:NFK60"/>
    <mergeCell ref="NFM60:NFS60"/>
    <mergeCell ref="NFU60:NGA60"/>
    <mergeCell ref="NGC60:NGI60"/>
    <mergeCell ref="NGK60:NGQ60"/>
    <mergeCell ref="NGS60:NGY60"/>
    <mergeCell ref="NHA60:NHG60"/>
    <mergeCell ref="NHI60:NHO60"/>
    <mergeCell ref="NHQ60:NHW60"/>
    <mergeCell ref="NHY60:NIE60"/>
    <mergeCell ref="NIG60:NIM60"/>
    <mergeCell ref="MYC60:MYI60"/>
    <mergeCell ref="MYK60:MYQ60"/>
    <mergeCell ref="MYS60:MYY60"/>
    <mergeCell ref="MZA60:MZG60"/>
    <mergeCell ref="MZI60:MZO60"/>
    <mergeCell ref="MZQ60:MZW60"/>
    <mergeCell ref="MZY60:NAE60"/>
    <mergeCell ref="NAG60:NAM60"/>
    <mergeCell ref="NAO60:NAU60"/>
    <mergeCell ref="NAW60:NBC60"/>
    <mergeCell ref="NBE60:NBK60"/>
    <mergeCell ref="NBM60:NBS60"/>
    <mergeCell ref="NBU60:NCA60"/>
    <mergeCell ref="NCC60:NCI60"/>
    <mergeCell ref="NCK60:NCQ60"/>
    <mergeCell ref="NCS60:NCY60"/>
    <mergeCell ref="NDA60:NDG60"/>
    <mergeCell ref="MSW60:MTC60"/>
    <mergeCell ref="MTE60:MTK60"/>
    <mergeCell ref="MTM60:MTS60"/>
    <mergeCell ref="MTU60:MUA60"/>
    <mergeCell ref="MUC60:MUI60"/>
    <mergeCell ref="MUK60:MUQ60"/>
    <mergeCell ref="MUS60:MUY60"/>
    <mergeCell ref="MVA60:MVG60"/>
    <mergeCell ref="MVI60:MVO60"/>
    <mergeCell ref="MVQ60:MVW60"/>
    <mergeCell ref="MVY60:MWE60"/>
    <mergeCell ref="MWG60:MWM60"/>
    <mergeCell ref="MWO60:MWU60"/>
    <mergeCell ref="MWW60:MXC60"/>
    <mergeCell ref="MXE60:MXK60"/>
    <mergeCell ref="MXM60:MXS60"/>
    <mergeCell ref="MXU60:MYA60"/>
    <mergeCell ref="MNQ60:MNW60"/>
    <mergeCell ref="MNY60:MOE60"/>
    <mergeCell ref="MOG60:MOM60"/>
    <mergeCell ref="MOO60:MOU60"/>
    <mergeCell ref="MOW60:MPC60"/>
    <mergeCell ref="MPE60:MPK60"/>
    <mergeCell ref="MPM60:MPS60"/>
    <mergeCell ref="MPU60:MQA60"/>
    <mergeCell ref="MQC60:MQI60"/>
    <mergeCell ref="MQK60:MQQ60"/>
    <mergeCell ref="MQS60:MQY60"/>
    <mergeCell ref="MRA60:MRG60"/>
    <mergeCell ref="MRI60:MRO60"/>
    <mergeCell ref="MRQ60:MRW60"/>
    <mergeCell ref="MRY60:MSE60"/>
    <mergeCell ref="MSG60:MSM60"/>
    <mergeCell ref="MSO60:MSU60"/>
    <mergeCell ref="MIK60:MIQ60"/>
    <mergeCell ref="MIS60:MIY60"/>
    <mergeCell ref="MJA60:MJG60"/>
    <mergeCell ref="MJI60:MJO60"/>
    <mergeCell ref="MJQ60:MJW60"/>
    <mergeCell ref="MJY60:MKE60"/>
    <mergeCell ref="MKG60:MKM60"/>
    <mergeCell ref="MKO60:MKU60"/>
    <mergeCell ref="MKW60:MLC60"/>
    <mergeCell ref="MLE60:MLK60"/>
    <mergeCell ref="MLM60:MLS60"/>
    <mergeCell ref="MLU60:MMA60"/>
    <mergeCell ref="MMC60:MMI60"/>
    <mergeCell ref="MMK60:MMQ60"/>
    <mergeCell ref="MMS60:MMY60"/>
    <mergeCell ref="MNA60:MNG60"/>
    <mergeCell ref="MNI60:MNO60"/>
    <mergeCell ref="MDE60:MDK60"/>
    <mergeCell ref="MDM60:MDS60"/>
    <mergeCell ref="MDU60:MEA60"/>
    <mergeCell ref="MEC60:MEI60"/>
    <mergeCell ref="MEK60:MEQ60"/>
    <mergeCell ref="MES60:MEY60"/>
    <mergeCell ref="MFA60:MFG60"/>
    <mergeCell ref="MFI60:MFO60"/>
    <mergeCell ref="MFQ60:MFW60"/>
    <mergeCell ref="MFY60:MGE60"/>
    <mergeCell ref="MGG60:MGM60"/>
    <mergeCell ref="MGO60:MGU60"/>
    <mergeCell ref="MGW60:MHC60"/>
    <mergeCell ref="MHE60:MHK60"/>
    <mergeCell ref="MHM60:MHS60"/>
    <mergeCell ref="MHU60:MIA60"/>
    <mergeCell ref="MIC60:MII60"/>
    <mergeCell ref="LXY60:LYE60"/>
    <mergeCell ref="LYG60:LYM60"/>
    <mergeCell ref="LYO60:LYU60"/>
    <mergeCell ref="LYW60:LZC60"/>
    <mergeCell ref="LZE60:LZK60"/>
    <mergeCell ref="LZM60:LZS60"/>
    <mergeCell ref="LZU60:MAA60"/>
    <mergeCell ref="MAC60:MAI60"/>
    <mergeCell ref="MAK60:MAQ60"/>
    <mergeCell ref="MAS60:MAY60"/>
    <mergeCell ref="MBA60:MBG60"/>
    <mergeCell ref="MBI60:MBO60"/>
    <mergeCell ref="MBQ60:MBW60"/>
    <mergeCell ref="MBY60:MCE60"/>
    <mergeCell ref="MCG60:MCM60"/>
    <mergeCell ref="MCO60:MCU60"/>
    <mergeCell ref="MCW60:MDC60"/>
    <mergeCell ref="LSS60:LSY60"/>
    <mergeCell ref="LTA60:LTG60"/>
    <mergeCell ref="LTI60:LTO60"/>
    <mergeCell ref="LTQ60:LTW60"/>
    <mergeCell ref="LTY60:LUE60"/>
    <mergeCell ref="LUG60:LUM60"/>
    <mergeCell ref="LUO60:LUU60"/>
    <mergeCell ref="LUW60:LVC60"/>
    <mergeCell ref="LVE60:LVK60"/>
    <mergeCell ref="LVM60:LVS60"/>
    <mergeCell ref="LVU60:LWA60"/>
    <mergeCell ref="LWC60:LWI60"/>
    <mergeCell ref="LWK60:LWQ60"/>
    <mergeCell ref="LWS60:LWY60"/>
    <mergeCell ref="LXA60:LXG60"/>
    <mergeCell ref="LXI60:LXO60"/>
    <mergeCell ref="LXQ60:LXW60"/>
    <mergeCell ref="LNM60:LNS60"/>
    <mergeCell ref="LNU60:LOA60"/>
    <mergeCell ref="LOC60:LOI60"/>
    <mergeCell ref="LOK60:LOQ60"/>
    <mergeCell ref="LOS60:LOY60"/>
    <mergeCell ref="LPA60:LPG60"/>
    <mergeCell ref="LPI60:LPO60"/>
    <mergeCell ref="LPQ60:LPW60"/>
    <mergeCell ref="LPY60:LQE60"/>
    <mergeCell ref="LQG60:LQM60"/>
    <mergeCell ref="LQO60:LQU60"/>
    <mergeCell ref="LQW60:LRC60"/>
    <mergeCell ref="LRE60:LRK60"/>
    <mergeCell ref="LRM60:LRS60"/>
    <mergeCell ref="LRU60:LSA60"/>
    <mergeCell ref="LSC60:LSI60"/>
    <mergeCell ref="LSK60:LSQ60"/>
    <mergeCell ref="LIG60:LIM60"/>
    <mergeCell ref="LIO60:LIU60"/>
    <mergeCell ref="LIW60:LJC60"/>
    <mergeCell ref="LJE60:LJK60"/>
    <mergeCell ref="LJM60:LJS60"/>
    <mergeCell ref="LJU60:LKA60"/>
    <mergeCell ref="LKC60:LKI60"/>
    <mergeCell ref="LKK60:LKQ60"/>
    <mergeCell ref="LKS60:LKY60"/>
    <mergeCell ref="LLA60:LLG60"/>
    <mergeCell ref="LLI60:LLO60"/>
    <mergeCell ref="LLQ60:LLW60"/>
    <mergeCell ref="LLY60:LME60"/>
    <mergeCell ref="LMG60:LMM60"/>
    <mergeCell ref="LMO60:LMU60"/>
    <mergeCell ref="LMW60:LNC60"/>
    <mergeCell ref="LNE60:LNK60"/>
    <mergeCell ref="LDA60:LDG60"/>
    <mergeCell ref="LDI60:LDO60"/>
    <mergeCell ref="LDQ60:LDW60"/>
    <mergeCell ref="LDY60:LEE60"/>
    <mergeCell ref="LEG60:LEM60"/>
    <mergeCell ref="LEO60:LEU60"/>
    <mergeCell ref="LEW60:LFC60"/>
    <mergeCell ref="LFE60:LFK60"/>
    <mergeCell ref="LFM60:LFS60"/>
    <mergeCell ref="LFU60:LGA60"/>
    <mergeCell ref="LGC60:LGI60"/>
    <mergeCell ref="LGK60:LGQ60"/>
    <mergeCell ref="LGS60:LGY60"/>
    <mergeCell ref="LHA60:LHG60"/>
    <mergeCell ref="LHI60:LHO60"/>
    <mergeCell ref="LHQ60:LHW60"/>
    <mergeCell ref="LHY60:LIE60"/>
    <mergeCell ref="KXU60:KYA60"/>
    <mergeCell ref="KYC60:KYI60"/>
    <mergeCell ref="KYK60:KYQ60"/>
    <mergeCell ref="KYS60:KYY60"/>
    <mergeCell ref="KZA60:KZG60"/>
    <mergeCell ref="KZI60:KZO60"/>
    <mergeCell ref="KZQ60:KZW60"/>
    <mergeCell ref="KZY60:LAE60"/>
    <mergeCell ref="LAG60:LAM60"/>
    <mergeCell ref="LAO60:LAU60"/>
    <mergeCell ref="LAW60:LBC60"/>
    <mergeCell ref="LBE60:LBK60"/>
    <mergeCell ref="LBM60:LBS60"/>
    <mergeCell ref="LBU60:LCA60"/>
    <mergeCell ref="LCC60:LCI60"/>
    <mergeCell ref="LCK60:LCQ60"/>
    <mergeCell ref="LCS60:LCY60"/>
    <mergeCell ref="KSO60:KSU60"/>
    <mergeCell ref="KSW60:KTC60"/>
    <mergeCell ref="KTE60:KTK60"/>
    <mergeCell ref="KTM60:KTS60"/>
    <mergeCell ref="KTU60:KUA60"/>
    <mergeCell ref="KUC60:KUI60"/>
    <mergeCell ref="KUK60:KUQ60"/>
    <mergeCell ref="KUS60:KUY60"/>
    <mergeCell ref="KVA60:KVG60"/>
    <mergeCell ref="KVI60:KVO60"/>
    <mergeCell ref="KVQ60:KVW60"/>
    <mergeCell ref="KVY60:KWE60"/>
    <mergeCell ref="KWG60:KWM60"/>
    <mergeCell ref="KWO60:KWU60"/>
    <mergeCell ref="KWW60:KXC60"/>
    <mergeCell ref="KXE60:KXK60"/>
    <mergeCell ref="KXM60:KXS60"/>
    <mergeCell ref="KNI60:KNO60"/>
    <mergeCell ref="KNQ60:KNW60"/>
    <mergeCell ref="KNY60:KOE60"/>
    <mergeCell ref="KOG60:KOM60"/>
    <mergeCell ref="KOO60:KOU60"/>
    <mergeCell ref="KOW60:KPC60"/>
    <mergeCell ref="KPE60:KPK60"/>
    <mergeCell ref="KPM60:KPS60"/>
    <mergeCell ref="KPU60:KQA60"/>
    <mergeCell ref="KQC60:KQI60"/>
    <mergeCell ref="KQK60:KQQ60"/>
    <mergeCell ref="KQS60:KQY60"/>
    <mergeCell ref="KRA60:KRG60"/>
    <mergeCell ref="KRI60:KRO60"/>
    <mergeCell ref="KRQ60:KRW60"/>
    <mergeCell ref="KRY60:KSE60"/>
    <mergeCell ref="KSG60:KSM60"/>
    <mergeCell ref="KIC60:KII60"/>
    <mergeCell ref="KIK60:KIQ60"/>
    <mergeCell ref="KIS60:KIY60"/>
    <mergeCell ref="KJA60:KJG60"/>
    <mergeCell ref="KJI60:KJO60"/>
    <mergeCell ref="KJQ60:KJW60"/>
    <mergeCell ref="KJY60:KKE60"/>
    <mergeCell ref="KKG60:KKM60"/>
    <mergeCell ref="KKO60:KKU60"/>
    <mergeCell ref="KKW60:KLC60"/>
    <mergeCell ref="KLE60:KLK60"/>
    <mergeCell ref="KLM60:KLS60"/>
    <mergeCell ref="KLU60:KMA60"/>
    <mergeCell ref="KMC60:KMI60"/>
    <mergeCell ref="KMK60:KMQ60"/>
    <mergeCell ref="KMS60:KMY60"/>
    <mergeCell ref="KNA60:KNG60"/>
    <mergeCell ref="KCW60:KDC60"/>
    <mergeCell ref="KDE60:KDK60"/>
    <mergeCell ref="KDM60:KDS60"/>
    <mergeCell ref="KDU60:KEA60"/>
    <mergeCell ref="KEC60:KEI60"/>
    <mergeCell ref="KEK60:KEQ60"/>
    <mergeCell ref="KES60:KEY60"/>
    <mergeCell ref="KFA60:KFG60"/>
    <mergeCell ref="KFI60:KFO60"/>
    <mergeCell ref="KFQ60:KFW60"/>
    <mergeCell ref="KFY60:KGE60"/>
    <mergeCell ref="KGG60:KGM60"/>
    <mergeCell ref="KGO60:KGU60"/>
    <mergeCell ref="KGW60:KHC60"/>
    <mergeCell ref="KHE60:KHK60"/>
    <mergeCell ref="KHM60:KHS60"/>
    <mergeCell ref="KHU60:KIA60"/>
    <mergeCell ref="JXQ60:JXW60"/>
    <mergeCell ref="JXY60:JYE60"/>
    <mergeCell ref="JYG60:JYM60"/>
    <mergeCell ref="JYO60:JYU60"/>
    <mergeCell ref="JYW60:JZC60"/>
    <mergeCell ref="JZE60:JZK60"/>
    <mergeCell ref="JZM60:JZS60"/>
    <mergeCell ref="JZU60:KAA60"/>
    <mergeCell ref="KAC60:KAI60"/>
    <mergeCell ref="KAK60:KAQ60"/>
    <mergeCell ref="KAS60:KAY60"/>
    <mergeCell ref="KBA60:KBG60"/>
    <mergeCell ref="KBI60:KBO60"/>
    <mergeCell ref="KBQ60:KBW60"/>
    <mergeCell ref="KBY60:KCE60"/>
    <mergeCell ref="KCG60:KCM60"/>
    <mergeCell ref="KCO60:KCU60"/>
    <mergeCell ref="JSK60:JSQ60"/>
    <mergeCell ref="JSS60:JSY60"/>
    <mergeCell ref="JTA60:JTG60"/>
    <mergeCell ref="JTI60:JTO60"/>
    <mergeCell ref="JTQ60:JTW60"/>
    <mergeCell ref="JTY60:JUE60"/>
    <mergeCell ref="JUG60:JUM60"/>
    <mergeCell ref="JUO60:JUU60"/>
    <mergeCell ref="JUW60:JVC60"/>
    <mergeCell ref="JVE60:JVK60"/>
    <mergeCell ref="JVM60:JVS60"/>
    <mergeCell ref="JVU60:JWA60"/>
    <mergeCell ref="JWC60:JWI60"/>
    <mergeCell ref="JWK60:JWQ60"/>
    <mergeCell ref="JWS60:JWY60"/>
    <mergeCell ref="JXA60:JXG60"/>
    <mergeCell ref="JXI60:JXO60"/>
    <mergeCell ref="JNE60:JNK60"/>
    <mergeCell ref="JNM60:JNS60"/>
    <mergeCell ref="JNU60:JOA60"/>
    <mergeCell ref="JOC60:JOI60"/>
    <mergeCell ref="JOK60:JOQ60"/>
    <mergeCell ref="JOS60:JOY60"/>
    <mergeCell ref="JPA60:JPG60"/>
    <mergeCell ref="JPI60:JPO60"/>
    <mergeCell ref="JPQ60:JPW60"/>
    <mergeCell ref="JPY60:JQE60"/>
    <mergeCell ref="JQG60:JQM60"/>
    <mergeCell ref="JQO60:JQU60"/>
    <mergeCell ref="JQW60:JRC60"/>
    <mergeCell ref="JRE60:JRK60"/>
    <mergeCell ref="JRM60:JRS60"/>
    <mergeCell ref="JRU60:JSA60"/>
    <mergeCell ref="JSC60:JSI60"/>
    <mergeCell ref="JHY60:JIE60"/>
    <mergeCell ref="JIG60:JIM60"/>
    <mergeCell ref="JIO60:JIU60"/>
    <mergeCell ref="JIW60:JJC60"/>
    <mergeCell ref="JJE60:JJK60"/>
    <mergeCell ref="JJM60:JJS60"/>
    <mergeCell ref="JJU60:JKA60"/>
    <mergeCell ref="JKC60:JKI60"/>
    <mergeCell ref="JKK60:JKQ60"/>
    <mergeCell ref="JKS60:JKY60"/>
    <mergeCell ref="JLA60:JLG60"/>
    <mergeCell ref="JLI60:JLO60"/>
    <mergeCell ref="JLQ60:JLW60"/>
    <mergeCell ref="JLY60:JME60"/>
    <mergeCell ref="JMG60:JMM60"/>
    <mergeCell ref="JMO60:JMU60"/>
    <mergeCell ref="JMW60:JNC60"/>
    <mergeCell ref="JCS60:JCY60"/>
    <mergeCell ref="JDA60:JDG60"/>
    <mergeCell ref="JDI60:JDO60"/>
    <mergeCell ref="JDQ60:JDW60"/>
    <mergeCell ref="JDY60:JEE60"/>
    <mergeCell ref="JEG60:JEM60"/>
    <mergeCell ref="JEO60:JEU60"/>
    <mergeCell ref="JEW60:JFC60"/>
    <mergeCell ref="JFE60:JFK60"/>
    <mergeCell ref="JFM60:JFS60"/>
    <mergeCell ref="JFU60:JGA60"/>
    <mergeCell ref="JGC60:JGI60"/>
    <mergeCell ref="JGK60:JGQ60"/>
    <mergeCell ref="JGS60:JGY60"/>
    <mergeCell ref="JHA60:JHG60"/>
    <mergeCell ref="JHI60:JHO60"/>
    <mergeCell ref="JHQ60:JHW60"/>
    <mergeCell ref="IXM60:IXS60"/>
    <mergeCell ref="IXU60:IYA60"/>
    <mergeCell ref="IYC60:IYI60"/>
    <mergeCell ref="IYK60:IYQ60"/>
    <mergeCell ref="IYS60:IYY60"/>
    <mergeCell ref="IZA60:IZG60"/>
    <mergeCell ref="IZI60:IZO60"/>
    <mergeCell ref="IZQ60:IZW60"/>
    <mergeCell ref="IZY60:JAE60"/>
    <mergeCell ref="JAG60:JAM60"/>
    <mergeCell ref="JAO60:JAU60"/>
    <mergeCell ref="JAW60:JBC60"/>
    <mergeCell ref="JBE60:JBK60"/>
    <mergeCell ref="JBM60:JBS60"/>
    <mergeCell ref="JBU60:JCA60"/>
    <mergeCell ref="JCC60:JCI60"/>
    <mergeCell ref="JCK60:JCQ60"/>
    <mergeCell ref="ISG60:ISM60"/>
    <mergeCell ref="ISO60:ISU60"/>
    <mergeCell ref="ISW60:ITC60"/>
    <mergeCell ref="ITE60:ITK60"/>
    <mergeCell ref="ITM60:ITS60"/>
    <mergeCell ref="ITU60:IUA60"/>
    <mergeCell ref="IUC60:IUI60"/>
    <mergeCell ref="IUK60:IUQ60"/>
    <mergeCell ref="IUS60:IUY60"/>
    <mergeCell ref="IVA60:IVG60"/>
    <mergeCell ref="IVI60:IVO60"/>
    <mergeCell ref="IVQ60:IVW60"/>
    <mergeCell ref="IVY60:IWE60"/>
    <mergeCell ref="IWG60:IWM60"/>
    <mergeCell ref="IWO60:IWU60"/>
    <mergeCell ref="IWW60:IXC60"/>
    <mergeCell ref="IXE60:IXK60"/>
    <mergeCell ref="INA60:ING60"/>
    <mergeCell ref="INI60:INO60"/>
    <mergeCell ref="INQ60:INW60"/>
    <mergeCell ref="INY60:IOE60"/>
    <mergeCell ref="IOG60:IOM60"/>
    <mergeCell ref="IOO60:IOU60"/>
    <mergeCell ref="IOW60:IPC60"/>
    <mergeCell ref="IPE60:IPK60"/>
    <mergeCell ref="IPM60:IPS60"/>
    <mergeCell ref="IPU60:IQA60"/>
    <mergeCell ref="IQC60:IQI60"/>
    <mergeCell ref="IQK60:IQQ60"/>
    <mergeCell ref="IQS60:IQY60"/>
    <mergeCell ref="IRA60:IRG60"/>
    <mergeCell ref="IRI60:IRO60"/>
    <mergeCell ref="IRQ60:IRW60"/>
    <mergeCell ref="IRY60:ISE60"/>
    <mergeCell ref="IHU60:IIA60"/>
    <mergeCell ref="IIC60:III60"/>
    <mergeCell ref="IIK60:IIQ60"/>
    <mergeCell ref="IIS60:IIY60"/>
    <mergeCell ref="IJA60:IJG60"/>
    <mergeCell ref="IJI60:IJO60"/>
    <mergeCell ref="IJQ60:IJW60"/>
    <mergeCell ref="IJY60:IKE60"/>
    <mergeCell ref="IKG60:IKM60"/>
    <mergeCell ref="IKO60:IKU60"/>
    <mergeCell ref="IKW60:ILC60"/>
    <mergeCell ref="ILE60:ILK60"/>
    <mergeCell ref="ILM60:ILS60"/>
    <mergeCell ref="ILU60:IMA60"/>
    <mergeCell ref="IMC60:IMI60"/>
    <mergeCell ref="IMK60:IMQ60"/>
    <mergeCell ref="IMS60:IMY60"/>
    <mergeCell ref="ICO60:ICU60"/>
    <mergeCell ref="ICW60:IDC60"/>
    <mergeCell ref="IDE60:IDK60"/>
    <mergeCell ref="IDM60:IDS60"/>
    <mergeCell ref="IDU60:IEA60"/>
    <mergeCell ref="IEC60:IEI60"/>
    <mergeCell ref="IEK60:IEQ60"/>
    <mergeCell ref="IES60:IEY60"/>
    <mergeCell ref="IFA60:IFG60"/>
    <mergeCell ref="IFI60:IFO60"/>
    <mergeCell ref="IFQ60:IFW60"/>
    <mergeCell ref="IFY60:IGE60"/>
    <mergeCell ref="IGG60:IGM60"/>
    <mergeCell ref="IGO60:IGU60"/>
    <mergeCell ref="IGW60:IHC60"/>
    <mergeCell ref="IHE60:IHK60"/>
    <mergeCell ref="IHM60:IHS60"/>
    <mergeCell ref="HXI60:HXO60"/>
    <mergeCell ref="HXQ60:HXW60"/>
    <mergeCell ref="HXY60:HYE60"/>
    <mergeCell ref="HYG60:HYM60"/>
    <mergeCell ref="HYO60:HYU60"/>
    <mergeCell ref="HYW60:HZC60"/>
    <mergeCell ref="HZE60:HZK60"/>
    <mergeCell ref="HZM60:HZS60"/>
    <mergeCell ref="HZU60:IAA60"/>
    <mergeCell ref="IAC60:IAI60"/>
    <mergeCell ref="IAK60:IAQ60"/>
    <mergeCell ref="IAS60:IAY60"/>
    <mergeCell ref="IBA60:IBG60"/>
    <mergeCell ref="IBI60:IBO60"/>
    <mergeCell ref="IBQ60:IBW60"/>
    <mergeCell ref="IBY60:ICE60"/>
    <mergeCell ref="ICG60:ICM60"/>
    <mergeCell ref="HSC60:HSI60"/>
    <mergeCell ref="HSK60:HSQ60"/>
    <mergeCell ref="HSS60:HSY60"/>
    <mergeCell ref="HTA60:HTG60"/>
    <mergeCell ref="HTI60:HTO60"/>
    <mergeCell ref="HTQ60:HTW60"/>
    <mergeCell ref="HTY60:HUE60"/>
    <mergeCell ref="HUG60:HUM60"/>
    <mergeCell ref="HUO60:HUU60"/>
    <mergeCell ref="HUW60:HVC60"/>
    <mergeCell ref="HVE60:HVK60"/>
    <mergeCell ref="HVM60:HVS60"/>
    <mergeCell ref="HVU60:HWA60"/>
    <mergeCell ref="HWC60:HWI60"/>
    <mergeCell ref="HWK60:HWQ60"/>
    <mergeCell ref="HWS60:HWY60"/>
    <mergeCell ref="HXA60:HXG60"/>
    <mergeCell ref="HMW60:HNC60"/>
    <mergeCell ref="HNE60:HNK60"/>
    <mergeCell ref="HNM60:HNS60"/>
    <mergeCell ref="HNU60:HOA60"/>
    <mergeCell ref="HOC60:HOI60"/>
    <mergeCell ref="HOK60:HOQ60"/>
    <mergeCell ref="HOS60:HOY60"/>
    <mergeCell ref="HPA60:HPG60"/>
    <mergeCell ref="HPI60:HPO60"/>
    <mergeCell ref="HPQ60:HPW60"/>
    <mergeCell ref="HPY60:HQE60"/>
    <mergeCell ref="HQG60:HQM60"/>
    <mergeCell ref="HQO60:HQU60"/>
    <mergeCell ref="HQW60:HRC60"/>
    <mergeCell ref="HRE60:HRK60"/>
    <mergeCell ref="HRM60:HRS60"/>
    <mergeCell ref="HRU60:HSA60"/>
    <mergeCell ref="HHQ60:HHW60"/>
    <mergeCell ref="HHY60:HIE60"/>
    <mergeCell ref="HIG60:HIM60"/>
    <mergeCell ref="HIO60:HIU60"/>
    <mergeCell ref="HIW60:HJC60"/>
    <mergeCell ref="HJE60:HJK60"/>
    <mergeCell ref="HJM60:HJS60"/>
    <mergeCell ref="HJU60:HKA60"/>
    <mergeCell ref="HKC60:HKI60"/>
    <mergeCell ref="HKK60:HKQ60"/>
    <mergeCell ref="HKS60:HKY60"/>
    <mergeCell ref="HLA60:HLG60"/>
    <mergeCell ref="HLI60:HLO60"/>
    <mergeCell ref="HLQ60:HLW60"/>
    <mergeCell ref="HLY60:HME60"/>
    <mergeCell ref="HMG60:HMM60"/>
    <mergeCell ref="HMO60:HMU60"/>
    <mergeCell ref="HCK60:HCQ60"/>
    <mergeCell ref="HCS60:HCY60"/>
    <mergeCell ref="HDA60:HDG60"/>
    <mergeCell ref="HDI60:HDO60"/>
    <mergeCell ref="HDQ60:HDW60"/>
    <mergeCell ref="HDY60:HEE60"/>
    <mergeCell ref="HEG60:HEM60"/>
    <mergeCell ref="HEO60:HEU60"/>
    <mergeCell ref="HEW60:HFC60"/>
    <mergeCell ref="HFE60:HFK60"/>
    <mergeCell ref="HFM60:HFS60"/>
    <mergeCell ref="HFU60:HGA60"/>
    <mergeCell ref="HGC60:HGI60"/>
    <mergeCell ref="HGK60:HGQ60"/>
    <mergeCell ref="HGS60:HGY60"/>
    <mergeCell ref="HHA60:HHG60"/>
    <mergeCell ref="HHI60:HHO60"/>
    <mergeCell ref="GXE60:GXK60"/>
    <mergeCell ref="GXM60:GXS60"/>
    <mergeCell ref="GXU60:GYA60"/>
    <mergeCell ref="GYC60:GYI60"/>
    <mergeCell ref="GYK60:GYQ60"/>
    <mergeCell ref="GYS60:GYY60"/>
    <mergeCell ref="GZA60:GZG60"/>
    <mergeCell ref="GZI60:GZO60"/>
    <mergeCell ref="GZQ60:GZW60"/>
    <mergeCell ref="GZY60:HAE60"/>
    <mergeCell ref="HAG60:HAM60"/>
    <mergeCell ref="HAO60:HAU60"/>
    <mergeCell ref="HAW60:HBC60"/>
    <mergeCell ref="HBE60:HBK60"/>
    <mergeCell ref="HBM60:HBS60"/>
    <mergeCell ref="HBU60:HCA60"/>
    <mergeCell ref="HCC60:HCI60"/>
    <mergeCell ref="GRY60:GSE60"/>
    <mergeCell ref="GSG60:GSM60"/>
    <mergeCell ref="GSO60:GSU60"/>
    <mergeCell ref="GSW60:GTC60"/>
    <mergeCell ref="GTE60:GTK60"/>
    <mergeCell ref="GTM60:GTS60"/>
    <mergeCell ref="GTU60:GUA60"/>
    <mergeCell ref="GUC60:GUI60"/>
    <mergeCell ref="GUK60:GUQ60"/>
    <mergeCell ref="GUS60:GUY60"/>
    <mergeCell ref="GVA60:GVG60"/>
    <mergeCell ref="GVI60:GVO60"/>
    <mergeCell ref="GVQ60:GVW60"/>
    <mergeCell ref="GVY60:GWE60"/>
    <mergeCell ref="GWG60:GWM60"/>
    <mergeCell ref="GWO60:GWU60"/>
    <mergeCell ref="GWW60:GXC60"/>
    <mergeCell ref="GMS60:GMY60"/>
    <mergeCell ref="GNA60:GNG60"/>
    <mergeCell ref="GNI60:GNO60"/>
    <mergeCell ref="GNQ60:GNW60"/>
    <mergeCell ref="GNY60:GOE60"/>
    <mergeCell ref="GOG60:GOM60"/>
    <mergeCell ref="GOO60:GOU60"/>
    <mergeCell ref="GOW60:GPC60"/>
    <mergeCell ref="GPE60:GPK60"/>
    <mergeCell ref="GPM60:GPS60"/>
    <mergeCell ref="GPU60:GQA60"/>
    <mergeCell ref="GQC60:GQI60"/>
    <mergeCell ref="GQK60:GQQ60"/>
    <mergeCell ref="GQS60:GQY60"/>
    <mergeCell ref="GRA60:GRG60"/>
    <mergeCell ref="GRI60:GRO60"/>
    <mergeCell ref="GRQ60:GRW60"/>
    <mergeCell ref="GHM60:GHS60"/>
    <mergeCell ref="GHU60:GIA60"/>
    <mergeCell ref="GIC60:GII60"/>
    <mergeCell ref="GIK60:GIQ60"/>
    <mergeCell ref="GIS60:GIY60"/>
    <mergeCell ref="GJA60:GJG60"/>
    <mergeCell ref="GJI60:GJO60"/>
    <mergeCell ref="GJQ60:GJW60"/>
    <mergeCell ref="GJY60:GKE60"/>
    <mergeCell ref="GKG60:GKM60"/>
    <mergeCell ref="GKO60:GKU60"/>
    <mergeCell ref="GKW60:GLC60"/>
    <mergeCell ref="GLE60:GLK60"/>
    <mergeCell ref="GLM60:GLS60"/>
    <mergeCell ref="GLU60:GMA60"/>
    <mergeCell ref="GMC60:GMI60"/>
    <mergeCell ref="GMK60:GMQ60"/>
    <mergeCell ref="GCG60:GCM60"/>
    <mergeCell ref="GCO60:GCU60"/>
    <mergeCell ref="GCW60:GDC60"/>
    <mergeCell ref="GDE60:GDK60"/>
    <mergeCell ref="GDM60:GDS60"/>
    <mergeCell ref="GDU60:GEA60"/>
    <mergeCell ref="GEC60:GEI60"/>
    <mergeCell ref="GEK60:GEQ60"/>
    <mergeCell ref="GES60:GEY60"/>
    <mergeCell ref="GFA60:GFG60"/>
    <mergeCell ref="GFI60:GFO60"/>
    <mergeCell ref="GFQ60:GFW60"/>
    <mergeCell ref="GFY60:GGE60"/>
    <mergeCell ref="GGG60:GGM60"/>
    <mergeCell ref="GGO60:GGU60"/>
    <mergeCell ref="GGW60:GHC60"/>
    <mergeCell ref="GHE60:GHK60"/>
    <mergeCell ref="FXA60:FXG60"/>
    <mergeCell ref="FXI60:FXO60"/>
    <mergeCell ref="FXQ60:FXW60"/>
    <mergeCell ref="FXY60:FYE60"/>
    <mergeCell ref="FYG60:FYM60"/>
    <mergeCell ref="FYO60:FYU60"/>
    <mergeCell ref="FYW60:FZC60"/>
    <mergeCell ref="FZE60:FZK60"/>
    <mergeCell ref="FZM60:FZS60"/>
    <mergeCell ref="FZU60:GAA60"/>
    <mergeCell ref="GAC60:GAI60"/>
    <mergeCell ref="GAK60:GAQ60"/>
    <mergeCell ref="GAS60:GAY60"/>
    <mergeCell ref="GBA60:GBG60"/>
    <mergeCell ref="GBI60:GBO60"/>
    <mergeCell ref="GBQ60:GBW60"/>
    <mergeCell ref="GBY60:GCE60"/>
    <mergeCell ref="FRU60:FSA60"/>
    <mergeCell ref="FSC60:FSI60"/>
    <mergeCell ref="FSK60:FSQ60"/>
    <mergeCell ref="FSS60:FSY60"/>
    <mergeCell ref="FTA60:FTG60"/>
    <mergeCell ref="FTI60:FTO60"/>
    <mergeCell ref="FTQ60:FTW60"/>
    <mergeCell ref="FTY60:FUE60"/>
    <mergeCell ref="FUG60:FUM60"/>
    <mergeCell ref="FUO60:FUU60"/>
    <mergeCell ref="FUW60:FVC60"/>
    <mergeCell ref="FVE60:FVK60"/>
    <mergeCell ref="FVM60:FVS60"/>
    <mergeCell ref="FVU60:FWA60"/>
    <mergeCell ref="FWC60:FWI60"/>
    <mergeCell ref="FWK60:FWQ60"/>
    <mergeCell ref="FWS60:FWY60"/>
    <mergeCell ref="FMO60:FMU60"/>
    <mergeCell ref="FMW60:FNC60"/>
    <mergeCell ref="FNE60:FNK60"/>
    <mergeCell ref="FNM60:FNS60"/>
    <mergeCell ref="FNU60:FOA60"/>
    <mergeCell ref="FOC60:FOI60"/>
    <mergeCell ref="FOK60:FOQ60"/>
    <mergeCell ref="FOS60:FOY60"/>
    <mergeCell ref="FPA60:FPG60"/>
    <mergeCell ref="FPI60:FPO60"/>
    <mergeCell ref="FPQ60:FPW60"/>
    <mergeCell ref="FPY60:FQE60"/>
    <mergeCell ref="FQG60:FQM60"/>
    <mergeCell ref="FQO60:FQU60"/>
    <mergeCell ref="FQW60:FRC60"/>
    <mergeCell ref="FRE60:FRK60"/>
    <mergeCell ref="FRM60:FRS60"/>
    <mergeCell ref="FHI60:FHO60"/>
    <mergeCell ref="FHQ60:FHW60"/>
    <mergeCell ref="FHY60:FIE60"/>
    <mergeCell ref="FIG60:FIM60"/>
    <mergeCell ref="FIO60:FIU60"/>
    <mergeCell ref="FIW60:FJC60"/>
    <mergeCell ref="FJE60:FJK60"/>
    <mergeCell ref="FJM60:FJS60"/>
    <mergeCell ref="FJU60:FKA60"/>
    <mergeCell ref="FKC60:FKI60"/>
    <mergeCell ref="FKK60:FKQ60"/>
    <mergeCell ref="FKS60:FKY60"/>
    <mergeCell ref="FLA60:FLG60"/>
    <mergeCell ref="FLI60:FLO60"/>
    <mergeCell ref="FLQ60:FLW60"/>
    <mergeCell ref="FLY60:FME60"/>
    <mergeCell ref="FMG60:FMM60"/>
    <mergeCell ref="FCC60:FCI60"/>
    <mergeCell ref="FCK60:FCQ60"/>
    <mergeCell ref="FCS60:FCY60"/>
    <mergeCell ref="FDA60:FDG60"/>
    <mergeCell ref="FDI60:FDO60"/>
    <mergeCell ref="FDQ60:FDW60"/>
    <mergeCell ref="FDY60:FEE60"/>
    <mergeCell ref="FEG60:FEM60"/>
    <mergeCell ref="FEO60:FEU60"/>
    <mergeCell ref="FEW60:FFC60"/>
    <mergeCell ref="FFE60:FFK60"/>
    <mergeCell ref="FFM60:FFS60"/>
    <mergeCell ref="FFU60:FGA60"/>
    <mergeCell ref="FGC60:FGI60"/>
    <mergeCell ref="FGK60:FGQ60"/>
    <mergeCell ref="FGS60:FGY60"/>
    <mergeCell ref="FHA60:FHG60"/>
    <mergeCell ref="EWW60:EXC60"/>
    <mergeCell ref="EXE60:EXK60"/>
    <mergeCell ref="EXM60:EXS60"/>
    <mergeCell ref="EXU60:EYA60"/>
    <mergeCell ref="EYC60:EYI60"/>
    <mergeCell ref="EYK60:EYQ60"/>
    <mergeCell ref="EYS60:EYY60"/>
    <mergeCell ref="EZA60:EZG60"/>
    <mergeCell ref="EZI60:EZO60"/>
    <mergeCell ref="EZQ60:EZW60"/>
    <mergeCell ref="EZY60:FAE60"/>
    <mergeCell ref="FAG60:FAM60"/>
    <mergeCell ref="FAO60:FAU60"/>
    <mergeCell ref="FAW60:FBC60"/>
    <mergeCell ref="FBE60:FBK60"/>
    <mergeCell ref="FBM60:FBS60"/>
    <mergeCell ref="FBU60:FCA60"/>
    <mergeCell ref="ERQ60:ERW60"/>
    <mergeCell ref="ERY60:ESE60"/>
    <mergeCell ref="ESG60:ESM60"/>
    <mergeCell ref="ESO60:ESU60"/>
    <mergeCell ref="ESW60:ETC60"/>
    <mergeCell ref="ETE60:ETK60"/>
    <mergeCell ref="ETM60:ETS60"/>
    <mergeCell ref="ETU60:EUA60"/>
    <mergeCell ref="EUC60:EUI60"/>
    <mergeCell ref="EUK60:EUQ60"/>
    <mergeCell ref="EUS60:EUY60"/>
    <mergeCell ref="EVA60:EVG60"/>
    <mergeCell ref="EVI60:EVO60"/>
    <mergeCell ref="EVQ60:EVW60"/>
    <mergeCell ref="EVY60:EWE60"/>
    <mergeCell ref="EWG60:EWM60"/>
    <mergeCell ref="EWO60:EWU60"/>
    <mergeCell ref="EMK60:EMQ60"/>
    <mergeCell ref="EMS60:EMY60"/>
    <mergeCell ref="ENA60:ENG60"/>
    <mergeCell ref="ENI60:ENO60"/>
    <mergeCell ref="ENQ60:ENW60"/>
    <mergeCell ref="ENY60:EOE60"/>
    <mergeCell ref="EOG60:EOM60"/>
    <mergeCell ref="EOO60:EOU60"/>
    <mergeCell ref="EOW60:EPC60"/>
    <mergeCell ref="EPE60:EPK60"/>
    <mergeCell ref="EPM60:EPS60"/>
    <mergeCell ref="EPU60:EQA60"/>
    <mergeCell ref="EQC60:EQI60"/>
    <mergeCell ref="EQK60:EQQ60"/>
    <mergeCell ref="EQS60:EQY60"/>
    <mergeCell ref="ERA60:ERG60"/>
    <mergeCell ref="ERI60:ERO60"/>
    <mergeCell ref="EHE60:EHK60"/>
    <mergeCell ref="EHM60:EHS60"/>
    <mergeCell ref="EHU60:EIA60"/>
    <mergeCell ref="EIC60:EII60"/>
    <mergeCell ref="EIK60:EIQ60"/>
    <mergeCell ref="EIS60:EIY60"/>
    <mergeCell ref="EJA60:EJG60"/>
    <mergeCell ref="EJI60:EJO60"/>
    <mergeCell ref="EJQ60:EJW60"/>
    <mergeCell ref="EJY60:EKE60"/>
    <mergeCell ref="EKG60:EKM60"/>
    <mergeCell ref="EKO60:EKU60"/>
    <mergeCell ref="EKW60:ELC60"/>
    <mergeCell ref="ELE60:ELK60"/>
    <mergeCell ref="ELM60:ELS60"/>
    <mergeCell ref="ELU60:EMA60"/>
    <mergeCell ref="EMC60:EMI60"/>
    <mergeCell ref="EBY60:ECE60"/>
    <mergeCell ref="ECG60:ECM60"/>
    <mergeCell ref="ECO60:ECU60"/>
    <mergeCell ref="ECW60:EDC60"/>
    <mergeCell ref="EDE60:EDK60"/>
    <mergeCell ref="EDM60:EDS60"/>
    <mergeCell ref="EDU60:EEA60"/>
    <mergeCell ref="EEC60:EEI60"/>
    <mergeCell ref="EEK60:EEQ60"/>
    <mergeCell ref="EES60:EEY60"/>
    <mergeCell ref="EFA60:EFG60"/>
    <mergeCell ref="EFI60:EFO60"/>
    <mergeCell ref="EFQ60:EFW60"/>
    <mergeCell ref="EFY60:EGE60"/>
    <mergeCell ref="EGG60:EGM60"/>
    <mergeCell ref="EGO60:EGU60"/>
    <mergeCell ref="EGW60:EHC60"/>
    <mergeCell ref="DWS60:DWY60"/>
    <mergeCell ref="DXA60:DXG60"/>
    <mergeCell ref="DXI60:DXO60"/>
    <mergeCell ref="DXQ60:DXW60"/>
    <mergeCell ref="DXY60:DYE60"/>
    <mergeCell ref="DYG60:DYM60"/>
    <mergeCell ref="DYO60:DYU60"/>
    <mergeCell ref="DYW60:DZC60"/>
    <mergeCell ref="DZE60:DZK60"/>
    <mergeCell ref="DZM60:DZS60"/>
    <mergeCell ref="DZU60:EAA60"/>
    <mergeCell ref="EAC60:EAI60"/>
    <mergeCell ref="EAK60:EAQ60"/>
    <mergeCell ref="EAS60:EAY60"/>
    <mergeCell ref="EBA60:EBG60"/>
    <mergeCell ref="EBI60:EBO60"/>
    <mergeCell ref="EBQ60:EBW60"/>
    <mergeCell ref="DRM60:DRS60"/>
    <mergeCell ref="DRU60:DSA60"/>
    <mergeCell ref="DSC60:DSI60"/>
    <mergeCell ref="DSK60:DSQ60"/>
    <mergeCell ref="DSS60:DSY60"/>
    <mergeCell ref="DTA60:DTG60"/>
    <mergeCell ref="DTI60:DTO60"/>
    <mergeCell ref="DTQ60:DTW60"/>
    <mergeCell ref="DTY60:DUE60"/>
    <mergeCell ref="DUG60:DUM60"/>
    <mergeCell ref="DUO60:DUU60"/>
    <mergeCell ref="DUW60:DVC60"/>
    <mergeCell ref="DVE60:DVK60"/>
    <mergeCell ref="DVM60:DVS60"/>
    <mergeCell ref="DVU60:DWA60"/>
    <mergeCell ref="DWC60:DWI60"/>
    <mergeCell ref="DWK60:DWQ60"/>
    <mergeCell ref="DMG60:DMM60"/>
    <mergeCell ref="DMO60:DMU60"/>
    <mergeCell ref="DMW60:DNC60"/>
    <mergeCell ref="DNE60:DNK60"/>
    <mergeCell ref="DNM60:DNS60"/>
    <mergeCell ref="DNU60:DOA60"/>
    <mergeCell ref="DOC60:DOI60"/>
    <mergeCell ref="DOK60:DOQ60"/>
    <mergeCell ref="DOS60:DOY60"/>
    <mergeCell ref="DPA60:DPG60"/>
    <mergeCell ref="DPI60:DPO60"/>
    <mergeCell ref="DPQ60:DPW60"/>
    <mergeCell ref="DPY60:DQE60"/>
    <mergeCell ref="DQG60:DQM60"/>
    <mergeCell ref="DQO60:DQU60"/>
    <mergeCell ref="DQW60:DRC60"/>
    <mergeCell ref="DRE60:DRK60"/>
    <mergeCell ref="DHA60:DHG60"/>
    <mergeCell ref="DHI60:DHO60"/>
    <mergeCell ref="DHQ60:DHW60"/>
    <mergeCell ref="DHY60:DIE60"/>
    <mergeCell ref="DIG60:DIM60"/>
    <mergeCell ref="DIO60:DIU60"/>
    <mergeCell ref="DIW60:DJC60"/>
    <mergeCell ref="DJE60:DJK60"/>
    <mergeCell ref="DJM60:DJS60"/>
    <mergeCell ref="DJU60:DKA60"/>
    <mergeCell ref="DKC60:DKI60"/>
    <mergeCell ref="DKK60:DKQ60"/>
    <mergeCell ref="DKS60:DKY60"/>
    <mergeCell ref="DLA60:DLG60"/>
    <mergeCell ref="DLI60:DLO60"/>
    <mergeCell ref="DLQ60:DLW60"/>
    <mergeCell ref="DLY60:DME60"/>
    <mergeCell ref="DBU60:DCA60"/>
    <mergeCell ref="DCC60:DCI60"/>
    <mergeCell ref="DCK60:DCQ60"/>
    <mergeCell ref="DCS60:DCY60"/>
    <mergeCell ref="DDA60:DDG60"/>
    <mergeCell ref="DDI60:DDO60"/>
    <mergeCell ref="DDQ60:DDW60"/>
    <mergeCell ref="DDY60:DEE60"/>
    <mergeCell ref="DEG60:DEM60"/>
    <mergeCell ref="DEO60:DEU60"/>
    <mergeCell ref="DEW60:DFC60"/>
    <mergeCell ref="DFE60:DFK60"/>
    <mergeCell ref="DFM60:DFS60"/>
    <mergeCell ref="DFU60:DGA60"/>
    <mergeCell ref="DGC60:DGI60"/>
    <mergeCell ref="DGK60:DGQ60"/>
    <mergeCell ref="DGS60:DGY60"/>
    <mergeCell ref="CWO60:CWU60"/>
    <mergeCell ref="CWW60:CXC60"/>
    <mergeCell ref="CXE60:CXK60"/>
    <mergeCell ref="CXM60:CXS60"/>
    <mergeCell ref="CXU60:CYA60"/>
    <mergeCell ref="CYC60:CYI60"/>
    <mergeCell ref="CYK60:CYQ60"/>
    <mergeCell ref="CYS60:CYY60"/>
    <mergeCell ref="CZA60:CZG60"/>
    <mergeCell ref="CZI60:CZO60"/>
    <mergeCell ref="CZQ60:CZW60"/>
    <mergeCell ref="CZY60:DAE60"/>
    <mergeCell ref="DAG60:DAM60"/>
    <mergeCell ref="DAO60:DAU60"/>
    <mergeCell ref="DAW60:DBC60"/>
    <mergeCell ref="DBE60:DBK60"/>
    <mergeCell ref="DBM60:DBS60"/>
    <mergeCell ref="CRI60:CRO60"/>
    <mergeCell ref="CRQ60:CRW60"/>
    <mergeCell ref="CRY60:CSE60"/>
    <mergeCell ref="CSG60:CSM60"/>
    <mergeCell ref="CSO60:CSU60"/>
    <mergeCell ref="CSW60:CTC60"/>
    <mergeCell ref="CTE60:CTK60"/>
    <mergeCell ref="CTM60:CTS60"/>
    <mergeCell ref="CTU60:CUA60"/>
    <mergeCell ref="CUC60:CUI60"/>
    <mergeCell ref="CUK60:CUQ60"/>
    <mergeCell ref="CUS60:CUY60"/>
    <mergeCell ref="CVA60:CVG60"/>
    <mergeCell ref="CVI60:CVO60"/>
    <mergeCell ref="CVQ60:CVW60"/>
    <mergeCell ref="CVY60:CWE60"/>
    <mergeCell ref="CWG60:CWM60"/>
    <mergeCell ref="CMC60:CMI60"/>
    <mergeCell ref="CMK60:CMQ60"/>
    <mergeCell ref="CMS60:CMY60"/>
    <mergeCell ref="CNA60:CNG60"/>
    <mergeCell ref="CNI60:CNO60"/>
    <mergeCell ref="CNQ60:CNW60"/>
    <mergeCell ref="CNY60:COE60"/>
    <mergeCell ref="COG60:COM60"/>
    <mergeCell ref="COO60:COU60"/>
    <mergeCell ref="COW60:CPC60"/>
    <mergeCell ref="CPE60:CPK60"/>
    <mergeCell ref="CPM60:CPS60"/>
    <mergeCell ref="CPU60:CQA60"/>
    <mergeCell ref="CQC60:CQI60"/>
    <mergeCell ref="CQK60:CQQ60"/>
    <mergeCell ref="CQS60:CQY60"/>
    <mergeCell ref="CRA60:CRG60"/>
    <mergeCell ref="CGW60:CHC60"/>
    <mergeCell ref="CHE60:CHK60"/>
    <mergeCell ref="CHM60:CHS60"/>
    <mergeCell ref="CHU60:CIA60"/>
    <mergeCell ref="CIC60:CII60"/>
    <mergeCell ref="CIK60:CIQ60"/>
    <mergeCell ref="CIS60:CIY60"/>
    <mergeCell ref="CJA60:CJG60"/>
    <mergeCell ref="CJI60:CJO60"/>
    <mergeCell ref="CJQ60:CJW60"/>
    <mergeCell ref="CJY60:CKE60"/>
    <mergeCell ref="CKG60:CKM60"/>
    <mergeCell ref="CKO60:CKU60"/>
    <mergeCell ref="CKW60:CLC60"/>
    <mergeCell ref="CLE60:CLK60"/>
    <mergeCell ref="CLM60:CLS60"/>
    <mergeCell ref="CLU60:CMA60"/>
    <mergeCell ref="CBQ60:CBW60"/>
    <mergeCell ref="CBY60:CCE60"/>
    <mergeCell ref="CCG60:CCM60"/>
    <mergeCell ref="CCO60:CCU60"/>
    <mergeCell ref="CCW60:CDC60"/>
    <mergeCell ref="CDE60:CDK60"/>
    <mergeCell ref="CDM60:CDS60"/>
    <mergeCell ref="CDU60:CEA60"/>
    <mergeCell ref="CEC60:CEI60"/>
    <mergeCell ref="CEK60:CEQ60"/>
    <mergeCell ref="CES60:CEY60"/>
    <mergeCell ref="CFA60:CFG60"/>
    <mergeCell ref="CFI60:CFO60"/>
    <mergeCell ref="CFQ60:CFW60"/>
    <mergeCell ref="CFY60:CGE60"/>
    <mergeCell ref="CGG60:CGM60"/>
    <mergeCell ref="CGO60:CGU60"/>
    <mergeCell ref="BWK60:BWQ60"/>
    <mergeCell ref="BWS60:BWY60"/>
    <mergeCell ref="BXA60:BXG60"/>
    <mergeCell ref="BXI60:BXO60"/>
    <mergeCell ref="BXQ60:BXW60"/>
    <mergeCell ref="BXY60:BYE60"/>
    <mergeCell ref="BYG60:BYM60"/>
    <mergeCell ref="BYO60:BYU60"/>
    <mergeCell ref="BYW60:BZC60"/>
    <mergeCell ref="BZE60:BZK60"/>
    <mergeCell ref="BZM60:BZS60"/>
    <mergeCell ref="BZU60:CAA60"/>
    <mergeCell ref="CAC60:CAI60"/>
    <mergeCell ref="CAK60:CAQ60"/>
    <mergeCell ref="CAS60:CAY60"/>
    <mergeCell ref="CBA60:CBG60"/>
    <mergeCell ref="CBI60:CBO60"/>
    <mergeCell ref="BRE60:BRK60"/>
    <mergeCell ref="BRM60:BRS60"/>
    <mergeCell ref="BRU60:BSA60"/>
    <mergeCell ref="BSC60:BSI60"/>
    <mergeCell ref="BSK60:BSQ60"/>
    <mergeCell ref="BSS60:BSY60"/>
    <mergeCell ref="BTA60:BTG60"/>
    <mergeCell ref="BTI60:BTO60"/>
    <mergeCell ref="BTQ60:BTW60"/>
    <mergeCell ref="BTY60:BUE60"/>
    <mergeCell ref="BUG60:BUM60"/>
    <mergeCell ref="BUO60:BUU60"/>
    <mergeCell ref="BUW60:BVC60"/>
    <mergeCell ref="BVE60:BVK60"/>
    <mergeCell ref="BVM60:BVS60"/>
    <mergeCell ref="BVU60:BWA60"/>
    <mergeCell ref="BWC60:BWI60"/>
    <mergeCell ref="BLY60:BME60"/>
    <mergeCell ref="BMG60:BMM60"/>
    <mergeCell ref="BMO60:BMU60"/>
    <mergeCell ref="BMW60:BNC60"/>
    <mergeCell ref="BNE60:BNK60"/>
    <mergeCell ref="BNM60:BNS60"/>
    <mergeCell ref="BNU60:BOA60"/>
    <mergeCell ref="BOC60:BOI60"/>
    <mergeCell ref="BOK60:BOQ60"/>
    <mergeCell ref="BOS60:BOY60"/>
    <mergeCell ref="BPA60:BPG60"/>
    <mergeCell ref="BPI60:BPO60"/>
    <mergeCell ref="BPQ60:BPW60"/>
    <mergeCell ref="BPY60:BQE60"/>
    <mergeCell ref="BQG60:BQM60"/>
    <mergeCell ref="BQO60:BQU60"/>
    <mergeCell ref="BQW60:BRC60"/>
    <mergeCell ref="BGS60:BGY60"/>
    <mergeCell ref="BHA60:BHG60"/>
    <mergeCell ref="BHI60:BHO60"/>
    <mergeCell ref="BHQ60:BHW60"/>
    <mergeCell ref="BHY60:BIE60"/>
    <mergeCell ref="BIG60:BIM60"/>
    <mergeCell ref="BIO60:BIU60"/>
    <mergeCell ref="BIW60:BJC60"/>
    <mergeCell ref="BJE60:BJK60"/>
    <mergeCell ref="BJM60:BJS60"/>
    <mergeCell ref="BJU60:BKA60"/>
    <mergeCell ref="BKC60:BKI60"/>
    <mergeCell ref="BKK60:BKQ60"/>
    <mergeCell ref="BKS60:BKY60"/>
    <mergeCell ref="BLA60:BLG60"/>
    <mergeCell ref="BLI60:BLO60"/>
    <mergeCell ref="BLQ60:BLW60"/>
    <mergeCell ref="BBM60:BBS60"/>
    <mergeCell ref="BBU60:BCA60"/>
    <mergeCell ref="BCC60:BCI60"/>
    <mergeCell ref="BCK60:BCQ60"/>
    <mergeCell ref="BCS60:BCY60"/>
    <mergeCell ref="BDA60:BDG60"/>
    <mergeCell ref="BDI60:BDO60"/>
    <mergeCell ref="BDQ60:BDW60"/>
    <mergeCell ref="BDY60:BEE60"/>
    <mergeCell ref="BEG60:BEM60"/>
    <mergeCell ref="BEO60:BEU60"/>
    <mergeCell ref="BEW60:BFC60"/>
    <mergeCell ref="BFE60:BFK60"/>
    <mergeCell ref="BFM60:BFS60"/>
    <mergeCell ref="BFU60:BGA60"/>
    <mergeCell ref="BGC60:BGI60"/>
    <mergeCell ref="BGK60:BGQ60"/>
    <mergeCell ref="AWG60:AWM60"/>
    <mergeCell ref="AWO60:AWU60"/>
    <mergeCell ref="AWW60:AXC60"/>
    <mergeCell ref="AXE60:AXK60"/>
    <mergeCell ref="AXM60:AXS60"/>
    <mergeCell ref="AXU60:AYA60"/>
    <mergeCell ref="AYC60:AYI60"/>
    <mergeCell ref="AYK60:AYQ60"/>
    <mergeCell ref="AYS60:AYY60"/>
    <mergeCell ref="AZA60:AZG60"/>
    <mergeCell ref="AZI60:AZO60"/>
    <mergeCell ref="AZQ60:AZW60"/>
    <mergeCell ref="AZY60:BAE60"/>
    <mergeCell ref="BAG60:BAM60"/>
    <mergeCell ref="BAO60:BAU60"/>
    <mergeCell ref="BAW60:BBC60"/>
    <mergeCell ref="BBE60:BBK60"/>
    <mergeCell ref="ARA60:ARG60"/>
    <mergeCell ref="ARI60:ARO60"/>
    <mergeCell ref="ARQ60:ARW60"/>
    <mergeCell ref="ARY60:ASE60"/>
    <mergeCell ref="ASG60:ASM60"/>
    <mergeCell ref="ASO60:ASU60"/>
    <mergeCell ref="ASW60:ATC60"/>
    <mergeCell ref="ATE60:ATK60"/>
    <mergeCell ref="ATM60:ATS60"/>
    <mergeCell ref="ATU60:AUA60"/>
    <mergeCell ref="AUC60:AUI60"/>
    <mergeCell ref="AUK60:AUQ60"/>
    <mergeCell ref="AUS60:AUY60"/>
    <mergeCell ref="AVA60:AVG60"/>
    <mergeCell ref="AVI60:AVO60"/>
    <mergeCell ref="AVQ60:AVW60"/>
    <mergeCell ref="AVY60:AWE60"/>
    <mergeCell ref="ALU60:AMA60"/>
    <mergeCell ref="AMC60:AMI60"/>
    <mergeCell ref="AMK60:AMQ60"/>
    <mergeCell ref="AMS60:AMY60"/>
    <mergeCell ref="ANA60:ANG60"/>
    <mergeCell ref="ANI60:ANO60"/>
    <mergeCell ref="ANQ60:ANW60"/>
    <mergeCell ref="ANY60:AOE60"/>
    <mergeCell ref="AOG60:AOM60"/>
    <mergeCell ref="AOO60:AOU60"/>
    <mergeCell ref="AOW60:APC60"/>
    <mergeCell ref="APE60:APK60"/>
    <mergeCell ref="APM60:APS60"/>
    <mergeCell ref="APU60:AQA60"/>
    <mergeCell ref="AQC60:AQI60"/>
    <mergeCell ref="AQK60:AQQ60"/>
    <mergeCell ref="AQS60:AQY60"/>
    <mergeCell ref="AGO60:AGU60"/>
    <mergeCell ref="AGW60:AHC60"/>
    <mergeCell ref="AHE60:AHK60"/>
    <mergeCell ref="AHM60:AHS60"/>
    <mergeCell ref="AHU60:AIA60"/>
    <mergeCell ref="AIC60:AII60"/>
    <mergeCell ref="AIK60:AIQ60"/>
    <mergeCell ref="AIS60:AIY60"/>
    <mergeCell ref="AJA60:AJG60"/>
    <mergeCell ref="AJI60:AJO60"/>
    <mergeCell ref="AJQ60:AJW60"/>
    <mergeCell ref="AJY60:AKE60"/>
    <mergeCell ref="AKG60:AKM60"/>
    <mergeCell ref="AKO60:AKU60"/>
    <mergeCell ref="AKW60:ALC60"/>
    <mergeCell ref="ALE60:ALK60"/>
    <mergeCell ref="ALM60:ALS60"/>
    <mergeCell ref="ABI60:ABO60"/>
    <mergeCell ref="ABQ60:ABW60"/>
    <mergeCell ref="ABY60:ACE60"/>
    <mergeCell ref="ACG60:ACM60"/>
    <mergeCell ref="ACO60:ACU60"/>
    <mergeCell ref="ACW60:ADC60"/>
    <mergeCell ref="ADE60:ADK60"/>
    <mergeCell ref="ADM60:ADS60"/>
    <mergeCell ref="ADU60:AEA60"/>
    <mergeCell ref="AEC60:AEI60"/>
    <mergeCell ref="AEK60:AEQ60"/>
    <mergeCell ref="AES60:AEY60"/>
    <mergeCell ref="AFA60:AFG60"/>
    <mergeCell ref="AFI60:AFO60"/>
    <mergeCell ref="AFQ60:AFW60"/>
    <mergeCell ref="AFY60:AGE60"/>
    <mergeCell ref="AGG60:AGM60"/>
    <mergeCell ref="WC60:WI60"/>
    <mergeCell ref="WK60:WQ60"/>
    <mergeCell ref="WS60:WY60"/>
    <mergeCell ref="XA60:XG60"/>
    <mergeCell ref="XI60:XO60"/>
    <mergeCell ref="XQ60:XW60"/>
    <mergeCell ref="XY60:YE60"/>
    <mergeCell ref="YG60:YM60"/>
    <mergeCell ref="YO60:YU60"/>
    <mergeCell ref="YW60:ZC60"/>
    <mergeCell ref="ZE60:ZK60"/>
    <mergeCell ref="ZM60:ZS60"/>
    <mergeCell ref="ZU60:AAA60"/>
    <mergeCell ref="AAC60:AAI60"/>
    <mergeCell ref="AAK60:AAQ60"/>
    <mergeCell ref="AAS60:AAY60"/>
    <mergeCell ref="ABA60:ABG60"/>
    <mergeCell ref="QW60:RC60"/>
    <mergeCell ref="RE60:RK60"/>
    <mergeCell ref="RM60:RS60"/>
    <mergeCell ref="RU60:SA60"/>
    <mergeCell ref="SC60:SI60"/>
    <mergeCell ref="SK60:SQ60"/>
    <mergeCell ref="SS60:SY60"/>
    <mergeCell ref="TA60:TG60"/>
    <mergeCell ref="TI60:TO60"/>
    <mergeCell ref="TQ60:TW60"/>
    <mergeCell ref="TY60:UE60"/>
    <mergeCell ref="UG60:UM60"/>
    <mergeCell ref="UO60:UU60"/>
    <mergeCell ref="UW60:VC60"/>
    <mergeCell ref="VE60:VK60"/>
    <mergeCell ref="VM60:VS60"/>
    <mergeCell ref="VU60:WA60"/>
    <mergeCell ref="LQ60:LW60"/>
    <mergeCell ref="LY60:ME60"/>
    <mergeCell ref="MG60:MM60"/>
    <mergeCell ref="MO60:MU60"/>
    <mergeCell ref="MW60:NC60"/>
    <mergeCell ref="NE60:NK60"/>
    <mergeCell ref="NM60:NS60"/>
    <mergeCell ref="NU60:OA60"/>
    <mergeCell ref="OC60:OI60"/>
    <mergeCell ref="OK60:OQ60"/>
    <mergeCell ref="OS60:OY60"/>
    <mergeCell ref="PA60:PG60"/>
    <mergeCell ref="PI60:PO60"/>
    <mergeCell ref="PQ60:PW60"/>
    <mergeCell ref="PY60:QE60"/>
    <mergeCell ref="QG60:QM60"/>
    <mergeCell ref="QO60:QU60"/>
    <mergeCell ref="GK60:GQ60"/>
    <mergeCell ref="GS60:GY60"/>
    <mergeCell ref="HA60:HG60"/>
    <mergeCell ref="HI60:HO60"/>
    <mergeCell ref="HQ60:HW60"/>
    <mergeCell ref="HY60:IE60"/>
    <mergeCell ref="IG60:IM60"/>
    <mergeCell ref="IO60:IU60"/>
    <mergeCell ref="IW60:JC60"/>
    <mergeCell ref="JE60:JK60"/>
    <mergeCell ref="JM60:JS60"/>
    <mergeCell ref="JU60:KA60"/>
    <mergeCell ref="KC60:KI60"/>
    <mergeCell ref="KK60:KQ60"/>
    <mergeCell ref="KS60:KY60"/>
    <mergeCell ref="LA60:LG60"/>
    <mergeCell ref="LI60:LO60"/>
    <mergeCell ref="XCS58:XCY58"/>
    <mergeCell ref="XDA58:XDG58"/>
    <mergeCell ref="XDI58:XDO58"/>
    <mergeCell ref="XDQ58:XDW58"/>
    <mergeCell ref="XDY58:XEE58"/>
    <mergeCell ref="XEG58:XEM58"/>
    <mergeCell ref="XEO58:XEU58"/>
    <mergeCell ref="XEW58:XFC58"/>
    <mergeCell ref="A60:G60"/>
    <mergeCell ref="I60:O60"/>
    <mergeCell ref="Q60:W60"/>
    <mergeCell ref="Y60:AE60"/>
    <mergeCell ref="AG60:AM60"/>
    <mergeCell ref="AO60:AU60"/>
    <mergeCell ref="AW60:BC60"/>
    <mergeCell ref="BE60:BK60"/>
    <mergeCell ref="BM60:BS60"/>
    <mergeCell ref="BU60:CA60"/>
    <mergeCell ref="CC60:CI60"/>
    <mergeCell ref="CK60:CQ60"/>
    <mergeCell ref="CS60:CY60"/>
    <mergeCell ref="DA60:DG60"/>
    <mergeCell ref="DI60:DO60"/>
    <mergeCell ref="DQ60:DW60"/>
    <mergeCell ref="DY60:EE60"/>
    <mergeCell ref="EG60:EM60"/>
    <mergeCell ref="EO60:EU60"/>
    <mergeCell ref="EW60:FC60"/>
    <mergeCell ref="FE60:FK60"/>
    <mergeCell ref="FM60:FS60"/>
    <mergeCell ref="FU60:GA60"/>
    <mergeCell ref="GC60:GI60"/>
    <mergeCell ref="WXM58:WXS58"/>
    <mergeCell ref="WXU58:WYA58"/>
    <mergeCell ref="WYC58:WYI58"/>
    <mergeCell ref="WYK58:WYQ58"/>
    <mergeCell ref="WYS58:WYY58"/>
    <mergeCell ref="WZA58:WZG58"/>
    <mergeCell ref="WZI58:WZO58"/>
    <mergeCell ref="WZQ58:WZW58"/>
    <mergeCell ref="WZY58:XAE58"/>
    <mergeCell ref="XAG58:XAM58"/>
    <mergeCell ref="XAO58:XAU58"/>
    <mergeCell ref="XAW58:XBC58"/>
    <mergeCell ref="XBE58:XBK58"/>
    <mergeCell ref="XBM58:XBS58"/>
    <mergeCell ref="XBU58:XCA58"/>
    <mergeCell ref="XCC58:XCI58"/>
    <mergeCell ref="XCK58:XCQ58"/>
    <mergeCell ref="WSG58:WSM58"/>
    <mergeCell ref="WSO58:WSU58"/>
    <mergeCell ref="WSW58:WTC58"/>
    <mergeCell ref="WTE58:WTK58"/>
    <mergeCell ref="WTM58:WTS58"/>
    <mergeCell ref="WTU58:WUA58"/>
    <mergeCell ref="WUC58:WUI58"/>
    <mergeCell ref="WUK58:WUQ58"/>
    <mergeCell ref="WUS58:WUY58"/>
    <mergeCell ref="WVA58:WVG58"/>
    <mergeCell ref="WVI58:WVO58"/>
    <mergeCell ref="WVQ58:WVW58"/>
    <mergeCell ref="WVY58:WWE58"/>
    <mergeCell ref="WWG58:WWM58"/>
    <mergeCell ref="WWO58:WWU58"/>
    <mergeCell ref="WWW58:WXC58"/>
    <mergeCell ref="WXE58:WXK58"/>
    <mergeCell ref="WNA58:WNG58"/>
    <mergeCell ref="WNI58:WNO58"/>
    <mergeCell ref="WNQ58:WNW58"/>
    <mergeCell ref="WNY58:WOE58"/>
    <mergeCell ref="WOG58:WOM58"/>
    <mergeCell ref="WOO58:WOU58"/>
    <mergeCell ref="WOW58:WPC58"/>
    <mergeCell ref="WPE58:WPK58"/>
    <mergeCell ref="WPM58:WPS58"/>
    <mergeCell ref="WPU58:WQA58"/>
    <mergeCell ref="WQC58:WQI58"/>
    <mergeCell ref="WQK58:WQQ58"/>
    <mergeCell ref="WQS58:WQY58"/>
    <mergeCell ref="WRA58:WRG58"/>
    <mergeCell ref="WRI58:WRO58"/>
    <mergeCell ref="WRQ58:WRW58"/>
    <mergeCell ref="WRY58:WSE58"/>
    <mergeCell ref="WHU58:WIA58"/>
    <mergeCell ref="WIC58:WII58"/>
    <mergeCell ref="WIK58:WIQ58"/>
    <mergeCell ref="WIS58:WIY58"/>
    <mergeCell ref="WJA58:WJG58"/>
    <mergeCell ref="WJI58:WJO58"/>
    <mergeCell ref="WJQ58:WJW58"/>
    <mergeCell ref="WJY58:WKE58"/>
    <mergeCell ref="WKG58:WKM58"/>
    <mergeCell ref="WKO58:WKU58"/>
    <mergeCell ref="WKW58:WLC58"/>
    <mergeCell ref="WLE58:WLK58"/>
    <mergeCell ref="WLM58:WLS58"/>
    <mergeCell ref="WLU58:WMA58"/>
    <mergeCell ref="WMC58:WMI58"/>
    <mergeCell ref="WMK58:WMQ58"/>
    <mergeCell ref="WMS58:WMY58"/>
    <mergeCell ref="WCO58:WCU58"/>
    <mergeCell ref="WCW58:WDC58"/>
    <mergeCell ref="WDE58:WDK58"/>
    <mergeCell ref="WDM58:WDS58"/>
    <mergeCell ref="WDU58:WEA58"/>
    <mergeCell ref="WEC58:WEI58"/>
    <mergeCell ref="WEK58:WEQ58"/>
    <mergeCell ref="WES58:WEY58"/>
    <mergeCell ref="WFA58:WFG58"/>
    <mergeCell ref="WFI58:WFO58"/>
    <mergeCell ref="WFQ58:WFW58"/>
    <mergeCell ref="WFY58:WGE58"/>
    <mergeCell ref="WGG58:WGM58"/>
    <mergeCell ref="WGO58:WGU58"/>
    <mergeCell ref="WGW58:WHC58"/>
    <mergeCell ref="WHE58:WHK58"/>
    <mergeCell ref="WHM58:WHS58"/>
    <mergeCell ref="VXI58:VXO58"/>
    <mergeCell ref="VXQ58:VXW58"/>
    <mergeCell ref="VXY58:VYE58"/>
    <mergeCell ref="VYG58:VYM58"/>
    <mergeCell ref="VYO58:VYU58"/>
    <mergeCell ref="VYW58:VZC58"/>
    <mergeCell ref="VZE58:VZK58"/>
    <mergeCell ref="VZM58:VZS58"/>
    <mergeCell ref="VZU58:WAA58"/>
    <mergeCell ref="WAC58:WAI58"/>
    <mergeCell ref="WAK58:WAQ58"/>
    <mergeCell ref="WAS58:WAY58"/>
    <mergeCell ref="WBA58:WBG58"/>
    <mergeCell ref="WBI58:WBO58"/>
    <mergeCell ref="WBQ58:WBW58"/>
    <mergeCell ref="WBY58:WCE58"/>
    <mergeCell ref="WCG58:WCM58"/>
    <mergeCell ref="VSC58:VSI58"/>
    <mergeCell ref="VSK58:VSQ58"/>
    <mergeCell ref="VSS58:VSY58"/>
    <mergeCell ref="VTA58:VTG58"/>
    <mergeCell ref="VTI58:VTO58"/>
    <mergeCell ref="VTQ58:VTW58"/>
    <mergeCell ref="VTY58:VUE58"/>
    <mergeCell ref="VUG58:VUM58"/>
    <mergeCell ref="VUO58:VUU58"/>
    <mergeCell ref="VUW58:VVC58"/>
    <mergeCell ref="VVE58:VVK58"/>
    <mergeCell ref="VVM58:VVS58"/>
    <mergeCell ref="VVU58:VWA58"/>
    <mergeCell ref="VWC58:VWI58"/>
    <mergeCell ref="VWK58:VWQ58"/>
    <mergeCell ref="VWS58:VWY58"/>
    <mergeCell ref="VXA58:VXG58"/>
    <mergeCell ref="VMW58:VNC58"/>
    <mergeCell ref="VNE58:VNK58"/>
    <mergeCell ref="VNM58:VNS58"/>
    <mergeCell ref="VNU58:VOA58"/>
    <mergeCell ref="VOC58:VOI58"/>
    <mergeCell ref="VOK58:VOQ58"/>
    <mergeCell ref="VOS58:VOY58"/>
    <mergeCell ref="VPA58:VPG58"/>
    <mergeCell ref="VPI58:VPO58"/>
    <mergeCell ref="VPQ58:VPW58"/>
    <mergeCell ref="VPY58:VQE58"/>
    <mergeCell ref="VQG58:VQM58"/>
    <mergeCell ref="VQO58:VQU58"/>
    <mergeCell ref="VQW58:VRC58"/>
    <mergeCell ref="VRE58:VRK58"/>
    <mergeCell ref="VRM58:VRS58"/>
    <mergeCell ref="VRU58:VSA58"/>
    <mergeCell ref="VHQ58:VHW58"/>
    <mergeCell ref="VHY58:VIE58"/>
    <mergeCell ref="VIG58:VIM58"/>
    <mergeCell ref="VIO58:VIU58"/>
    <mergeCell ref="VIW58:VJC58"/>
    <mergeCell ref="VJE58:VJK58"/>
    <mergeCell ref="VJM58:VJS58"/>
    <mergeCell ref="VJU58:VKA58"/>
    <mergeCell ref="VKC58:VKI58"/>
    <mergeCell ref="VKK58:VKQ58"/>
    <mergeCell ref="VKS58:VKY58"/>
    <mergeCell ref="VLA58:VLG58"/>
    <mergeCell ref="VLI58:VLO58"/>
    <mergeCell ref="VLQ58:VLW58"/>
    <mergeCell ref="VLY58:VME58"/>
    <mergeCell ref="VMG58:VMM58"/>
    <mergeCell ref="VMO58:VMU58"/>
    <mergeCell ref="VCK58:VCQ58"/>
    <mergeCell ref="VCS58:VCY58"/>
    <mergeCell ref="VDA58:VDG58"/>
    <mergeCell ref="VDI58:VDO58"/>
    <mergeCell ref="VDQ58:VDW58"/>
    <mergeCell ref="VDY58:VEE58"/>
    <mergeCell ref="VEG58:VEM58"/>
    <mergeCell ref="VEO58:VEU58"/>
    <mergeCell ref="VEW58:VFC58"/>
    <mergeCell ref="VFE58:VFK58"/>
    <mergeCell ref="VFM58:VFS58"/>
    <mergeCell ref="VFU58:VGA58"/>
    <mergeCell ref="VGC58:VGI58"/>
    <mergeCell ref="VGK58:VGQ58"/>
    <mergeCell ref="VGS58:VGY58"/>
    <mergeCell ref="VHA58:VHG58"/>
    <mergeCell ref="VHI58:VHO58"/>
    <mergeCell ref="UXE58:UXK58"/>
    <mergeCell ref="UXM58:UXS58"/>
    <mergeCell ref="UXU58:UYA58"/>
    <mergeCell ref="UYC58:UYI58"/>
    <mergeCell ref="UYK58:UYQ58"/>
    <mergeCell ref="UYS58:UYY58"/>
    <mergeCell ref="UZA58:UZG58"/>
    <mergeCell ref="UZI58:UZO58"/>
    <mergeCell ref="UZQ58:UZW58"/>
    <mergeCell ref="UZY58:VAE58"/>
    <mergeCell ref="VAG58:VAM58"/>
    <mergeCell ref="VAO58:VAU58"/>
    <mergeCell ref="VAW58:VBC58"/>
    <mergeCell ref="VBE58:VBK58"/>
    <mergeCell ref="VBM58:VBS58"/>
    <mergeCell ref="VBU58:VCA58"/>
    <mergeCell ref="VCC58:VCI58"/>
    <mergeCell ref="URY58:USE58"/>
    <mergeCell ref="USG58:USM58"/>
    <mergeCell ref="USO58:USU58"/>
    <mergeCell ref="USW58:UTC58"/>
    <mergeCell ref="UTE58:UTK58"/>
    <mergeCell ref="UTM58:UTS58"/>
    <mergeCell ref="UTU58:UUA58"/>
    <mergeCell ref="UUC58:UUI58"/>
    <mergeCell ref="UUK58:UUQ58"/>
    <mergeCell ref="UUS58:UUY58"/>
    <mergeCell ref="UVA58:UVG58"/>
    <mergeCell ref="UVI58:UVO58"/>
    <mergeCell ref="UVQ58:UVW58"/>
    <mergeCell ref="UVY58:UWE58"/>
    <mergeCell ref="UWG58:UWM58"/>
    <mergeCell ref="UWO58:UWU58"/>
    <mergeCell ref="UWW58:UXC58"/>
    <mergeCell ref="UMS58:UMY58"/>
    <mergeCell ref="UNA58:UNG58"/>
    <mergeCell ref="UNI58:UNO58"/>
    <mergeCell ref="UNQ58:UNW58"/>
    <mergeCell ref="UNY58:UOE58"/>
    <mergeCell ref="UOG58:UOM58"/>
    <mergeCell ref="UOO58:UOU58"/>
    <mergeCell ref="UOW58:UPC58"/>
    <mergeCell ref="UPE58:UPK58"/>
    <mergeCell ref="UPM58:UPS58"/>
    <mergeCell ref="UPU58:UQA58"/>
    <mergeCell ref="UQC58:UQI58"/>
    <mergeCell ref="UQK58:UQQ58"/>
    <mergeCell ref="UQS58:UQY58"/>
    <mergeCell ref="URA58:URG58"/>
    <mergeCell ref="URI58:URO58"/>
    <mergeCell ref="URQ58:URW58"/>
    <mergeCell ref="UHM58:UHS58"/>
    <mergeCell ref="UHU58:UIA58"/>
    <mergeCell ref="UIC58:UII58"/>
    <mergeCell ref="UIK58:UIQ58"/>
    <mergeCell ref="UIS58:UIY58"/>
    <mergeCell ref="UJA58:UJG58"/>
    <mergeCell ref="UJI58:UJO58"/>
    <mergeCell ref="UJQ58:UJW58"/>
    <mergeCell ref="UJY58:UKE58"/>
    <mergeCell ref="UKG58:UKM58"/>
    <mergeCell ref="UKO58:UKU58"/>
    <mergeCell ref="UKW58:ULC58"/>
    <mergeCell ref="ULE58:ULK58"/>
    <mergeCell ref="ULM58:ULS58"/>
    <mergeCell ref="ULU58:UMA58"/>
    <mergeCell ref="UMC58:UMI58"/>
    <mergeCell ref="UMK58:UMQ58"/>
    <mergeCell ref="UCG58:UCM58"/>
    <mergeCell ref="UCO58:UCU58"/>
    <mergeCell ref="UCW58:UDC58"/>
    <mergeCell ref="UDE58:UDK58"/>
    <mergeCell ref="UDM58:UDS58"/>
    <mergeCell ref="UDU58:UEA58"/>
    <mergeCell ref="UEC58:UEI58"/>
    <mergeCell ref="UEK58:UEQ58"/>
    <mergeCell ref="UES58:UEY58"/>
    <mergeCell ref="UFA58:UFG58"/>
    <mergeCell ref="UFI58:UFO58"/>
    <mergeCell ref="UFQ58:UFW58"/>
    <mergeCell ref="UFY58:UGE58"/>
    <mergeCell ref="UGG58:UGM58"/>
    <mergeCell ref="UGO58:UGU58"/>
    <mergeCell ref="UGW58:UHC58"/>
    <mergeCell ref="UHE58:UHK58"/>
    <mergeCell ref="TXA58:TXG58"/>
    <mergeCell ref="TXI58:TXO58"/>
    <mergeCell ref="TXQ58:TXW58"/>
    <mergeCell ref="TXY58:TYE58"/>
    <mergeCell ref="TYG58:TYM58"/>
    <mergeCell ref="TYO58:TYU58"/>
    <mergeCell ref="TYW58:TZC58"/>
    <mergeCell ref="TZE58:TZK58"/>
    <mergeCell ref="TZM58:TZS58"/>
    <mergeCell ref="TZU58:UAA58"/>
    <mergeCell ref="UAC58:UAI58"/>
    <mergeCell ref="UAK58:UAQ58"/>
    <mergeCell ref="UAS58:UAY58"/>
    <mergeCell ref="UBA58:UBG58"/>
    <mergeCell ref="UBI58:UBO58"/>
    <mergeCell ref="UBQ58:UBW58"/>
    <mergeCell ref="UBY58:UCE58"/>
    <mergeCell ref="TRU58:TSA58"/>
    <mergeCell ref="TSC58:TSI58"/>
    <mergeCell ref="TSK58:TSQ58"/>
    <mergeCell ref="TSS58:TSY58"/>
    <mergeCell ref="TTA58:TTG58"/>
    <mergeCell ref="TTI58:TTO58"/>
    <mergeCell ref="TTQ58:TTW58"/>
    <mergeCell ref="TTY58:TUE58"/>
    <mergeCell ref="TUG58:TUM58"/>
    <mergeCell ref="TUO58:TUU58"/>
    <mergeCell ref="TUW58:TVC58"/>
    <mergeCell ref="TVE58:TVK58"/>
    <mergeCell ref="TVM58:TVS58"/>
    <mergeCell ref="TVU58:TWA58"/>
    <mergeCell ref="TWC58:TWI58"/>
    <mergeCell ref="TWK58:TWQ58"/>
    <mergeCell ref="TWS58:TWY58"/>
    <mergeCell ref="TMO58:TMU58"/>
    <mergeCell ref="TMW58:TNC58"/>
    <mergeCell ref="TNE58:TNK58"/>
    <mergeCell ref="TNM58:TNS58"/>
    <mergeCell ref="TNU58:TOA58"/>
    <mergeCell ref="TOC58:TOI58"/>
    <mergeCell ref="TOK58:TOQ58"/>
    <mergeCell ref="TOS58:TOY58"/>
    <mergeCell ref="TPA58:TPG58"/>
    <mergeCell ref="TPI58:TPO58"/>
    <mergeCell ref="TPQ58:TPW58"/>
    <mergeCell ref="TPY58:TQE58"/>
    <mergeCell ref="TQG58:TQM58"/>
    <mergeCell ref="TQO58:TQU58"/>
    <mergeCell ref="TQW58:TRC58"/>
    <mergeCell ref="TRE58:TRK58"/>
    <mergeCell ref="TRM58:TRS58"/>
    <mergeCell ref="THI58:THO58"/>
    <mergeCell ref="THQ58:THW58"/>
    <mergeCell ref="THY58:TIE58"/>
    <mergeCell ref="TIG58:TIM58"/>
    <mergeCell ref="TIO58:TIU58"/>
    <mergeCell ref="TIW58:TJC58"/>
    <mergeCell ref="TJE58:TJK58"/>
    <mergeCell ref="TJM58:TJS58"/>
    <mergeCell ref="TJU58:TKA58"/>
    <mergeCell ref="TKC58:TKI58"/>
    <mergeCell ref="TKK58:TKQ58"/>
    <mergeCell ref="TKS58:TKY58"/>
    <mergeCell ref="TLA58:TLG58"/>
    <mergeCell ref="TLI58:TLO58"/>
    <mergeCell ref="TLQ58:TLW58"/>
    <mergeCell ref="TLY58:TME58"/>
    <mergeCell ref="TMG58:TMM58"/>
    <mergeCell ref="TCC58:TCI58"/>
    <mergeCell ref="TCK58:TCQ58"/>
    <mergeCell ref="TCS58:TCY58"/>
    <mergeCell ref="TDA58:TDG58"/>
    <mergeCell ref="TDI58:TDO58"/>
    <mergeCell ref="TDQ58:TDW58"/>
    <mergeCell ref="TDY58:TEE58"/>
    <mergeCell ref="TEG58:TEM58"/>
    <mergeCell ref="TEO58:TEU58"/>
    <mergeCell ref="TEW58:TFC58"/>
    <mergeCell ref="TFE58:TFK58"/>
    <mergeCell ref="TFM58:TFS58"/>
    <mergeCell ref="TFU58:TGA58"/>
    <mergeCell ref="TGC58:TGI58"/>
    <mergeCell ref="TGK58:TGQ58"/>
    <mergeCell ref="TGS58:TGY58"/>
    <mergeCell ref="THA58:THG58"/>
    <mergeCell ref="SWW58:SXC58"/>
    <mergeCell ref="SXE58:SXK58"/>
    <mergeCell ref="SXM58:SXS58"/>
    <mergeCell ref="SXU58:SYA58"/>
    <mergeCell ref="SYC58:SYI58"/>
    <mergeCell ref="SYK58:SYQ58"/>
    <mergeCell ref="SYS58:SYY58"/>
    <mergeCell ref="SZA58:SZG58"/>
    <mergeCell ref="SZI58:SZO58"/>
    <mergeCell ref="SZQ58:SZW58"/>
    <mergeCell ref="SZY58:TAE58"/>
    <mergeCell ref="TAG58:TAM58"/>
    <mergeCell ref="TAO58:TAU58"/>
    <mergeCell ref="TAW58:TBC58"/>
    <mergeCell ref="TBE58:TBK58"/>
    <mergeCell ref="TBM58:TBS58"/>
    <mergeCell ref="TBU58:TCA58"/>
    <mergeCell ref="SRQ58:SRW58"/>
    <mergeCell ref="SRY58:SSE58"/>
    <mergeCell ref="SSG58:SSM58"/>
    <mergeCell ref="SSO58:SSU58"/>
    <mergeCell ref="SSW58:STC58"/>
    <mergeCell ref="STE58:STK58"/>
    <mergeCell ref="STM58:STS58"/>
    <mergeCell ref="STU58:SUA58"/>
    <mergeCell ref="SUC58:SUI58"/>
    <mergeCell ref="SUK58:SUQ58"/>
    <mergeCell ref="SUS58:SUY58"/>
    <mergeCell ref="SVA58:SVG58"/>
    <mergeCell ref="SVI58:SVO58"/>
    <mergeCell ref="SVQ58:SVW58"/>
    <mergeCell ref="SVY58:SWE58"/>
    <mergeCell ref="SWG58:SWM58"/>
    <mergeCell ref="SWO58:SWU58"/>
    <mergeCell ref="SMK58:SMQ58"/>
    <mergeCell ref="SMS58:SMY58"/>
    <mergeCell ref="SNA58:SNG58"/>
    <mergeCell ref="SNI58:SNO58"/>
    <mergeCell ref="SNQ58:SNW58"/>
    <mergeCell ref="SNY58:SOE58"/>
    <mergeCell ref="SOG58:SOM58"/>
    <mergeCell ref="SOO58:SOU58"/>
    <mergeCell ref="SOW58:SPC58"/>
    <mergeCell ref="SPE58:SPK58"/>
    <mergeCell ref="SPM58:SPS58"/>
    <mergeCell ref="SPU58:SQA58"/>
    <mergeCell ref="SQC58:SQI58"/>
    <mergeCell ref="SQK58:SQQ58"/>
    <mergeCell ref="SQS58:SQY58"/>
    <mergeCell ref="SRA58:SRG58"/>
    <mergeCell ref="SRI58:SRO58"/>
    <mergeCell ref="SHE58:SHK58"/>
    <mergeCell ref="SHM58:SHS58"/>
    <mergeCell ref="SHU58:SIA58"/>
    <mergeCell ref="SIC58:SII58"/>
    <mergeCell ref="SIK58:SIQ58"/>
    <mergeCell ref="SIS58:SIY58"/>
    <mergeCell ref="SJA58:SJG58"/>
    <mergeCell ref="SJI58:SJO58"/>
    <mergeCell ref="SJQ58:SJW58"/>
    <mergeCell ref="SJY58:SKE58"/>
    <mergeCell ref="SKG58:SKM58"/>
    <mergeCell ref="SKO58:SKU58"/>
    <mergeCell ref="SKW58:SLC58"/>
    <mergeCell ref="SLE58:SLK58"/>
    <mergeCell ref="SLM58:SLS58"/>
    <mergeCell ref="SLU58:SMA58"/>
    <mergeCell ref="SMC58:SMI58"/>
    <mergeCell ref="SBY58:SCE58"/>
    <mergeCell ref="SCG58:SCM58"/>
    <mergeCell ref="SCO58:SCU58"/>
    <mergeCell ref="SCW58:SDC58"/>
    <mergeCell ref="SDE58:SDK58"/>
    <mergeCell ref="SDM58:SDS58"/>
    <mergeCell ref="SDU58:SEA58"/>
    <mergeCell ref="SEC58:SEI58"/>
    <mergeCell ref="SEK58:SEQ58"/>
    <mergeCell ref="SES58:SEY58"/>
    <mergeCell ref="SFA58:SFG58"/>
    <mergeCell ref="SFI58:SFO58"/>
    <mergeCell ref="SFQ58:SFW58"/>
    <mergeCell ref="SFY58:SGE58"/>
    <mergeCell ref="SGG58:SGM58"/>
    <mergeCell ref="SGO58:SGU58"/>
    <mergeCell ref="SGW58:SHC58"/>
    <mergeCell ref="RWS58:RWY58"/>
    <mergeCell ref="RXA58:RXG58"/>
    <mergeCell ref="RXI58:RXO58"/>
    <mergeCell ref="RXQ58:RXW58"/>
    <mergeCell ref="RXY58:RYE58"/>
    <mergeCell ref="RYG58:RYM58"/>
    <mergeCell ref="RYO58:RYU58"/>
    <mergeCell ref="RYW58:RZC58"/>
    <mergeCell ref="RZE58:RZK58"/>
    <mergeCell ref="RZM58:RZS58"/>
    <mergeCell ref="RZU58:SAA58"/>
    <mergeCell ref="SAC58:SAI58"/>
    <mergeCell ref="SAK58:SAQ58"/>
    <mergeCell ref="SAS58:SAY58"/>
    <mergeCell ref="SBA58:SBG58"/>
    <mergeCell ref="SBI58:SBO58"/>
    <mergeCell ref="SBQ58:SBW58"/>
    <mergeCell ref="RRM58:RRS58"/>
    <mergeCell ref="RRU58:RSA58"/>
    <mergeCell ref="RSC58:RSI58"/>
    <mergeCell ref="RSK58:RSQ58"/>
    <mergeCell ref="RSS58:RSY58"/>
    <mergeCell ref="RTA58:RTG58"/>
    <mergeCell ref="RTI58:RTO58"/>
    <mergeCell ref="RTQ58:RTW58"/>
    <mergeCell ref="RTY58:RUE58"/>
    <mergeCell ref="RUG58:RUM58"/>
    <mergeCell ref="RUO58:RUU58"/>
    <mergeCell ref="RUW58:RVC58"/>
    <mergeCell ref="RVE58:RVK58"/>
    <mergeCell ref="RVM58:RVS58"/>
    <mergeCell ref="RVU58:RWA58"/>
    <mergeCell ref="RWC58:RWI58"/>
    <mergeCell ref="RWK58:RWQ58"/>
    <mergeCell ref="RMG58:RMM58"/>
    <mergeCell ref="RMO58:RMU58"/>
    <mergeCell ref="RMW58:RNC58"/>
    <mergeCell ref="RNE58:RNK58"/>
    <mergeCell ref="RNM58:RNS58"/>
    <mergeCell ref="RNU58:ROA58"/>
    <mergeCell ref="ROC58:ROI58"/>
    <mergeCell ref="ROK58:ROQ58"/>
    <mergeCell ref="ROS58:ROY58"/>
    <mergeCell ref="RPA58:RPG58"/>
    <mergeCell ref="RPI58:RPO58"/>
    <mergeCell ref="RPQ58:RPW58"/>
    <mergeCell ref="RPY58:RQE58"/>
    <mergeCell ref="RQG58:RQM58"/>
    <mergeCell ref="RQO58:RQU58"/>
    <mergeCell ref="RQW58:RRC58"/>
    <mergeCell ref="RRE58:RRK58"/>
    <mergeCell ref="RHA58:RHG58"/>
    <mergeCell ref="RHI58:RHO58"/>
    <mergeCell ref="RHQ58:RHW58"/>
    <mergeCell ref="RHY58:RIE58"/>
    <mergeCell ref="RIG58:RIM58"/>
    <mergeCell ref="RIO58:RIU58"/>
    <mergeCell ref="RIW58:RJC58"/>
    <mergeCell ref="RJE58:RJK58"/>
    <mergeCell ref="RJM58:RJS58"/>
    <mergeCell ref="RJU58:RKA58"/>
    <mergeCell ref="RKC58:RKI58"/>
    <mergeCell ref="RKK58:RKQ58"/>
    <mergeCell ref="RKS58:RKY58"/>
    <mergeCell ref="RLA58:RLG58"/>
    <mergeCell ref="RLI58:RLO58"/>
    <mergeCell ref="RLQ58:RLW58"/>
    <mergeCell ref="RLY58:RME58"/>
    <mergeCell ref="RBU58:RCA58"/>
    <mergeCell ref="RCC58:RCI58"/>
    <mergeCell ref="RCK58:RCQ58"/>
    <mergeCell ref="RCS58:RCY58"/>
    <mergeCell ref="RDA58:RDG58"/>
    <mergeCell ref="RDI58:RDO58"/>
    <mergeCell ref="RDQ58:RDW58"/>
    <mergeCell ref="RDY58:REE58"/>
    <mergeCell ref="REG58:REM58"/>
    <mergeCell ref="REO58:REU58"/>
    <mergeCell ref="REW58:RFC58"/>
    <mergeCell ref="RFE58:RFK58"/>
    <mergeCell ref="RFM58:RFS58"/>
    <mergeCell ref="RFU58:RGA58"/>
    <mergeCell ref="RGC58:RGI58"/>
    <mergeCell ref="RGK58:RGQ58"/>
    <mergeCell ref="RGS58:RGY58"/>
    <mergeCell ref="QWO58:QWU58"/>
    <mergeCell ref="QWW58:QXC58"/>
    <mergeCell ref="QXE58:QXK58"/>
    <mergeCell ref="QXM58:QXS58"/>
    <mergeCell ref="QXU58:QYA58"/>
    <mergeCell ref="QYC58:QYI58"/>
    <mergeCell ref="QYK58:QYQ58"/>
    <mergeCell ref="QYS58:QYY58"/>
    <mergeCell ref="QZA58:QZG58"/>
    <mergeCell ref="QZI58:QZO58"/>
    <mergeCell ref="QZQ58:QZW58"/>
    <mergeCell ref="QZY58:RAE58"/>
    <mergeCell ref="RAG58:RAM58"/>
    <mergeCell ref="RAO58:RAU58"/>
    <mergeCell ref="RAW58:RBC58"/>
    <mergeCell ref="RBE58:RBK58"/>
    <mergeCell ref="RBM58:RBS58"/>
    <mergeCell ref="QRI58:QRO58"/>
    <mergeCell ref="QRQ58:QRW58"/>
    <mergeCell ref="QRY58:QSE58"/>
    <mergeCell ref="QSG58:QSM58"/>
    <mergeCell ref="QSO58:QSU58"/>
    <mergeCell ref="QSW58:QTC58"/>
    <mergeCell ref="QTE58:QTK58"/>
    <mergeCell ref="QTM58:QTS58"/>
    <mergeCell ref="QTU58:QUA58"/>
    <mergeCell ref="QUC58:QUI58"/>
    <mergeCell ref="QUK58:QUQ58"/>
    <mergeCell ref="QUS58:QUY58"/>
    <mergeCell ref="QVA58:QVG58"/>
    <mergeCell ref="QVI58:QVO58"/>
    <mergeCell ref="QVQ58:QVW58"/>
    <mergeCell ref="QVY58:QWE58"/>
    <mergeCell ref="QWG58:QWM58"/>
    <mergeCell ref="QMC58:QMI58"/>
    <mergeCell ref="QMK58:QMQ58"/>
    <mergeCell ref="QMS58:QMY58"/>
    <mergeCell ref="QNA58:QNG58"/>
    <mergeCell ref="QNI58:QNO58"/>
    <mergeCell ref="QNQ58:QNW58"/>
    <mergeCell ref="QNY58:QOE58"/>
    <mergeCell ref="QOG58:QOM58"/>
    <mergeCell ref="QOO58:QOU58"/>
    <mergeCell ref="QOW58:QPC58"/>
    <mergeCell ref="QPE58:QPK58"/>
    <mergeCell ref="QPM58:QPS58"/>
    <mergeCell ref="QPU58:QQA58"/>
    <mergeCell ref="QQC58:QQI58"/>
    <mergeCell ref="QQK58:QQQ58"/>
    <mergeCell ref="QQS58:QQY58"/>
    <mergeCell ref="QRA58:QRG58"/>
    <mergeCell ref="QGW58:QHC58"/>
    <mergeCell ref="QHE58:QHK58"/>
    <mergeCell ref="QHM58:QHS58"/>
    <mergeCell ref="QHU58:QIA58"/>
    <mergeCell ref="QIC58:QII58"/>
    <mergeCell ref="QIK58:QIQ58"/>
    <mergeCell ref="QIS58:QIY58"/>
    <mergeCell ref="QJA58:QJG58"/>
    <mergeCell ref="QJI58:QJO58"/>
    <mergeCell ref="QJQ58:QJW58"/>
    <mergeCell ref="QJY58:QKE58"/>
    <mergeCell ref="QKG58:QKM58"/>
    <mergeCell ref="QKO58:QKU58"/>
    <mergeCell ref="QKW58:QLC58"/>
    <mergeCell ref="QLE58:QLK58"/>
    <mergeCell ref="QLM58:QLS58"/>
    <mergeCell ref="QLU58:QMA58"/>
    <mergeCell ref="QBQ58:QBW58"/>
    <mergeCell ref="QBY58:QCE58"/>
    <mergeCell ref="QCG58:QCM58"/>
    <mergeCell ref="QCO58:QCU58"/>
    <mergeCell ref="QCW58:QDC58"/>
    <mergeCell ref="QDE58:QDK58"/>
    <mergeCell ref="QDM58:QDS58"/>
    <mergeCell ref="QDU58:QEA58"/>
    <mergeCell ref="QEC58:QEI58"/>
    <mergeCell ref="QEK58:QEQ58"/>
    <mergeCell ref="QES58:QEY58"/>
    <mergeCell ref="QFA58:QFG58"/>
    <mergeCell ref="QFI58:QFO58"/>
    <mergeCell ref="QFQ58:QFW58"/>
    <mergeCell ref="QFY58:QGE58"/>
    <mergeCell ref="QGG58:QGM58"/>
    <mergeCell ref="QGO58:QGU58"/>
    <mergeCell ref="PWK58:PWQ58"/>
    <mergeCell ref="PWS58:PWY58"/>
    <mergeCell ref="PXA58:PXG58"/>
    <mergeCell ref="PXI58:PXO58"/>
    <mergeCell ref="PXQ58:PXW58"/>
    <mergeCell ref="PXY58:PYE58"/>
    <mergeCell ref="PYG58:PYM58"/>
    <mergeCell ref="PYO58:PYU58"/>
    <mergeCell ref="PYW58:PZC58"/>
    <mergeCell ref="PZE58:PZK58"/>
    <mergeCell ref="PZM58:PZS58"/>
    <mergeCell ref="PZU58:QAA58"/>
    <mergeCell ref="QAC58:QAI58"/>
    <mergeCell ref="QAK58:QAQ58"/>
    <mergeCell ref="QAS58:QAY58"/>
    <mergeCell ref="QBA58:QBG58"/>
    <mergeCell ref="QBI58:QBO58"/>
    <mergeCell ref="PRE58:PRK58"/>
    <mergeCell ref="PRM58:PRS58"/>
    <mergeCell ref="PRU58:PSA58"/>
    <mergeCell ref="PSC58:PSI58"/>
    <mergeCell ref="PSK58:PSQ58"/>
    <mergeCell ref="PSS58:PSY58"/>
    <mergeCell ref="PTA58:PTG58"/>
    <mergeCell ref="PTI58:PTO58"/>
    <mergeCell ref="PTQ58:PTW58"/>
    <mergeCell ref="PTY58:PUE58"/>
    <mergeCell ref="PUG58:PUM58"/>
    <mergeCell ref="PUO58:PUU58"/>
    <mergeCell ref="PUW58:PVC58"/>
    <mergeCell ref="PVE58:PVK58"/>
    <mergeCell ref="PVM58:PVS58"/>
    <mergeCell ref="PVU58:PWA58"/>
    <mergeCell ref="PWC58:PWI58"/>
    <mergeCell ref="PLY58:PME58"/>
    <mergeCell ref="PMG58:PMM58"/>
    <mergeCell ref="PMO58:PMU58"/>
    <mergeCell ref="PMW58:PNC58"/>
    <mergeCell ref="PNE58:PNK58"/>
    <mergeCell ref="PNM58:PNS58"/>
    <mergeCell ref="PNU58:POA58"/>
    <mergeCell ref="POC58:POI58"/>
    <mergeCell ref="POK58:POQ58"/>
    <mergeCell ref="POS58:POY58"/>
    <mergeCell ref="PPA58:PPG58"/>
    <mergeCell ref="PPI58:PPO58"/>
    <mergeCell ref="PPQ58:PPW58"/>
    <mergeCell ref="PPY58:PQE58"/>
    <mergeCell ref="PQG58:PQM58"/>
    <mergeCell ref="PQO58:PQU58"/>
    <mergeCell ref="PQW58:PRC58"/>
    <mergeCell ref="PGS58:PGY58"/>
    <mergeCell ref="PHA58:PHG58"/>
    <mergeCell ref="PHI58:PHO58"/>
    <mergeCell ref="PHQ58:PHW58"/>
    <mergeCell ref="PHY58:PIE58"/>
    <mergeCell ref="PIG58:PIM58"/>
    <mergeCell ref="PIO58:PIU58"/>
    <mergeCell ref="PIW58:PJC58"/>
    <mergeCell ref="PJE58:PJK58"/>
    <mergeCell ref="PJM58:PJS58"/>
    <mergeCell ref="PJU58:PKA58"/>
    <mergeCell ref="PKC58:PKI58"/>
    <mergeCell ref="PKK58:PKQ58"/>
    <mergeCell ref="PKS58:PKY58"/>
    <mergeCell ref="PLA58:PLG58"/>
    <mergeCell ref="PLI58:PLO58"/>
    <mergeCell ref="PLQ58:PLW58"/>
    <mergeCell ref="PBM58:PBS58"/>
    <mergeCell ref="PBU58:PCA58"/>
    <mergeCell ref="PCC58:PCI58"/>
    <mergeCell ref="PCK58:PCQ58"/>
    <mergeCell ref="PCS58:PCY58"/>
    <mergeCell ref="PDA58:PDG58"/>
    <mergeCell ref="PDI58:PDO58"/>
    <mergeCell ref="PDQ58:PDW58"/>
    <mergeCell ref="PDY58:PEE58"/>
    <mergeCell ref="PEG58:PEM58"/>
    <mergeCell ref="PEO58:PEU58"/>
    <mergeCell ref="PEW58:PFC58"/>
    <mergeCell ref="PFE58:PFK58"/>
    <mergeCell ref="PFM58:PFS58"/>
    <mergeCell ref="PFU58:PGA58"/>
    <mergeCell ref="PGC58:PGI58"/>
    <mergeCell ref="PGK58:PGQ58"/>
    <mergeCell ref="OWG58:OWM58"/>
    <mergeCell ref="OWO58:OWU58"/>
    <mergeCell ref="OWW58:OXC58"/>
    <mergeCell ref="OXE58:OXK58"/>
    <mergeCell ref="OXM58:OXS58"/>
    <mergeCell ref="OXU58:OYA58"/>
    <mergeCell ref="OYC58:OYI58"/>
    <mergeCell ref="OYK58:OYQ58"/>
    <mergeCell ref="OYS58:OYY58"/>
    <mergeCell ref="OZA58:OZG58"/>
    <mergeCell ref="OZI58:OZO58"/>
    <mergeCell ref="OZQ58:OZW58"/>
    <mergeCell ref="OZY58:PAE58"/>
    <mergeCell ref="PAG58:PAM58"/>
    <mergeCell ref="PAO58:PAU58"/>
    <mergeCell ref="PAW58:PBC58"/>
    <mergeCell ref="PBE58:PBK58"/>
    <mergeCell ref="ORA58:ORG58"/>
    <mergeCell ref="ORI58:ORO58"/>
    <mergeCell ref="ORQ58:ORW58"/>
    <mergeCell ref="ORY58:OSE58"/>
    <mergeCell ref="OSG58:OSM58"/>
    <mergeCell ref="OSO58:OSU58"/>
    <mergeCell ref="OSW58:OTC58"/>
    <mergeCell ref="OTE58:OTK58"/>
    <mergeCell ref="OTM58:OTS58"/>
    <mergeCell ref="OTU58:OUA58"/>
    <mergeCell ref="OUC58:OUI58"/>
    <mergeCell ref="OUK58:OUQ58"/>
    <mergeCell ref="OUS58:OUY58"/>
    <mergeCell ref="OVA58:OVG58"/>
    <mergeCell ref="OVI58:OVO58"/>
    <mergeCell ref="OVQ58:OVW58"/>
    <mergeCell ref="OVY58:OWE58"/>
    <mergeCell ref="OLU58:OMA58"/>
    <mergeCell ref="OMC58:OMI58"/>
    <mergeCell ref="OMK58:OMQ58"/>
    <mergeCell ref="OMS58:OMY58"/>
    <mergeCell ref="ONA58:ONG58"/>
    <mergeCell ref="ONI58:ONO58"/>
    <mergeCell ref="ONQ58:ONW58"/>
    <mergeCell ref="ONY58:OOE58"/>
    <mergeCell ref="OOG58:OOM58"/>
    <mergeCell ref="OOO58:OOU58"/>
    <mergeCell ref="OOW58:OPC58"/>
    <mergeCell ref="OPE58:OPK58"/>
    <mergeCell ref="OPM58:OPS58"/>
    <mergeCell ref="OPU58:OQA58"/>
    <mergeCell ref="OQC58:OQI58"/>
    <mergeCell ref="OQK58:OQQ58"/>
    <mergeCell ref="OQS58:OQY58"/>
    <mergeCell ref="OGO58:OGU58"/>
    <mergeCell ref="OGW58:OHC58"/>
    <mergeCell ref="OHE58:OHK58"/>
    <mergeCell ref="OHM58:OHS58"/>
    <mergeCell ref="OHU58:OIA58"/>
    <mergeCell ref="OIC58:OII58"/>
    <mergeCell ref="OIK58:OIQ58"/>
    <mergeCell ref="OIS58:OIY58"/>
    <mergeCell ref="OJA58:OJG58"/>
    <mergeCell ref="OJI58:OJO58"/>
    <mergeCell ref="OJQ58:OJW58"/>
    <mergeCell ref="OJY58:OKE58"/>
    <mergeCell ref="OKG58:OKM58"/>
    <mergeCell ref="OKO58:OKU58"/>
    <mergeCell ref="OKW58:OLC58"/>
    <mergeCell ref="OLE58:OLK58"/>
    <mergeCell ref="OLM58:OLS58"/>
    <mergeCell ref="OBI58:OBO58"/>
    <mergeCell ref="OBQ58:OBW58"/>
    <mergeCell ref="OBY58:OCE58"/>
    <mergeCell ref="OCG58:OCM58"/>
    <mergeCell ref="OCO58:OCU58"/>
    <mergeCell ref="OCW58:ODC58"/>
    <mergeCell ref="ODE58:ODK58"/>
    <mergeCell ref="ODM58:ODS58"/>
    <mergeCell ref="ODU58:OEA58"/>
    <mergeCell ref="OEC58:OEI58"/>
    <mergeCell ref="OEK58:OEQ58"/>
    <mergeCell ref="OES58:OEY58"/>
    <mergeCell ref="OFA58:OFG58"/>
    <mergeCell ref="OFI58:OFO58"/>
    <mergeCell ref="OFQ58:OFW58"/>
    <mergeCell ref="OFY58:OGE58"/>
    <mergeCell ref="OGG58:OGM58"/>
    <mergeCell ref="NWC58:NWI58"/>
    <mergeCell ref="NWK58:NWQ58"/>
    <mergeCell ref="NWS58:NWY58"/>
    <mergeCell ref="NXA58:NXG58"/>
    <mergeCell ref="NXI58:NXO58"/>
    <mergeCell ref="NXQ58:NXW58"/>
    <mergeCell ref="NXY58:NYE58"/>
    <mergeCell ref="NYG58:NYM58"/>
    <mergeCell ref="NYO58:NYU58"/>
    <mergeCell ref="NYW58:NZC58"/>
    <mergeCell ref="NZE58:NZK58"/>
    <mergeCell ref="NZM58:NZS58"/>
    <mergeCell ref="NZU58:OAA58"/>
    <mergeCell ref="OAC58:OAI58"/>
    <mergeCell ref="OAK58:OAQ58"/>
    <mergeCell ref="OAS58:OAY58"/>
    <mergeCell ref="OBA58:OBG58"/>
    <mergeCell ref="NQW58:NRC58"/>
    <mergeCell ref="NRE58:NRK58"/>
    <mergeCell ref="NRM58:NRS58"/>
    <mergeCell ref="NRU58:NSA58"/>
    <mergeCell ref="NSC58:NSI58"/>
    <mergeCell ref="NSK58:NSQ58"/>
    <mergeCell ref="NSS58:NSY58"/>
    <mergeCell ref="NTA58:NTG58"/>
    <mergeCell ref="NTI58:NTO58"/>
    <mergeCell ref="NTQ58:NTW58"/>
    <mergeCell ref="NTY58:NUE58"/>
    <mergeCell ref="NUG58:NUM58"/>
    <mergeCell ref="NUO58:NUU58"/>
    <mergeCell ref="NUW58:NVC58"/>
    <mergeCell ref="NVE58:NVK58"/>
    <mergeCell ref="NVM58:NVS58"/>
    <mergeCell ref="NVU58:NWA58"/>
    <mergeCell ref="NLQ58:NLW58"/>
    <mergeCell ref="NLY58:NME58"/>
    <mergeCell ref="NMG58:NMM58"/>
    <mergeCell ref="NMO58:NMU58"/>
    <mergeCell ref="NMW58:NNC58"/>
    <mergeCell ref="NNE58:NNK58"/>
    <mergeCell ref="NNM58:NNS58"/>
    <mergeCell ref="NNU58:NOA58"/>
    <mergeCell ref="NOC58:NOI58"/>
    <mergeCell ref="NOK58:NOQ58"/>
    <mergeCell ref="NOS58:NOY58"/>
    <mergeCell ref="NPA58:NPG58"/>
    <mergeCell ref="NPI58:NPO58"/>
    <mergeCell ref="NPQ58:NPW58"/>
    <mergeCell ref="NPY58:NQE58"/>
    <mergeCell ref="NQG58:NQM58"/>
    <mergeCell ref="NQO58:NQU58"/>
    <mergeCell ref="NGK58:NGQ58"/>
    <mergeCell ref="NGS58:NGY58"/>
    <mergeCell ref="NHA58:NHG58"/>
    <mergeCell ref="NHI58:NHO58"/>
    <mergeCell ref="NHQ58:NHW58"/>
    <mergeCell ref="NHY58:NIE58"/>
    <mergeCell ref="NIG58:NIM58"/>
    <mergeCell ref="NIO58:NIU58"/>
    <mergeCell ref="NIW58:NJC58"/>
    <mergeCell ref="NJE58:NJK58"/>
    <mergeCell ref="NJM58:NJS58"/>
    <mergeCell ref="NJU58:NKA58"/>
    <mergeCell ref="NKC58:NKI58"/>
    <mergeCell ref="NKK58:NKQ58"/>
    <mergeCell ref="NKS58:NKY58"/>
    <mergeCell ref="NLA58:NLG58"/>
    <mergeCell ref="NLI58:NLO58"/>
    <mergeCell ref="NBE58:NBK58"/>
    <mergeCell ref="NBM58:NBS58"/>
    <mergeCell ref="NBU58:NCA58"/>
    <mergeCell ref="NCC58:NCI58"/>
    <mergeCell ref="NCK58:NCQ58"/>
    <mergeCell ref="NCS58:NCY58"/>
    <mergeCell ref="NDA58:NDG58"/>
    <mergeCell ref="NDI58:NDO58"/>
    <mergeCell ref="NDQ58:NDW58"/>
    <mergeCell ref="NDY58:NEE58"/>
    <mergeCell ref="NEG58:NEM58"/>
    <mergeCell ref="NEO58:NEU58"/>
    <mergeCell ref="NEW58:NFC58"/>
    <mergeCell ref="NFE58:NFK58"/>
    <mergeCell ref="NFM58:NFS58"/>
    <mergeCell ref="NFU58:NGA58"/>
    <mergeCell ref="NGC58:NGI58"/>
    <mergeCell ref="MVY58:MWE58"/>
    <mergeCell ref="MWG58:MWM58"/>
    <mergeCell ref="MWO58:MWU58"/>
    <mergeCell ref="MWW58:MXC58"/>
    <mergeCell ref="MXE58:MXK58"/>
    <mergeCell ref="MXM58:MXS58"/>
    <mergeCell ref="MXU58:MYA58"/>
    <mergeCell ref="MYC58:MYI58"/>
    <mergeCell ref="MYK58:MYQ58"/>
    <mergeCell ref="MYS58:MYY58"/>
    <mergeCell ref="MZA58:MZG58"/>
    <mergeCell ref="MZI58:MZO58"/>
    <mergeCell ref="MZQ58:MZW58"/>
    <mergeCell ref="MZY58:NAE58"/>
    <mergeCell ref="NAG58:NAM58"/>
    <mergeCell ref="NAO58:NAU58"/>
    <mergeCell ref="NAW58:NBC58"/>
    <mergeCell ref="MQS58:MQY58"/>
    <mergeCell ref="MRA58:MRG58"/>
    <mergeCell ref="MRI58:MRO58"/>
    <mergeCell ref="MRQ58:MRW58"/>
    <mergeCell ref="MRY58:MSE58"/>
    <mergeCell ref="MSG58:MSM58"/>
    <mergeCell ref="MSO58:MSU58"/>
    <mergeCell ref="MSW58:MTC58"/>
    <mergeCell ref="MTE58:MTK58"/>
    <mergeCell ref="MTM58:MTS58"/>
    <mergeCell ref="MTU58:MUA58"/>
    <mergeCell ref="MUC58:MUI58"/>
    <mergeCell ref="MUK58:MUQ58"/>
    <mergeCell ref="MUS58:MUY58"/>
    <mergeCell ref="MVA58:MVG58"/>
    <mergeCell ref="MVI58:MVO58"/>
    <mergeCell ref="MVQ58:MVW58"/>
    <mergeCell ref="MLM58:MLS58"/>
    <mergeCell ref="MLU58:MMA58"/>
    <mergeCell ref="MMC58:MMI58"/>
    <mergeCell ref="MMK58:MMQ58"/>
    <mergeCell ref="MMS58:MMY58"/>
    <mergeCell ref="MNA58:MNG58"/>
    <mergeCell ref="MNI58:MNO58"/>
    <mergeCell ref="MNQ58:MNW58"/>
    <mergeCell ref="MNY58:MOE58"/>
    <mergeCell ref="MOG58:MOM58"/>
    <mergeCell ref="MOO58:MOU58"/>
    <mergeCell ref="MOW58:MPC58"/>
    <mergeCell ref="MPE58:MPK58"/>
    <mergeCell ref="MPM58:MPS58"/>
    <mergeCell ref="MPU58:MQA58"/>
    <mergeCell ref="MQC58:MQI58"/>
    <mergeCell ref="MQK58:MQQ58"/>
    <mergeCell ref="MGG58:MGM58"/>
    <mergeCell ref="MGO58:MGU58"/>
    <mergeCell ref="MGW58:MHC58"/>
    <mergeCell ref="MHE58:MHK58"/>
    <mergeCell ref="MHM58:MHS58"/>
    <mergeCell ref="MHU58:MIA58"/>
    <mergeCell ref="MIC58:MII58"/>
    <mergeCell ref="MIK58:MIQ58"/>
    <mergeCell ref="MIS58:MIY58"/>
    <mergeCell ref="MJA58:MJG58"/>
    <mergeCell ref="MJI58:MJO58"/>
    <mergeCell ref="MJQ58:MJW58"/>
    <mergeCell ref="MJY58:MKE58"/>
    <mergeCell ref="MKG58:MKM58"/>
    <mergeCell ref="MKO58:MKU58"/>
    <mergeCell ref="MKW58:MLC58"/>
    <mergeCell ref="MLE58:MLK58"/>
    <mergeCell ref="MBA58:MBG58"/>
    <mergeCell ref="MBI58:MBO58"/>
    <mergeCell ref="MBQ58:MBW58"/>
    <mergeCell ref="MBY58:MCE58"/>
    <mergeCell ref="MCG58:MCM58"/>
    <mergeCell ref="MCO58:MCU58"/>
    <mergeCell ref="MCW58:MDC58"/>
    <mergeCell ref="MDE58:MDK58"/>
    <mergeCell ref="MDM58:MDS58"/>
    <mergeCell ref="MDU58:MEA58"/>
    <mergeCell ref="MEC58:MEI58"/>
    <mergeCell ref="MEK58:MEQ58"/>
    <mergeCell ref="MES58:MEY58"/>
    <mergeCell ref="MFA58:MFG58"/>
    <mergeCell ref="MFI58:MFO58"/>
    <mergeCell ref="MFQ58:MFW58"/>
    <mergeCell ref="MFY58:MGE58"/>
    <mergeCell ref="LVU58:LWA58"/>
    <mergeCell ref="LWC58:LWI58"/>
    <mergeCell ref="LWK58:LWQ58"/>
    <mergeCell ref="LWS58:LWY58"/>
    <mergeCell ref="LXA58:LXG58"/>
    <mergeCell ref="LXI58:LXO58"/>
    <mergeCell ref="LXQ58:LXW58"/>
    <mergeCell ref="LXY58:LYE58"/>
    <mergeCell ref="LYG58:LYM58"/>
    <mergeCell ref="LYO58:LYU58"/>
    <mergeCell ref="LYW58:LZC58"/>
    <mergeCell ref="LZE58:LZK58"/>
    <mergeCell ref="LZM58:LZS58"/>
    <mergeCell ref="LZU58:MAA58"/>
    <mergeCell ref="MAC58:MAI58"/>
    <mergeCell ref="MAK58:MAQ58"/>
    <mergeCell ref="MAS58:MAY58"/>
    <mergeCell ref="LQO58:LQU58"/>
    <mergeCell ref="LQW58:LRC58"/>
    <mergeCell ref="LRE58:LRK58"/>
    <mergeCell ref="LRM58:LRS58"/>
    <mergeCell ref="LRU58:LSA58"/>
    <mergeCell ref="LSC58:LSI58"/>
    <mergeCell ref="LSK58:LSQ58"/>
    <mergeCell ref="LSS58:LSY58"/>
    <mergeCell ref="LTA58:LTG58"/>
    <mergeCell ref="LTI58:LTO58"/>
    <mergeCell ref="LTQ58:LTW58"/>
    <mergeCell ref="LTY58:LUE58"/>
    <mergeCell ref="LUG58:LUM58"/>
    <mergeCell ref="LUO58:LUU58"/>
    <mergeCell ref="LUW58:LVC58"/>
    <mergeCell ref="LVE58:LVK58"/>
    <mergeCell ref="LVM58:LVS58"/>
    <mergeCell ref="LLI58:LLO58"/>
    <mergeCell ref="LLQ58:LLW58"/>
    <mergeCell ref="LLY58:LME58"/>
    <mergeCell ref="LMG58:LMM58"/>
    <mergeCell ref="LMO58:LMU58"/>
    <mergeCell ref="LMW58:LNC58"/>
    <mergeCell ref="LNE58:LNK58"/>
    <mergeCell ref="LNM58:LNS58"/>
    <mergeCell ref="LNU58:LOA58"/>
    <mergeCell ref="LOC58:LOI58"/>
    <mergeCell ref="LOK58:LOQ58"/>
    <mergeCell ref="LOS58:LOY58"/>
    <mergeCell ref="LPA58:LPG58"/>
    <mergeCell ref="LPI58:LPO58"/>
    <mergeCell ref="LPQ58:LPW58"/>
    <mergeCell ref="LPY58:LQE58"/>
    <mergeCell ref="LQG58:LQM58"/>
    <mergeCell ref="LGC58:LGI58"/>
    <mergeCell ref="LGK58:LGQ58"/>
    <mergeCell ref="LGS58:LGY58"/>
    <mergeCell ref="LHA58:LHG58"/>
    <mergeCell ref="LHI58:LHO58"/>
    <mergeCell ref="LHQ58:LHW58"/>
    <mergeCell ref="LHY58:LIE58"/>
    <mergeCell ref="LIG58:LIM58"/>
    <mergeCell ref="LIO58:LIU58"/>
    <mergeCell ref="LIW58:LJC58"/>
    <mergeCell ref="LJE58:LJK58"/>
    <mergeCell ref="LJM58:LJS58"/>
    <mergeCell ref="LJU58:LKA58"/>
    <mergeCell ref="LKC58:LKI58"/>
    <mergeCell ref="LKK58:LKQ58"/>
    <mergeCell ref="LKS58:LKY58"/>
    <mergeCell ref="LLA58:LLG58"/>
    <mergeCell ref="LAW58:LBC58"/>
    <mergeCell ref="LBE58:LBK58"/>
    <mergeCell ref="LBM58:LBS58"/>
    <mergeCell ref="LBU58:LCA58"/>
    <mergeCell ref="LCC58:LCI58"/>
    <mergeCell ref="LCK58:LCQ58"/>
    <mergeCell ref="LCS58:LCY58"/>
    <mergeCell ref="LDA58:LDG58"/>
    <mergeCell ref="LDI58:LDO58"/>
    <mergeCell ref="LDQ58:LDW58"/>
    <mergeCell ref="LDY58:LEE58"/>
    <mergeCell ref="LEG58:LEM58"/>
    <mergeCell ref="LEO58:LEU58"/>
    <mergeCell ref="LEW58:LFC58"/>
    <mergeCell ref="LFE58:LFK58"/>
    <mergeCell ref="LFM58:LFS58"/>
    <mergeCell ref="LFU58:LGA58"/>
    <mergeCell ref="KVQ58:KVW58"/>
    <mergeCell ref="KVY58:KWE58"/>
    <mergeCell ref="KWG58:KWM58"/>
    <mergeCell ref="KWO58:KWU58"/>
    <mergeCell ref="KWW58:KXC58"/>
    <mergeCell ref="KXE58:KXK58"/>
    <mergeCell ref="KXM58:KXS58"/>
    <mergeCell ref="KXU58:KYA58"/>
    <mergeCell ref="KYC58:KYI58"/>
    <mergeCell ref="KYK58:KYQ58"/>
    <mergeCell ref="KYS58:KYY58"/>
    <mergeCell ref="KZA58:KZG58"/>
    <mergeCell ref="KZI58:KZO58"/>
    <mergeCell ref="KZQ58:KZW58"/>
    <mergeCell ref="KZY58:LAE58"/>
    <mergeCell ref="LAG58:LAM58"/>
    <mergeCell ref="LAO58:LAU58"/>
    <mergeCell ref="KQK58:KQQ58"/>
    <mergeCell ref="KQS58:KQY58"/>
    <mergeCell ref="KRA58:KRG58"/>
    <mergeCell ref="KRI58:KRO58"/>
    <mergeCell ref="KRQ58:KRW58"/>
    <mergeCell ref="KRY58:KSE58"/>
    <mergeCell ref="KSG58:KSM58"/>
    <mergeCell ref="KSO58:KSU58"/>
    <mergeCell ref="KSW58:KTC58"/>
    <mergeCell ref="KTE58:KTK58"/>
    <mergeCell ref="KTM58:KTS58"/>
    <mergeCell ref="KTU58:KUA58"/>
    <mergeCell ref="KUC58:KUI58"/>
    <mergeCell ref="KUK58:KUQ58"/>
    <mergeCell ref="KUS58:KUY58"/>
    <mergeCell ref="KVA58:KVG58"/>
    <mergeCell ref="KVI58:KVO58"/>
    <mergeCell ref="KLE58:KLK58"/>
    <mergeCell ref="KLM58:KLS58"/>
    <mergeCell ref="KLU58:KMA58"/>
    <mergeCell ref="KMC58:KMI58"/>
    <mergeCell ref="KMK58:KMQ58"/>
    <mergeCell ref="KMS58:KMY58"/>
    <mergeCell ref="KNA58:KNG58"/>
    <mergeCell ref="KNI58:KNO58"/>
    <mergeCell ref="KNQ58:KNW58"/>
    <mergeCell ref="KNY58:KOE58"/>
    <mergeCell ref="KOG58:KOM58"/>
    <mergeCell ref="KOO58:KOU58"/>
    <mergeCell ref="KOW58:KPC58"/>
    <mergeCell ref="KPE58:KPK58"/>
    <mergeCell ref="KPM58:KPS58"/>
    <mergeCell ref="KPU58:KQA58"/>
    <mergeCell ref="KQC58:KQI58"/>
    <mergeCell ref="KFY58:KGE58"/>
    <mergeCell ref="KGG58:KGM58"/>
    <mergeCell ref="KGO58:KGU58"/>
    <mergeCell ref="KGW58:KHC58"/>
    <mergeCell ref="KHE58:KHK58"/>
    <mergeCell ref="KHM58:KHS58"/>
    <mergeCell ref="KHU58:KIA58"/>
    <mergeCell ref="KIC58:KII58"/>
    <mergeCell ref="KIK58:KIQ58"/>
    <mergeCell ref="KIS58:KIY58"/>
    <mergeCell ref="KJA58:KJG58"/>
    <mergeCell ref="KJI58:KJO58"/>
    <mergeCell ref="KJQ58:KJW58"/>
    <mergeCell ref="KJY58:KKE58"/>
    <mergeCell ref="KKG58:KKM58"/>
    <mergeCell ref="KKO58:KKU58"/>
    <mergeCell ref="KKW58:KLC58"/>
    <mergeCell ref="KAS58:KAY58"/>
    <mergeCell ref="KBA58:KBG58"/>
    <mergeCell ref="KBI58:KBO58"/>
    <mergeCell ref="KBQ58:KBW58"/>
    <mergeCell ref="KBY58:KCE58"/>
    <mergeCell ref="KCG58:KCM58"/>
    <mergeCell ref="KCO58:KCU58"/>
    <mergeCell ref="KCW58:KDC58"/>
    <mergeCell ref="KDE58:KDK58"/>
    <mergeCell ref="KDM58:KDS58"/>
    <mergeCell ref="KDU58:KEA58"/>
    <mergeCell ref="KEC58:KEI58"/>
    <mergeCell ref="KEK58:KEQ58"/>
    <mergeCell ref="KES58:KEY58"/>
    <mergeCell ref="KFA58:KFG58"/>
    <mergeCell ref="KFI58:KFO58"/>
    <mergeCell ref="KFQ58:KFW58"/>
    <mergeCell ref="JVM58:JVS58"/>
    <mergeCell ref="JVU58:JWA58"/>
    <mergeCell ref="JWC58:JWI58"/>
    <mergeCell ref="JWK58:JWQ58"/>
    <mergeCell ref="JWS58:JWY58"/>
    <mergeCell ref="JXA58:JXG58"/>
    <mergeCell ref="JXI58:JXO58"/>
    <mergeCell ref="JXQ58:JXW58"/>
    <mergeCell ref="JXY58:JYE58"/>
    <mergeCell ref="JYG58:JYM58"/>
    <mergeCell ref="JYO58:JYU58"/>
    <mergeCell ref="JYW58:JZC58"/>
    <mergeCell ref="JZE58:JZK58"/>
    <mergeCell ref="JZM58:JZS58"/>
    <mergeCell ref="JZU58:KAA58"/>
    <mergeCell ref="KAC58:KAI58"/>
    <mergeCell ref="KAK58:KAQ58"/>
    <mergeCell ref="JQG58:JQM58"/>
    <mergeCell ref="JQO58:JQU58"/>
    <mergeCell ref="JQW58:JRC58"/>
    <mergeCell ref="JRE58:JRK58"/>
    <mergeCell ref="JRM58:JRS58"/>
    <mergeCell ref="JRU58:JSA58"/>
    <mergeCell ref="JSC58:JSI58"/>
    <mergeCell ref="JSK58:JSQ58"/>
    <mergeCell ref="JSS58:JSY58"/>
    <mergeCell ref="JTA58:JTG58"/>
    <mergeCell ref="JTI58:JTO58"/>
    <mergeCell ref="JTQ58:JTW58"/>
    <mergeCell ref="JTY58:JUE58"/>
    <mergeCell ref="JUG58:JUM58"/>
    <mergeCell ref="JUO58:JUU58"/>
    <mergeCell ref="JUW58:JVC58"/>
    <mergeCell ref="JVE58:JVK58"/>
    <mergeCell ref="JLA58:JLG58"/>
    <mergeCell ref="JLI58:JLO58"/>
    <mergeCell ref="JLQ58:JLW58"/>
    <mergeCell ref="JLY58:JME58"/>
    <mergeCell ref="JMG58:JMM58"/>
    <mergeCell ref="JMO58:JMU58"/>
    <mergeCell ref="JMW58:JNC58"/>
    <mergeCell ref="JNE58:JNK58"/>
    <mergeCell ref="JNM58:JNS58"/>
    <mergeCell ref="JNU58:JOA58"/>
    <mergeCell ref="JOC58:JOI58"/>
    <mergeCell ref="JOK58:JOQ58"/>
    <mergeCell ref="JOS58:JOY58"/>
    <mergeCell ref="JPA58:JPG58"/>
    <mergeCell ref="JPI58:JPO58"/>
    <mergeCell ref="JPQ58:JPW58"/>
    <mergeCell ref="JPY58:JQE58"/>
    <mergeCell ref="JFU58:JGA58"/>
    <mergeCell ref="JGC58:JGI58"/>
    <mergeCell ref="JGK58:JGQ58"/>
    <mergeCell ref="JGS58:JGY58"/>
    <mergeCell ref="JHA58:JHG58"/>
    <mergeCell ref="JHI58:JHO58"/>
    <mergeCell ref="JHQ58:JHW58"/>
    <mergeCell ref="JHY58:JIE58"/>
    <mergeCell ref="JIG58:JIM58"/>
    <mergeCell ref="JIO58:JIU58"/>
    <mergeCell ref="JIW58:JJC58"/>
    <mergeCell ref="JJE58:JJK58"/>
    <mergeCell ref="JJM58:JJS58"/>
    <mergeCell ref="JJU58:JKA58"/>
    <mergeCell ref="JKC58:JKI58"/>
    <mergeCell ref="JKK58:JKQ58"/>
    <mergeCell ref="JKS58:JKY58"/>
    <mergeCell ref="JAO58:JAU58"/>
    <mergeCell ref="JAW58:JBC58"/>
    <mergeCell ref="JBE58:JBK58"/>
    <mergeCell ref="JBM58:JBS58"/>
    <mergeCell ref="JBU58:JCA58"/>
    <mergeCell ref="JCC58:JCI58"/>
    <mergeCell ref="JCK58:JCQ58"/>
    <mergeCell ref="JCS58:JCY58"/>
    <mergeCell ref="JDA58:JDG58"/>
    <mergeCell ref="JDI58:JDO58"/>
    <mergeCell ref="JDQ58:JDW58"/>
    <mergeCell ref="JDY58:JEE58"/>
    <mergeCell ref="JEG58:JEM58"/>
    <mergeCell ref="JEO58:JEU58"/>
    <mergeCell ref="JEW58:JFC58"/>
    <mergeCell ref="JFE58:JFK58"/>
    <mergeCell ref="JFM58:JFS58"/>
    <mergeCell ref="IVI58:IVO58"/>
    <mergeCell ref="IVQ58:IVW58"/>
    <mergeCell ref="IVY58:IWE58"/>
    <mergeCell ref="IWG58:IWM58"/>
    <mergeCell ref="IWO58:IWU58"/>
    <mergeCell ref="IWW58:IXC58"/>
    <mergeCell ref="IXE58:IXK58"/>
    <mergeCell ref="IXM58:IXS58"/>
    <mergeCell ref="IXU58:IYA58"/>
    <mergeCell ref="IYC58:IYI58"/>
    <mergeCell ref="IYK58:IYQ58"/>
    <mergeCell ref="IYS58:IYY58"/>
    <mergeCell ref="IZA58:IZG58"/>
    <mergeCell ref="IZI58:IZO58"/>
    <mergeCell ref="IZQ58:IZW58"/>
    <mergeCell ref="IZY58:JAE58"/>
    <mergeCell ref="JAG58:JAM58"/>
    <mergeCell ref="IQC58:IQI58"/>
    <mergeCell ref="IQK58:IQQ58"/>
    <mergeCell ref="IQS58:IQY58"/>
    <mergeCell ref="IRA58:IRG58"/>
    <mergeCell ref="IRI58:IRO58"/>
    <mergeCell ref="IRQ58:IRW58"/>
    <mergeCell ref="IRY58:ISE58"/>
    <mergeCell ref="ISG58:ISM58"/>
    <mergeCell ref="ISO58:ISU58"/>
    <mergeCell ref="ISW58:ITC58"/>
    <mergeCell ref="ITE58:ITK58"/>
    <mergeCell ref="ITM58:ITS58"/>
    <mergeCell ref="ITU58:IUA58"/>
    <mergeCell ref="IUC58:IUI58"/>
    <mergeCell ref="IUK58:IUQ58"/>
    <mergeCell ref="IUS58:IUY58"/>
    <mergeCell ref="IVA58:IVG58"/>
    <mergeCell ref="IKW58:ILC58"/>
    <mergeCell ref="ILE58:ILK58"/>
    <mergeCell ref="ILM58:ILS58"/>
    <mergeCell ref="ILU58:IMA58"/>
    <mergeCell ref="IMC58:IMI58"/>
    <mergeCell ref="IMK58:IMQ58"/>
    <mergeCell ref="IMS58:IMY58"/>
    <mergeCell ref="INA58:ING58"/>
    <mergeCell ref="INI58:INO58"/>
    <mergeCell ref="INQ58:INW58"/>
    <mergeCell ref="INY58:IOE58"/>
    <mergeCell ref="IOG58:IOM58"/>
    <mergeCell ref="IOO58:IOU58"/>
    <mergeCell ref="IOW58:IPC58"/>
    <mergeCell ref="IPE58:IPK58"/>
    <mergeCell ref="IPM58:IPS58"/>
    <mergeCell ref="IPU58:IQA58"/>
    <mergeCell ref="IFQ58:IFW58"/>
    <mergeCell ref="IFY58:IGE58"/>
    <mergeCell ref="IGG58:IGM58"/>
    <mergeCell ref="IGO58:IGU58"/>
    <mergeCell ref="IGW58:IHC58"/>
    <mergeCell ref="IHE58:IHK58"/>
    <mergeCell ref="IHM58:IHS58"/>
    <mergeCell ref="IHU58:IIA58"/>
    <mergeCell ref="IIC58:III58"/>
    <mergeCell ref="IIK58:IIQ58"/>
    <mergeCell ref="IIS58:IIY58"/>
    <mergeCell ref="IJA58:IJG58"/>
    <mergeCell ref="IJI58:IJO58"/>
    <mergeCell ref="IJQ58:IJW58"/>
    <mergeCell ref="IJY58:IKE58"/>
    <mergeCell ref="IKG58:IKM58"/>
    <mergeCell ref="IKO58:IKU58"/>
    <mergeCell ref="IAK58:IAQ58"/>
    <mergeCell ref="IAS58:IAY58"/>
    <mergeCell ref="IBA58:IBG58"/>
    <mergeCell ref="IBI58:IBO58"/>
    <mergeCell ref="IBQ58:IBW58"/>
    <mergeCell ref="IBY58:ICE58"/>
    <mergeCell ref="ICG58:ICM58"/>
    <mergeCell ref="ICO58:ICU58"/>
    <mergeCell ref="ICW58:IDC58"/>
    <mergeCell ref="IDE58:IDK58"/>
    <mergeCell ref="IDM58:IDS58"/>
    <mergeCell ref="IDU58:IEA58"/>
    <mergeCell ref="IEC58:IEI58"/>
    <mergeCell ref="IEK58:IEQ58"/>
    <mergeCell ref="IES58:IEY58"/>
    <mergeCell ref="IFA58:IFG58"/>
    <mergeCell ref="IFI58:IFO58"/>
    <mergeCell ref="HVE58:HVK58"/>
    <mergeCell ref="HVM58:HVS58"/>
    <mergeCell ref="HVU58:HWA58"/>
    <mergeCell ref="HWC58:HWI58"/>
    <mergeCell ref="HWK58:HWQ58"/>
    <mergeCell ref="HWS58:HWY58"/>
    <mergeCell ref="HXA58:HXG58"/>
    <mergeCell ref="HXI58:HXO58"/>
    <mergeCell ref="HXQ58:HXW58"/>
    <mergeCell ref="HXY58:HYE58"/>
    <mergeCell ref="HYG58:HYM58"/>
    <mergeCell ref="HYO58:HYU58"/>
    <mergeCell ref="HYW58:HZC58"/>
    <mergeCell ref="HZE58:HZK58"/>
    <mergeCell ref="HZM58:HZS58"/>
    <mergeCell ref="HZU58:IAA58"/>
    <mergeCell ref="IAC58:IAI58"/>
    <mergeCell ref="HPY58:HQE58"/>
    <mergeCell ref="HQG58:HQM58"/>
    <mergeCell ref="HQO58:HQU58"/>
    <mergeCell ref="HQW58:HRC58"/>
    <mergeCell ref="HRE58:HRK58"/>
    <mergeCell ref="HRM58:HRS58"/>
    <mergeCell ref="HRU58:HSA58"/>
    <mergeCell ref="HSC58:HSI58"/>
    <mergeCell ref="HSK58:HSQ58"/>
    <mergeCell ref="HSS58:HSY58"/>
    <mergeCell ref="HTA58:HTG58"/>
    <mergeCell ref="HTI58:HTO58"/>
    <mergeCell ref="HTQ58:HTW58"/>
    <mergeCell ref="HTY58:HUE58"/>
    <mergeCell ref="HUG58:HUM58"/>
    <mergeCell ref="HUO58:HUU58"/>
    <mergeCell ref="HUW58:HVC58"/>
    <mergeCell ref="HKS58:HKY58"/>
    <mergeCell ref="HLA58:HLG58"/>
    <mergeCell ref="HLI58:HLO58"/>
    <mergeCell ref="HLQ58:HLW58"/>
    <mergeCell ref="HLY58:HME58"/>
    <mergeCell ref="HMG58:HMM58"/>
    <mergeCell ref="HMO58:HMU58"/>
    <mergeCell ref="HMW58:HNC58"/>
    <mergeCell ref="HNE58:HNK58"/>
    <mergeCell ref="HNM58:HNS58"/>
    <mergeCell ref="HNU58:HOA58"/>
    <mergeCell ref="HOC58:HOI58"/>
    <mergeCell ref="HOK58:HOQ58"/>
    <mergeCell ref="HOS58:HOY58"/>
    <mergeCell ref="HPA58:HPG58"/>
    <mergeCell ref="HPI58:HPO58"/>
    <mergeCell ref="HPQ58:HPW58"/>
    <mergeCell ref="HFM58:HFS58"/>
    <mergeCell ref="HFU58:HGA58"/>
    <mergeCell ref="HGC58:HGI58"/>
    <mergeCell ref="HGK58:HGQ58"/>
    <mergeCell ref="HGS58:HGY58"/>
    <mergeCell ref="HHA58:HHG58"/>
    <mergeCell ref="HHI58:HHO58"/>
    <mergeCell ref="HHQ58:HHW58"/>
    <mergeCell ref="HHY58:HIE58"/>
    <mergeCell ref="HIG58:HIM58"/>
    <mergeCell ref="HIO58:HIU58"/>
    <mergeCell ref="HIW58:HJC58"/>
    <mergeCell ref="HJE58:HJK58"/>
    <mergeCell ref="HJM58:HJS58"/>
    <mergeCell ref="HJU58:HKA58"/>
    <mergeCell ref="HKC58:HKI58"/>
    <mergeCell ref="HKK58:HKQ58"/>
    <mergeCell ref="HAG58:HAM58"/>
    <mergeCell ref="HAO58:HAU58"/>
    <mergeCell ref="HAW58:HBC58"/>
    <mergeCell ref="HBE58:HBK58"/>
    <mergeCell ref="HBM58:HBS58"/>
    <mergeCell ref="HBU58:HCA58"/>
    <mergeCell ref="HCC58:HCI58"/>
    <mergeCell ref="HCK58:HCQ58"/>
    <mergeCell ref="HCS58:HCY58"/>
    <mergeCell ref="HDA58:HDG58"/>
    <mergeCell ref="HDI58:HDO58"/>
    <mergeCell ref="HDQ58:HDW58"/>
    <mergeCell ref="HDY58:HEE58"/>
    <mergeCell ref="HEG58:HEM58"/>
    <mergeCell ref="HEO58:HEU58"/>
    <mergeCell ref="HEW58:HFC58"/>
    <mergeCell ref="HFE58:HFK58"/>
    <mergeCell ref="GVA58:GVG58"/>
    <mergeCell ref="GVI58:GVO58"/>
    <mergeCell ref="GVQ58:GVW58"/>
    <mergeCell ref="GVY58:GWE58"/>
    <mergeCell ref="GWG58:GWM58"/>
    <mergeCell ref="GWO58:GWU58"/>
    <mergeCell ref="GWW58:GXC58"/>
    <mergeCell ref="GXE58:GXK58"/>
    <mergeCell ref="GXM58:GXS58"/>
    <mergeCell ref="GXU58:GYA58"/>
    <mergeCell ref="GYC58:GYI58"/>
    <mergeCell ref="GYK58:GYQ58"/>
    <mergeCell ref="GYS58:GYY58"/>
    <mergeCell ref="GZA58:GZG58"/>
    <mergeCell ref="GZI58:GZO58"/>
    <mergeCell ref="GZQ58:GZW58"/>
    <mergeCell ref="GZY58:HAE58"/>
    <mergeCell ref="GPU58:GQA58"/>
    <mergeCell ref="GQC58:GQI58"/>
    <mergeCell ref="GQK58:GQQ58"/>
    <mergeCell ref="GQS58:GQY58"/>
    <mergeCell ref="GRA58:GRG58"/>
    <mergeCell ref="GRI58:GRO58"/>
    <mergeCell ref="GRQ58:GRW58"/>
    <mergeCell ref="GRY58:GSE58"/>
    <mergeCell ref="GSG58:GSM58"/>
    <mergeCell ref="GSO58:GSU58"/>
    <mergeCell ref="GSW58:GTC58"/>
    <mergeCell ref="GTE58:GTK58"/>
    <mergeCell ref="GTM58:GTS58"/>
    <mergeCell ref="GTU58:GUA58"/>
    <mergeCell ref="GUC58:GUI58"/>
    <mergeCell ref="GUK58:GUQ58"/>
    <mergeCell ref="GUS58:GUY58"/>
    <mergeCell ref="GKO58:GKU58"/>
    <mergeCell ref="GKW58:GLC58"/>
    <mergeCell ref="GLE58:GLK58"/>
    <mergeCell ref="GLM58:GLS58"/>
    <mergeCell ref="GLU58:GMA58"/>
    <mergeCell ref="GMC58:GMI58"/>
    <mergeCell ref="GMK58:GMQ58"/>
    <mergeCell ref="GMS58:GMY58"/>
    <mergeCell ref="GNA58:GNG58"/>
    <mergeCell ref="GNI58:GNO58"/>
    <mergeCell ref="GNQ58:GNW58"/>
    <mergeCell ref="GNY58:GOE58"/>
    <mergeCell ref="GOG58:GOM58"/>
    <mergeCell ref="GOO58:GOU58"/>
    <mergeCell ref="GOW58:GPC58"/>
    <mergeCell ref="GPE58:GPK58"/>
    <mergeCell ref="GPM58:GPS58"/>
    <mergeCell ref="GFI58:GFO58"/>
    <mergeCell ref="GFQ58:GFW58"/>
    <mergeCell ref="GFY58:GGE58"/>
    <mergeCell ref="GGG58:GGM58"/>
    <mergeCell ref="GGO58:GGU58"/>
    <mergeCell ref="GGW58:GHC58"/>
    <mergeCell ref="GHE58:GHK58"/>
    <mergeCell ref="GHM58:GHS58"/>
    <mergeCell ref="GHU58:GIA58"/>
    <mergeCell ref="GIC58:GII58"/>
    <mergeCell ref="GIK58:GIQ58"/>
    <mergeCell ref="GIS58:GIY58"/>
    <mergeCell ref="GJA58:GJG58"/>
    <mergeCell ref="GJI58:GJO58"/>
    <mergeCell ref="GJQ58:GJW58"/>
    <mergeCell ref="GJY58:GKE58"/>
    <mergeCell ref="GKG58:GKM58"/>
    <mergeCell ref="GAC58:GAI58"/>
    <mergeCell ref="GAK58:GAQ58"/>
    <mergeCell ref="GAS58:GAY58"/>
    <mergeCell ref="GBA58:GBG58"/>
    <mergeCell ref="GBI58:GBO58"/>
    <mergeCell ref="GBQ58:GBW58"/>
    <mergeCell ref="GBY58:GCE58"/>
    <mergeCell ref="GCG58:GCM58"/>
    <mergeCell ref="GCO58:GCU58"/>
    <mergeCell ref="GCW58:GDC58"/>
    <mergeCell ref="GDE58:GDK58"/>
    <mergeCell ref="GDM58:GDS58"/>
    <mergeCell ref="GDU58:GEA58"/>
    <mergeCell ref="GEC58:GEI58"/>
    <mergeCell ref="GEK58:GEQ58"/>
    <mergeCell ref="GES58:GEY58"/>
    <mergeCell ref="GFA58:GFG58"/>
    <mergeCell ref="FUW58:FVC58"/>
    <mergeCell ref="FVE58:FVK58"/>
    <mergeCell ref="FVM58:FVS58"/>
    <mergeCell ref="FVU58:FWA58"/>
    <mergeCell ref="FWC58:FWI58"/>
    <mergeCell ref="FWK58:FWQ58"/>
    <mergeCell ref="FWS58:FWY58"/>
    <mergeCell ref="FXA58:FXG58"/>
    <mergeCell ref="FXI58:FXO58"/>
    <mergeCell ref="FXQ58:FXW58"/>
    <mergeCell ref="FXY58:FYE58"/>
    <mergeCell ref="FYG58:FYM58"/>
    <mergeCell ref="FYO58:FYU58"/>
    <mergeCell ref="FYW58:FZC58"/>
    <mergeCell ref="FZE58:FZK58"/>
    <mergeCell ref="FZM58:FZS58"/>
    <mergeCell ref="FZU58:GAA58"/>
    <mergeCell ref="FPQ58:FPW58"/>
    <mergeCell ref="FPY58:FQE58"/>
    <mergeCell ref="FQG58:FQM58"/>
    <mergeCell ref="FQO58:FQU58"/>
    <mergeCell ref="FQW58:FRC58"/>
    <mergeCell ref="FRE58:FRK58"/>
    <mergeCell ref="FRM58:FRS58"/>
    <mergeCell ref="FRU58:FSA58"/>
    <mergeCell ref="FSC58:FSI58"/>
    <mergeCell ref="FSK58:FSQ58"/>
    <mergeCell ref="FSS58:FSY58"/>
    <mergeCell ref="FTA58:FTG58"/>
    <mergeCell ref="FTI58:FTO58"/>
    <mergeCell ref="FTQ58:FTW58"/>
    <mergeCell ref="FTY58:FUE58"/>
    <mergeCell ref="FUG58:FUM58"/>
    <mergeCell ref="FUO58:FUU58"/>
    <mergeCell ref="FKK58:FKQ58"/>
    <mergeCell ref="FKS58:FKY58"/>
    <mergeCell ref="FLA58:FLG58"/>
    <mergeCell ref="FLI58:FLO58"/>
    <mergeCell ref="FLQ58:FLW58"/>
    <mergeCell ref="FLY58:FME58"/>
    <mergeCell ref="FMG58:FMM58"/>
    <mergeCell ref="FMO58:FMU58"/>
    <mergeCell ref="FMW58:FNC58"/>
    <mergeCell ref="FNE58:FNK58"/>
    <mergeCell ref="FNM58:FNS58"/>
    <mergeCell ref="FNU58:FOA58"/>
    <mergeCell ref="FOC58:FOI58"/>
    <mergeCell ref="FOK58:FOQ58"/>
    <mergeCell ref="FOS58:FOY58"/>
    <mergeCell ref="FPA58:FPG58"/>
    <mergeCell ref="FPI58:FPO58"/>
    <mergeCell ref="FFE58:FFK58"/>
    <mergeCell ref="FFM58:FFS58"/>
    <mergeCell ref="FFU58:FGA58"/>
    <mergeCell ref="FGC58:FGI58"/>
    <mergeCell ref="FGK58:FGQ58"/>
    <mergeCell ref="FGS58:FGY58"/>
    <mergeCell ref="FHA58:FHG58"/>
    <mergeCell ref="FHI58:FHO58"/>
    <mergeCell ref="FHQ58:FHW58"/>
    <mergeCell ref="FHY58:FIE58"/>
    <mergeCell ref="FIG58:FIM58"/>
    <mergeCell ref="FIO58:FIU58"/>
    <mergeCell ref="FIW58:FJC58"/>
    <mergeCell ref="FJE58:FJK58"/>
    <mergeCell ref="FJM58:FJS58"/>
    <mergeCell ref="FJU58:FKA58"/>
    <mergeCell ref="FKC58:FKI58"/>
    <mergeCell ref="EZY58:FAE58"/>
    <mergeCell ref="FAG58:FAM58"/>
    <mergeCell ref="FAO58:FAU58"/>
    <mergeCell ref="FAW58:FBC58"/>
    <mergeCell ref="FBE58:FBK58"/>
    <mergeCell ref="FBM58:FBS58"/>
    <mergeCell ref="FBU58:FCA58"/>
    <mergeCell ref="FCC58:FCI58"/>
    <mergeCell ref="FCK58:FCQ58"/>
    <mergeCell ref="FCS58:FCY58"/>
    <mergeCell ref="FDA58:FDG58"/>
    <mergeCell ref="FDI58:FDO58"/>
    <mergeCell ref="FDQ58:FDW58"/>
    <mergeCell ref="FDY58:FEE58"/>
    <mergeCell ref="FEG58:FEM58"/>
    <mergeCell ref="FEO58:FEU58"/>
    <mergeCell ref="FEW58:FFC58"/>
    <mergeCell ref="EUS58:EUY58"/>
    <mergeCell ref="EVA58:EVG58"/>
    <mergeCell ref="EVI58:EVO58"/>
    <mergeCell ref="EVQ58:EVW58"/>
    <mergeCell ref="EVY58:EWE58"/>
    <mergeCell ref="EWG58:EWM58"/>
    <mergeCell ref="EWO58:EWU58"/>
    <mergeCell ref="EWW58:EXC58"/>
    <mergeCell ref="EXE58:EXK58"/>
    <mergeCell ref="EXM58:EXS58"/>
    <mergeCell ref="EXU58:EYA58"/>
    <mergeCell ref="EYC58:EYI58"/>
    <mergeCell ref="EYK58:EYQ58"/>
    <mergeCell ref="EYS58:EYY58"/>
    <mergeCell ref="EZA58:EZG58"/>
    <mergeCell ref="EZI58:EZO58"/>
    <mergeCell ref="EZQ58:EZW58"/>
    <mergeCell ref="EPM58:EPS58"/>
    <mergeCell ref="EPU58:EQA58"/>
    <mergeCell ref="EQC58:EQI58"/>
    <mergeCell ref="EQK58:EQQ58"/>
    <mergeCell ref="EQS58:EQY58"/>
    <mergeCell ref="ERA58:ERG58"/>
    <mergeCell ref="ERI58:ERO58"/>
    <mergeCell ref="ERQ58:ERW58"/>
    <mergeCell ref="ERY58:ESE58"/>
    <mergeCell ref="ESG58:ESM58"/>
    <mergeCell ref="ESO58:ESU58"/>
    <mergeCell ref="ESW58:ETC58"/>
    <mergeCell ref="ETE58:ETK58"/>
    <mergeCell ref="ETM58:ETS58"/>
    <mergeCell ref="ETU58:EUA58"/>
    <mergeCell ref="EUC58:EUI58"/>
    <mergeCell ref="EUK58:EUQ58"/>
    <mergeCell ref="EKG58:EKM58"/>
    <mergeCell ref="EKO58:EKU58"/>
    <mergeCell ref="EKW58:ELC58"/>
    <mergeCell ref="ELE58:ELK58"/>
    <mergeCell ref="ELM58:ELS58"/>
    <mergeCell ref="ELU58:EMA58"/>
    <mergeCell ref="EMC58:EMI58"/>
    <mergeCell ref="EMK58:EMQ58"/>
    <mergeCell ref="EMS58:EMY58"/>
    <mergeCell ref="ENA58:ENG58"/>
    <mergeCell ref="ENI58:ENO58"/>
    <mergeCell ref="ENQ58:ENW58"/>
    <mergeCell ref="ENY58:EOE58"/>
    <mergeCell ref="EOG58:EOM58"/>
    <mergeCell ref="EOO58:EOU58"/>
    <mergeCell ref="EOW58:EPC58"/>
    <mergeCell ref="EPE58:EPK58"/>
    <mergeCell ref="EFA58:EFG58"/>
    <mergeCell ref="EFI58:EFO58"/>
    <mergeCell ref="EFQ58:EFW58"/>
    <mergeCell ref="EFY58:EGE58"/>
    <mergeCell ref="EGG58:EGM58"/>
    <mergeCell ref="EGO58:EGU58"/>
    <mergeCell ref="EGW58:EHC58"/>
    <mergeCell ref="EHE58:EHK58"/>
    <mergeCell ref="EHM58:EHS58"/>
    <mergeCell ref="EHU58:EIA58"/>
    <mergeCell ref="EIC58:EII58"/>
    <mergeCell ref="EIK58:EIQ58"/>
    <mergeCell ref="EIS58:EIY58"/>
    <mergeCell ref="EJA58:EJG58"/>
    <mergeCell ref="EJI58:EJO58"/>
    <mergeCell ref="EJQ58:EJW58"/>
    <mergeCell ref="EJY58:EKE58"/>
    <mergeCell ref="DZU58:EAA58"/>
    <mergeCell ref="EAC58:EAI58"/>
    <mergeCell ref="EAK58:EAQ58"/>
    <mergeCell ref="EAS58:EAY58"/>
    <mergeCell ref="EBA58:EBG58"/>
    <mergeCell ref="EBI58:EBO58"/>
    <mergeCell ref="EBQ58:EBW58"/>
    <mergeCell ref="EBY58:ECE58"/>
    <mergeCell ref="ECG58:ECM58"/>
    <mergeCell ref="ECO58:ECU58"/>
    <mergeCell ref="ECW58:EDC58"/>
    <mergeCell ref="EDE58:EDK58"/>
    <mergeCell ref="EDM58:EDS58"/>
    <mergeCell ref="EDU58:EEA58"/>
    <mergeCell ref="EEC58:EEI58"/>
    <mergeCell ref="EEK58:EEQ58"/>
    <mergeCell ref="EES58:EEY58"/>
    <mergeCell ref="DUO58:DUU58"/>
    <mergeCell ref="DUW58:DVC58"/>
    <mergeCell ref="DVE58:DVK58"/>
    <mergeCell ref="DVM58:DVS58"/>
    <mergeCell ref="DVU58:DWA58"/>
    <mergeCell ref="DWC58:DWI58"/>
    <mergeCell ref="DWK58:DWQ58"/>
    <mergeCell ref="DWS58:DWY58"/>
    <mergeCell ref="DXA58:DXG58"/>
    <mergeCell ref="DXI58:DXO58"/>
    <mergeCell ref="DXQ58:DXW58"/>
    <mergeCell ref="DXY58:DYE58"/>
    <mergeCell ref="DYG58:DYM58"/>
    <mergeCell ref="DYO58:DYU58"/>
    <mergeCell ref="DYW58:DZC58"/>
    <mergeCell ref="DZE58:DZK58"/>
    <mergeCell ref="DZM58:DZS58"/>
    <mergeCell ref="DPI58:DPO58"/>
    <mergeCell ref="DPQ58:DPW58"/>
    <mergeCell ref="DPY58:DQE58"/>
    <mergeCell ref="DQG58:DQM58"/>
    <mergeCell ref="DQO58:DQU58"/>
    <mergeCell ref="DQW58:DRC58"/>
    <mergeCell ref="DRE58:DRK58"/>
    <mergeCell ref="DRM58:DRS58"/>
    <mergeCell ref="DRU58:DSA58"/>
    <mergeCell ref="DSC58:DSI58"/>
    <mergeCell ref="DSK58:DSQ58"/>
    <mergeCell ref="DSS58:DSY58"/>
    <mergeCell ref="DTA58:DTG58"/>
    <mergeCell ref="DTI58:DTO58"/>
    <mergeCell ref="DTQ58:DTW58"/>
    <mergeCell ref="DTY58:DUE58"/>
    <mergeCell ref="DUG58:DUM58"/>
    <mergeCell ref="DKC58:DKI58"/>
    <mergeCell ref="DKK58:DKQ58"/>
    <mergeCell ref="DKS58:DKY58"/>
    <mergeCell ref="DLA58:DLG58"/>
    <mergeCell ref="DLI58:DLO58"/>
    <mergeCell ref="DLQ58:DLW58"/>
    <mergeCell ref="DLY58:DME58"/>
    <mergeCell ref="DMG58:DMM58"/>
    <mergeCell ref="DMO58:DMU58"/>
    <mergeCell ref="DMW58:DNC58"/>
    <mergeCell ref="DNE58:DNK58"/>
    <mergeCell ref="DNM58:DNS58"/>
    <mergeCell ref="DNU58:DOA58"/>
    <mergeCell ref="DOC58:DOI58"/>
    <mergeCell ref="DOK58:DOQ58"/>
    <mergeCell ref="DOS58:DOY58"/>
    <mergeCell ref="DPA58:DPG58"/>
    <mergeCell ref="DEW58:DFC58"/>
    <mergeCell ref="DFE58:DFK58"/>
    <mergeCell ref="DFM58:DFS58"/>
    <mergeCell ref="DFU58:DGA58"/>
    <mergeCell ref="DGC58:DGI58"/>
    <mergeCell ref="DGK58:DGQ58"/>
    <mergeCell ref="DGS58:DGY58"/>
    <mergeCell ref="DHA58:DHG58"/>
    <mergeCell ref="DHI58:DHO58"/>
    <mergeCell ref="DHQ58:DHW58"/>
    <mergeCell ref="DHY58:DIE58"/>
    <mergeCell ref="DIG58:DIM58"/>
    <mergeCell ref="DIO58:DIU58"/>
    <mergeCell ref="DIW58:DJC58"/>
    <mergeCell ref="DJE58:DJK58"/>
    <mergeCell ref="DJM58:DJS58"/>
    <mergeCell ref="DJU58:DKA58"/>
    <mergeCell ref="CZQ58:CZW58"/>
    <mergeCell ref="CZY58:DAE58"/>
    <mergeCell ref="DAG58:DAM58"/>
    <mergeCell ref="DAO58:DAU58"/>
    <mergeCell ref="DAW58:DBC58"/>
    <mergeCell ref="DBE58:DBK58"/>
    <mergeCell ref="DBM58:DBS58"/>
    <mergeCell ref="DBU58:DCA58"/>
    <mergeCell ref="DCC58:DCI58"/>
    <mergeCell ref="DCK58:DCQ58"/>
    <mergeCell ref="DCS58:DCY58"/>
    <mergeCell ref="DDA58:DDG58"/>
    <mergeCell ref="DDI58:DDO58"/>
    <mergeCell ref="DDQ58:DDW58"/>
    <mergeCell ref="DDY58:DEE58"/>
    <mergeCell ref="DEG58:DEM58"/>
    <mergeCell ref="DEO58:DEU58"/>
    <mergeCell ref="CUK58:CUQ58"/>
    <mergeCell ref="CUS58:CUY58"/>
    <mergeCell ref="CVA58:CVG58"/>
    <mergeCell ref="CVI58:CVO58"/>
    <mergeCell ref="CVQ58:CVW58"/>
    <mergeCell ref="CVY58:CWE58"/>
    <mergeCell ref="CWG58:CWM58"/>
    <mergeCell ref="CWO58:CWU58"/>
    <mergeCell ref="CWW58:CXC58"/>
    <mergeCell ref="CXE58:CXK58"/>
    <mergeCell ref="CXM58:CXS58"/>
    <mergeCell ref="CXU58:CYA58"/>
    <mergeCell ref="CYC58:CYI58"/>
    <mergeCell ref="CYK58:CYQ58"/>
    <mergeCell ref="CYS58:CYY58"/>
    <mergeCell ref="CZA58:CZG58"/>
    <mergeCell ref="CZI58:CZO58"/>
    <mergeCell ref="CPE58:CPK58"/>
    <mergeCell ref="CPM58:CPS58"/>
    <mergeCell ref="CPU58:CQA58"/>
    <mergeCell ref="CQC58:CQI58"/>
    <mergeCell ref="CQK58:CQQ58"/>
    <mergeCell ref="CQS58:CQY58"/>
    <mergeCell ref="CRA58:CRG58"/>
    <mergeCell ref="CRI58:CRO58"/>
    <mergeCell ref="CRQ58:CRW58"/>
    <mergeCell ref="CRY58:CSE58"/>
    <mergeCell ref="CSG58:CSM58"/>
    <mergeCell ref="CSO58:CSU58"/>
    <mergeCell ref="CSW58:CTC58"/>
    <mergeCell ref="CTE58:CTK58"/>
    <mergeCell ref="CTM58:CTS58"/>
    <mergeCell ref="CTU58:CUA58"/>
    <mergeCell ref="CUC58:CUI58"/>
    <mergeCell ref="CJY58:CKE58"/>
    <mergeCell ref="CKG58:CKM58"/>
    <mergeCell ref="CKO58:CKU58"/>
    <mergeCell ref="CKW58:CLC58"/>
    <mergeCell ref="CLE58:CLK58"/>
    <mergeCell ref="CLM58:CLS58"/>
    <mergeCell ref="CLU58:CMA58"/>
    <mergeCell ref="CMC58:CMI58"/>
    <mergeCell ref="CMK58:CMQ58"/>
    <mergeCell ref="CMS58:CMY58"/>
    <mergeCell ref="CNA58:CNG58"/>
    <mergeCell ref="CNI58:CNO58"/>
    <mergeCell ref="CNQ58:CNW58"/>
    <mergeCell ref="CNY58:COE58"/>
    <mergeCell ref="COG58:COM58"/>
    <mergeCell ref="COO58:COU58"/>
    <mergeCell ref="COW58:CPC58"/>
    <mergeCell ref="CES58:CEY58"/>
    <mergeCell ref="CFA58:CFG58"/>
    <mergeCell ref="CFI58:CFO58"/>
    <mergeCell ref="CFQ58:CFW58"/>
    <mergeCell ref="CFY58:CGE58"/>
    <mergeCell ref="CGG58:CGM58"/>
    <mergeCell ref="CGO58:CGU58"/>
    <mergeCell ref="CGW58:CHC58"/>
    <mergeCell ref="CHE58:CHK58"/>
    <mergeCell ref="CHM58:CHS58"/>
    <mergeCell ref="CHU58:CIA58"/>
    <mergeCell ref="CIC58:CII58"/>
    <mergeCell ref="CIK58:CIQ58"/>
    <mergeCell ref="CIS58:CIY58"/>
    <mergeCell ref="CJA58:CJG58"/>
    <mergeCell ref="CJI58:CJO58"/>
    <mergeCell ref="CJQ58:CJW58"/>
    <mergeCell ref="BZM58:BZS58"/>
    <mergeCell ref="BZU58:CAA58"/>
    <mergeCell ref="CAC58:CAI58"/>
    <mergeCell ref="CAK58:CAQ58"/>
    <mergeCell ref="CAS58:CAY58"/>
    <mergeCell ref="CBA58:CBG58"/>
    <mergeCell ref="CBI58:CBO58"/>
    <mergeCell ref="CBQ58:CBW58"/>
    <mergeCell ref="CBY58:CCE58"/>
    <mergeCell ref="CCG58:CCM58"/>
    <mergeCell ref="CCO58:CCU58"/>
    <mergeCell ref="CCW58:CDC58"/>
    <mergeCell ref="CDE58:CDK58"/>
    <mergeCell ref="CDM58:CDS58"/>
    <mergeCell ref="CDU58:CEA58"/>
    <mergeCell ref="CEC58:CEI58"/>
    <mergeCell ref="CEK58:CEQ58"/>
    <mergeCell ref="BUG58:BUM58"/>
    <mergeCell ref="BUO58:BUU58"/>
    <mergeCell ref="BUW58:BVC58"/>
    <mergeCell ref="BVE58:BVK58"/>
    <mergeCell ref="BVM58:BVS58"/>
    <mergeCell ref="BVU58:BWA58"/>
    <mergeCell ref="BWC58:BWI58"/>
    <mergeCell ref="BWK58:BWQ58"/>
    <mergeCell ref="BWS58:BWY58"/>
    <mergeCell ref="BXA58:BXG58"/>
    <mergeCell ref="BXI58:BXO58"/>
    <mergeCell ref="BXQ58:BXW58"/>
    <mergeCell ref="BXY58:BYE58"/>
    <mergeCell ref="BYG58:BYM58"/>
    <mergeCell ref="BYO58:BYU58"/>
    <mergeCell ref="BYW58:BZC58"/>
    <mergeCell ref="BZE58:BZK58"/>
    <mergeCell ref="BPA58:BPG58"/>
    <mergeCell ref="BPI58:BPO58"/>
    <mergeCell ref="BPQ58:BPW58"/>
    <mergeCell ref="BPY58:BQE58"/>
    <mergeCell ref="BQG58:BQM58"/>
    <mergeCell ref="BQO58:BQU58"/>
    <mergeCell ref="BQW58:BRC58"/>
    <mergeCell ref="BRE58:BRK58"/>
    <mergeCell ref="BRM58:BRS58"/>
    <mergeCell ref="BRU58:BSA58"/>
    <mergeCell ref="BSC58:BSI58"/>
    <mergeCell ref="BSK58:BSQ58"/>
    <mergeCell ref="BSS58:BSY58"/>
    <mergeCell ref="BTA58:BTG58"/>
    <mergeCell ref="BTI58:BTO58"/>
    <mergeCell ref="BTQ58:BTW58"/>
    <mergeCell ref="BTY58:BUE58"/>
    <mergeCell ref="BJU58:BKA58"/>
    <mergeCell ref="BKC58:BKI58"/>
    <mergeCell ref="BKK58:BKQ58"/>
    <mergeCell ref="BKS58:BKY58"/>
    <mergeCell ref="BLA58:BLG58"/>
    <mergeCell ref="BLI58:BLO58"/>
    <mergeCell ref="BLQ58:BLW58"/>
    <mergeCell ref="BLY58:BME58"/>
    <mergeCell ref="BMG58:BMM58"/>
    <mergeCell ref="BMO58:BMU58"/>
    <mergeCell ref="BMW58:BNC58"/>
    <mergeCell ref="BNE58:BNK58"/>
    <mergeCell ref="BNM58:BNS58"/>
    <mergeCell ref="BNU58:BOA58"/>
    <mergeCell ref="BOC58:BOI58"/>
    <mergeCell ref="BOK58:BOQ58"/>
    <mergeCell ref="BOS58:BOY58"/>
    <mergeCell ref="BEO58:BEU58"/>
    <mergeCell ref="BEW58:BFC58"/>
    <mergeCell ref="BFE58:BFK58"/>
    <mergeCell ref="BFM58:BFS58"/>
    <mergeCell ref="BFU58:BGA58"/>
    <mergeCell ref="BGC58:BGI58"/>
    <mergeCell ref="BGK58:BGQ58"/>
    <mergeCell ref="BGS58:BGY58"/>
    <mergeCell ref="BHA58:BHG58"/>
    <mergeCell ref="BHI58:BHO58"/>
    <mergeCell ref="BHQ58:BHW58"/>
    <mergeCell ref="BHY58:BIE58"/>
    <mergeCell ref="BIG58:BIM58"/>
    <mergeCell ref="BIO58:BIU58"/>
    <mergeCell ref="BIW58:BJC58"/>
    <mergeCell ref="BJE58:BJK58"/>
    <mergeCell ref="BJM58:BJS58"/>
    <mergeCell ref="AZI58:AZO58"/>
    <mergeCell ref="AZQ58:AZW58"/>
    <mergeCell ref="AZY58:BAE58"/>
    <mergeCell ref="BAG58:BAM58"/>
    <mergeCell ref="BAO58:BAU58"/>
    <mergeCell ref="BAW58:BBC58"/>
    <mergeCell ref="BBE58:BBK58"/>
    <mergeCell ref="BBM58:BBS58"/>
    <mergeCell ref="BBU58:BCA58"/>
    <mergeCell ref="BCC58:BCI58"/>
    <mergeCell ref="BCK58:BCQ58"/>
    <mergeCell ref="BCS58:BCY58"/>
    <mergeCell ref="BDA58:BDG58"/>
    <mergeCell ref="BDI58:BDO58"/>
    <mergeCell ref="BDQ58:BDW58"/>
    <mergeCell ref="BDY58:BEE58"/>
    <mergeCell ref="BEG58:BEM58"/>
    <mergeCell ref="AUC58:AUI58"/>
    <mergeCell ref="AUK58:AUQ58"/>
    <mergeCell ref="AUS58:AUY58"/>
    <mergeCell ref="AVA58:AVG58"/>
    <mergeCell ref="AVI58:AVO58"/>
    <mergeCell ref="AVQ58:AVW58"/>
    <mergeCell ref="AVY58:AWE58"/>
    <mergeCell ref="AWG58:AWM58"/>
    <mergeCell ref="AWO58:AWU58"/>
    <mergeCell ref="AWW58:AXC58"/>
    <mergeCell ref="AXE58:AXK58"/>
    <mergeCell ref="AXM58:AXS58"/>
    <mergeCell ref="AXU58:AYA58"/>
    <mergeCell ref="AYC58:AYI58"/>
    <mergeCell ref="AYK58:AYQ58"/>
    <mergeCell ref="AYS58:AYY58"/>
    <mergeCell ref="AZA58:AZG58"/>
    <mergeCell ref="AOW58:APC58"/>
    <mergeCell ref="APE58:APK58"/>
    <mergeCell ref="APM58:APS58"/>
    <mergeCell ref="APU58:AQA58"/>
    <mergeCell ref="AQC58:AQI58"/>
    <mergeCell ref="AQK58:AQQ58"/>
    <mergeCell ref="AQS58:AQY58"/>
    <mergeCell ref="ARA58:ARG58"/>
    <mergeCell ref="ARI58:ARO58"/>
    <mergeCell ref="ARQ58:ARW58"/>
    <mergeCell ref="ARY58:ASE58"/>
    <mergeCell ref="ASG58:ASM58"/>
    <mergeCell ref="ASO58:ASU58"/>
    <mergeCell ref="ASW58:ATC58"/>
    <mergeCell ref="ATE58:ATK58"/>
    <mergeCell ref="ATM58:ATS58"/>
    <mergeCell ref="ATU58:AUA58"/>
    <mergeCell ref="AJQ58:AJW58"/>
    <mergeCell ref="AJY58:AKE58"/>
    <mergeCell ref="AKG58:AKM58"/>
    <mergeCell ref="AKO58:AKU58"/>
    <mergeCell ref="AKW58:ALC58"/>
    <mergeCell ref="ALE58:ALK58"/>
    <mergeCell ref="ALM58:ALS58"/>
    <mergeCell ref="ALU58:AMA58"/>
    <mergeCell ref="AMC58:AMI58"/>
    <mergeCell ref="AMK58:AMQ58"/>
    <mergeCell ref="AMS58:AMY58"/>
    <mergeCell ref="ANA58:ANG58"/>
    <mergeCell ref="ANI58:ANO58"/>
    <mergeCell ref="ANQ58:ANW58"/>
    <mergeCell ref="ANY58:AOE58"/>
    <mergeCell ref="AOG58:AOM58"/>
    <mergeCell ref="AOO58:AOU58"/>
    <mergeCell ref="AEK58:AEQ58"/>
    <mergeCell ref="AES58:AEY58"/>
    <mergeCell ref="AFA58:AFG58"/>
    <mergeCell ref="AFI58:AFO58"/>
    <mergeCell ref="AFQ58:AFW58"/>
    <mergeCell ref="AFY58:AGE58"/>
    <mergeCell ref="AGG58:AGM58"/>
    <mergeCell ref="AGO58:AGU58"/>
    <mergeCell ref="AGW58:AHC58"/>
    <mergeCell ref="AHE58:AHK58"/>
    <mergeCell ref="AHM58:AHS58"/>
    <mergeCell ref="AHU58:AIA58"/>
    <mergeCell ref="AIC58:AII58"/>
    <mergeCell ref="AIK58:AIQ58"/>
    <mergeCell ref="AIS58:AIY58"/>
    <mergeCell ref="AJA58:AJG58"/>
    <mergeCell ref="AJI58:AJO58"/>
    <mergeCell ref="ZE58:ZK58"/>
    <mergeCell ref="ZM58:ZS58"/>
    <mergeCell ref="ZU58:AAA58"/>
    <mergeCell ref="AAC58:AAI58"/>
    <mergeCell ref="AAK58:AAQ58"/>
    <mergeCell ref="AAS58:AAY58"/>
    <mergeCell ref="ABA58:ABG58"/>
    <mergeCell ref="ABI58:ABO58"/>
    <mergeCell ref="ABQ58:ABW58"/>
    <mergeCell ref="ABY58:ACE58"/>
    <mergeCell ref="ACG58:ACM58"/>
    <mergeCell ref="ACO58:ACU58"/>
    <mergeCell ref="ACW58:ADC58"/>
    <mergeCell ref="ADE58:ADK58"/>
    <mergeCell ref="ADM58:ADS58"/>
    <mergeCell ref="ADU58:AEA58"/>
    <mergeCell ref="AEC58:AEI58"/>
    <mergeCell ref="TY58:UE58"/>
    <mergeCell ref="UG58:UM58"/>
    <mergeCell ref="UO58:UU58"/>
    <mergeCell ref="UW58:VC58"/>
    <mergeCell ref="VE58:VK58"/>
    <mergeCell ref="VM58:VS58"/>
    <mergeCell ref="VU58:WA58"/>
    <mergeCell ref="WC58:WI58"/>
    <mergeCell ref="WK58:WQ58"/>
    <mergeCell ref="WS58:WY58"/>
    <mergeCell ref="XA58:XG58"/>
    <mergeCell ref="XI58:XO58"/>
    <mergeCell ref="XQ58:XW58"/>
    <mergeCell ref="XY58:YE58"/>
    <mergeCell ref="YG58:YM58"/>
    <mergeCell ref="YO58:YU58"/>
    <mergeCell ref="YW58:ZC58"/>
    <mergeCell ref="OS58:OY58"/>
    <mergeCell ref="PA58:PG58"/>
    <mergeCell ref="PI58:PO58"/>
    <mergeCell ref="PQ58:PW58"/>
    <mergeCell ref="PY58:QE58"/>
    <mergeCell ref="QG58:QM58"/>
    <mergeCell ref="QO58:QU58"/>
    <mergeCell ref="QW58:RC58"/>
    <mergeCell ref="RE58:RK58"/>
    <mergeCell ref="RM58:RS58"/>
    <mergeCell ref="RU58:SA58"/>
    <mergeCell ref="SC58:SI58"/>
    <mergeCell ref="SK58:SQ58"/>
    <mergeCell ref="SS58:SY58"/>
    <mergeCell ref="TA58:TG58"/>
    <mergeCell ref="TI58:TO58"/>
    <mergeCell ref="TQ58:TW58"/>
    <mergeCell ref="JM58:JS58"/>
    <mergeCell ref="JU58:KA58"/>
    <mergeCell ref="KC58:KI58"/>
    <mergeCell ref="KK58:KQ58"/>
    <mergeCell ref="KS58:KY58"/>
    <mergeCell ref="LA58:LG58"/>
    <mergeCell ref="LI58:LO58"/>
    <mergeCell ref="LQ58:LW58"/>
    <mergeCell ref="LY58:ME58"/>
    <mergeCell ref="MG58:MM58"/>
    <mergeCell ref="MO58:MU58"/>
    <mergeCell ref="MW58:NC58"/>
    <mergeCell ref="NE58:NK58"/>
    <mergeCell ref="NM58:NS58"/>
    <mergeCell ref="NU58:OA58"/>
    <mergeCell ref="OC58:OI58"/>
    <mergeCell ref="OK58:OQ58"/>
    <mergeCell ref="EG58:EM58"/>
    <mergeCell ref="EO58:EU58"/>
    <mergeCell ref="EW58:FC58"/>
    <mergeCell ref="FE58:FK58"/>
    <mergeCell ref="FM58:FS58"/>
    <mergeCell ref="FU58:GA58"/>
    <mergeCell ref="GC58:GI58"/>
    <mergeCell ref="GK58:GQ58"/>
    <mergeCell ref="GS58:GY58"/>
    <mergeCell ref="HA58:HG58"/>
    <mergeCell ref="HI58:HO58"/>
    <mergeCell ref="HQ58:HW58"/>
    <mergeCell ref="HY58:IE58"/>
    <mergeCell ref="IG58:IM58"/>
    <mergeCell ref="IO58:IU58"/>
    <mergeCell ref="IW58:JC58"/>
    <mergeCell ref="JE58:JK58"/>
    <mergeCell ref="A58:G58"/>
    <mergeCell ref="I58:O58"/>
    <mergeCell ref="Q58:W58"/>
    <mergeCell ref="Y58:AE58"/>
    <mergeCell ref="AG58:AM58"/>
    <mergeCell ref="AO58:AU58"/>
    <mergeCell ref="AW58:BC58"/>
    <mergeCell ref="BE58:BK58"/>
    <mergeCell ref="BM58:BS58"/>
    <mergeCell ref="BU58:CA58"/>
    <mergeCell ref="CC58:CI58"/>
    <mergeCell ref="CK58:CQ58"/>
    <mergeCell ref="CS58:CY58"/>
    <mergeCell ref="DA58:DG58"/>
    <mergeCell ref="DI58:DO58"/>
    <mergeCell ref="DQ58:DW58"/>
    <mergeCell ref="DY58:EE58"/>
    <mergeCell ref="WZY56:XAF56"/>
    <mergeCell ref="XAG56:XAN56"/>
    <mergeCell ref="XAO56:XAV56"/>
    <mergeCell ref="XAW56:XBD56"/>
    <mergeCell ref="XBE56:XBL56"/>
    <mergeCell ref="XBM56:XBT56"/>
    <mergeCell ref="XBU56:XCB56"/>
    <mergeCell ref="XCC56:XCJ56"/>
    <mergeCell ref="XCK56:XCR56"/>
    <mergeCell ref="XCS56:XCZ56"/>
    <mergeCell ref="XDA56:XDH56"/>
    <mergeCell ref="XDI56:XDP56"/>
    <mergeCell ref="XDQ56:XDX56"/>
    <mergeCell ref="XDY56:XEF56"/>
    <mergeCell ref="XEG56:XEN56"/>
    <mergeCell ref="XEO56:XEV56"/>
    <mergeCell ref="XEW56:XFD56"/>
    <mergeCell ref="WUS56:WUZ56"/>
    <mergeCell ref="WVA56:WVH56"/>
    <mergeCell ref="WVI56:WVP56"/>
    <mergeCell ref="WVQ56:WVX56"/>
    <mergeCell ref="WVY56:WWF56"/>
    <mergeCell ref="WWG56:WWN56"/>
    <mergeCell ref="WWO56:WWV56"/>
    <mergeCell ref="WWW56:WXD56"/>
    <mergeCell ref="WXE56:WXL56"/>
    <mergeCell ref="WXM56:WXT56"/>
    <mergeCell ref="WXU56:WYB56"/>
    <mergeCell ref="WYC56:WYJ56"/>
    <mergeCell ref="WYK56:WYR56"/>
    <mergeCell ref="WYS56:WYZ56"/>
    <mergeCell ref="WZA56:WZH56"/>
    <mergeCell ref="WZI56:WZP56"/>
    <mergeCell ref="WZQ56:WZX56"/>
    <mergeCell ref="WPM56:WPT56"/>
    <mergeCell ref="WPU56:WQB56"/>
    <mergeCell ref="WQC56:WQJ56"/>
    <mergeCell ref="WQK56:WQR56"/>
    <mergeCell ref="WQS56:WQZ56"/>
    <mergeCell ref="WRA56:WRH56"/>
    <mergeCell ref="WRI56:WRP56"/>
    <mergeCell ref="WRQ56:WRX56"/>
    <mergeCell ref="WRY56:WSF56"/>
    <mergeCell ref="WSG56:WSN56"/>
    <mergeCell ref="WSO56:WSV56"/>
    <mergeCell ref="WSW56:WTD56"/>
    <mergeCell ref="WTE56:WTL56"/>
    <mergeCell ref="WTM56:WTT56"/>
    <mergeCell ref="WTU56:WUB56"/>
    <mergeCell ref="WUC56:WUJ56"/>
    <mergeCell ref="WUK56:WUR56"/>
    <mergeCell ref="WKG56:WKN56"/>
    <mergeCell ref="WKO56:WKV56"/>
    <mergeCell ref="WKW56:WLD56"/>
    <mergeCell ref="WLE56:WLL56"/>
    <mergeCell ref="WLM56:WLT56"/>
    <mergeCell ref="WLU56:WMB56"/>
    <mergeCell ref="WMC56:WMJ56"/>
    <mergeCell ref="WMK56:WMR56"/>
    <mergeCell ref="WMS56:WMZ56"/>
    <mergeCell ref="WNA56:WNH56"/>
    <mergeCell ref="WNI56:WNP56"/>
    <mergeCell ref="WNQ56:WNX56"/>
    <mergeCell ref="WNY56:WOF56"/>
    <mergeCell ref="WOG56:WON56"/>
    <mergeCell ref="WOO56:WOV56"/>
    <mergeCell ref="WOW56:WPD56"/>
    <mergeCell ref="WPE56:WPL56"/>
    <mergeCell ref="WFA56:WFH56"/>
    <mergeCell ref="WFI56:WFP56"/>
    <mergeCell ref="WFQ56:WFX56"/>
    <mergeCell ref="WFY56:WGF56"/>
    <mergeCell ref="WGG56:WGN56"/>
    <mergeCell ref="WGO56:WGV56"/>
    <mergeCell ref="WGW56:WHD56"/>
    <mergeCell ref="WHE56:WHL56"/>
    <mergeCell ref="WHM56:WHT56"/>
    <mergeCell ref="WHU56:WIB56"/>
    <mergeCell ref="WIC56:WIJ56"/>
    <mergeCell ref="WIK56:WIR56"/>
    <mergeCell ref="WIS56:WIZ56"/>
    <mergeCell ref="WJA56:WJH56"/>
    <mergeCell ref="WJI56:WJP56"/>
    <mergeCell ref="WJQ56:WJX56"/>
    <mergeCell ref="WJY56:WKF56"/>
    <mergeCell ref="VZU56:WAB56"/>
    <mergeCell ref="WAC56:WAJ56"/>
    <mergeCell ref="WAK56:WAR56"/>
    <mergeCell ref="WAS56:WAZ56"/>
    <mergeCell ref="WBA56:WBH56"/>
    <mergeCell ref="WBI56:WBP56"/>
    <mergeCell ref="WBQ56:WBX56"/>
    <mergeCell ref="WBY56:WCF56"/>
    <mergeCell ref="WCG56:WCN56"/>
    <mergeCell ref="WCO56:WCV56"/>
    <mergeCell ref="WCW56:WDD56"/>
    <mergeCell ref="WDE56:WDL56"/>
    <mergeCell ref="WDM56:WDT56"/>
    <mergeCell ref="WDU56:WEB56"/>
    <mergeCell ref="WEC56:WEJ56"/>
    <mergeCell ref="WEK56:WER56"/>
    <mergeCell ref="WES56:WEZ56"/>
    <mergeCell ref="VUO56:VUV56"/>
    <mergeCell ref="VUW56:VVD56"/>
    <mergeCell ref="VVE56:VVL56"/>
    <mergeCell ref="VVM56:VVT56"/>
    <mergeCell ref="VVU56:VWB56"/>
    <mergeCell ref="VWC56:VWJ56"/>
    <mergeCell ref="VWK56:VWR56"/>
    <mergeCell ref="VWS56:VWZ56"/>
    <mergeCell ref="VXA56:VXH56"/>
    <mergeCell ref="VXI56:VXP56"/>
    <mergeCell ref="VXQ56:VXX56"/>
    <mergeCell ref="VXY56:VYF56"/>
    <mergeCell ref="VYG56:VYN56"/>
    <mergeCell ref="VYO56:VYV56"/>
    <mergeCell ref="VYW56:VZD56"/>
    <mergeCell ref="VZE56:VZL56"/>
    <mergeCell ref="VZM56:VZT56"/>
    <mergeCell ref="VPI56:VPP56"/>
    <mergeCell ref="VPQ56:VPX56"/>
    <mergeCell ref="VPY56:VQF56"/>
    <mergeCell ref="VQG56:VQN56"/>
    <mergeCell ref="VQO56:VQV56"/>
    <mergeCell ref="VQW56:VRD56"/>
    <mergeCell ref="VRE56:VRL56"/>
    <mergeCell ref="VRM56:VRT56"/>
    <mergeCell ref="VRU56:VSB56"/>
    <mergeCell ref="VSC56:VSJ56"/>
    <mergeCell ref="VSK56:VSR56"/>
    <mergeCell ref="VSS56:VSZ56"/>
    <mergeCell ref="VTA56:VTH56"/>
    <mergeCell ref="VTI56:VTP56"/>
    <mergeCell ref="VTQ56:VTX56"/>
    <mergeCell ref="VTY56:VUF56"/>
    <mergeCell ref="VUG56:VUN56"/>
    <mergeCell ref="VKC56:VKJ56"/>
    <mergeCell ref="VKK56:VKR56"/>
    <mergeCell ref="VKS56:VKZ56"/>
    <mergeCell ref="VLA56:VLH56"/>
    <mergeCell ref="VLI56:VLP56"/>
    <mergeCell ref="VLQ56:VLX56"/>
    <mergeCell ref="VLY56:VMF56"/>
    <mergeCell ref="VMG56:VMN56"/>
    <mergeCell ref="VMO56:VMV56"/>
    <mergeCell ref="VMW56:VND56"/>
    <mergeCell ref="VNE56:VNL56"/>
    <mergeCell ref="VNM56:VNT56"/>
    <mergeCell ref="VNU56:VOB56"/>
    <mergeCell ref="VOC56:VOJ56"/>
    <mergeCell ref="VOK56:VOR56"/>
    <mergeCell ref="VOS56:VOZ56"/>
    <mergeCell ref="VPA56:VPH56"/>
    <mergeCell ref="VEW56:VFD56"/>
    <mergeCell ref="VFE56:VFL56"/>
    <mergeCell ref="VFM56:VFT56"/>
    <mergeCell ref="VFU56:VGB56"/>
    <mergeCell ref="VGC56:VGJ56"/>
    <mergeCell ref="VGK56:VGR56"/>
    <mergeCell ref="VGS56:VGZ56"/>
    <mergeCell ref="VHA56:VHH56"/>
    <mergeCell ref="VHI56:VHP56"/>
    <mergeCell ref="VHQ56:VHX56"/>
    <mergeCell ref="VHY56:VIF56"/>
    <mergeCell ref="VIG56:VIN56"/>
    <mergeCell ref="VIO56:VIV56"/>
    <mergeCell ref="VIW56:VJD56"/>
    <mergeCell ref="VJE56:VJL56"/>
    <mergeCell ref="VJM56:VJT56"/>
    <mergeCell ref="VJU56:VKB56"/>
    <mergeCell ref="UZQ56:UZX56"/>
    <mergeCell ref="UZY56:VAF56"/>
    <mergeCell ref="VAG56:VAN56"/>
    <mergeCell ref="VAO56:VAV56"/>
    <mergeCell ref="VAW56:VBD56"/>
    <mergeCell ref="VBE56:VBL56"/>
    <mergeCell ref="VBM56:VBT56"/>
    <mergeCell ref="VBU56:VCB56"/>
    <mergeCell ref="VCC56:VCJ56"/>
    <mergeCell ref="VCK56:VCR56"/>
    <mergeCell ref="VCS56:VCZ56"/>
    <mergeCell ref="VDA56:VDH56"/>
    <mergeCell ref="VDI56:VDP56"/>
    <mergeCell ref="VDQ56:VDX56"/>
    <mergeCell ref="VDY56:VEF56"/>
    <mergeCell ref="VEG56:VEN56"/>
    <mergeCell ref="VEO56:VEV56"/>
    <mergeCell ref="UUK56:UUR56"/>
    <mergeCell ref="UUS56:UUZ56"/>
    <mergeCell ref="UVA56:UVH56"/>
    <mergeCell ref="UVI56:UVP56"/>
    <mergeCell ref="UVQ56:UVX56"/>
    <mergeCell ref="UVY56:UWF56"/>
    <mergeCell ref="UWG56:UWN56"/>
    <mergeCell ref="UWO56:UWV56"/>
    <mergeCell ref="UWW56:UXD56"/>
    <mergeCell ref="UXE56:UXL56"/>
    <mergeCell ref="UXM56:UXT56"/>
    <mergeCell ref="UXU56:UYB56"/>
    <mergeCell ref="UYC56:UYJ56"/>
    <mergeCell ref="UYK56:UYR56"/>
    <mergeCell ref="UYS56:UYZ56"/>
    <mergeCell ref="UZA56:UZH56"/>
    <mergeCell ref="UZI56:UZP56"/>
    <mergeCell ref="UPE56:UPL56"/>
    <mergeCell ref="UPM56:UPT56"/>
    <mergeCell ref="UPU56:UQB56"/>
    <mergeCell ref="UQC56:UQJ56"/>
    <mergeCell ref="UQK56:UQR56"/>
    <mergeCell ref="UQS56:UQZ56"/>
    <mergeCell ref="URA56:URH56"/>
    <mergeCell ref="URI56:URP56"/>
    <mergeCell ref="URQ56:URX56"/>
    <mergeCell ref="URY56:USF56"/>
    <mergeCell ref="USG56:USN56"/>
    <mergeCell ref="USO56:USV56"/>
    <mergeCell ref="USW56:UTD56"/>
    <mergeCell ref="UTE56:UTL56"/>
    <mergeCell ref="UTM56:UTT56"/>
    <mergeCell ref="UTU56:UUB56"/>
    <mergeCell ref="UUC56:UUJ56"/>
    <mergeCell ref="UJY56:UKF56"/>
    <mergeCell ref="UKG56:UKN56"/>
    <mergeCell ref="UKO56:UKV56"/>
    <mergeCell ref="UKW56:ULD56"/>
    <mergeCell ref="ULE56:ULL56"/>
    <mergeCell ref="ULM56:ULT56"/>
    <mergeCell ref="ULU56:UMB56"/>
    <mergeCell ref="UMC56:UMJ56"/>
    <mergeCell ref="UMK56:UMR56"/>
    <mergeCell ref="UMS56:UMZ56"/>
    <mergeCell ref="UNA56:UNH56"/>
    <mergeCell ref="UNI56:UNP56"/>
    <mergeCell ref="UNQ56:UNX56"/>
    <mergeCell ref="UNY56:UOF56"/>
    <mergeCell ref="UOG56:UON56"/>
    <mergeCell ref="UOO56:UOV56"/>
    <mergeCell ref="UOW56:UPD56"/>
    <mergeCell ref="UES56:UEZ56"/>
    <mergeCell ref="UFA56:UFH56"/>
    <mergeCell ref="UFI56:UFP56"/>
    <mergeCell ref="UFQ56:UFX56"/>
    <mergeCell ref="UFY56:UGF56"/>
    <mergeCell ref="UGG56:UGN56"/>
    <mergeCell ref="UGO56:UGV56"/>
    <mergeCell ref="UGW56:UHD56"/>
    <mergeCell ref="UHE56:UHL56"/>
    <mergeCell ref="UHM56:UHT56"/>
    <mergeCell ref="UHU56:UIB56"/>
    <mergeCell ref="UIC56:UIJ56"/>
    <mergeCell ref="UIK56:UIR56"/>
    <mergeCell ref="UIS56:UIZ56"/>
    <mergeCell ref="UJA56:UJH56"/>
    <mergeCell ref="UJI56:UJP56"/>
    <mergeCell ref="UJQ56:UJX56"/>
    <mergeCell ref="TZM56:TZT56"/>
    <mergeCell ref="TZU56:UAB56"/>
    <mergeCell ref="UAC56:UAJ56"/>
    <mergeCell ref="UAK56:UAR56"/>
    <mergeCell ref="UAS56:UAZ56"/>
    <mergeCell ref="UBA56:UBH56"/>
    <mergeCell ref="UBI56:UBP56"/>
    <mergeCell ref="UBQ56:UBX56"/>
    <mergeCell ref="UBY56:UCF56"/>
    <mergeCell ref="UCG56:UCN56"/>
    <mergeCell ref="UCO56:UCV56"/>
    <mergeCell ref="UCW56:UDD56"/>
    <mergeCell ref="UDE56:UDL56"/>
    <mergeCell ref="UDM56:UDT56"/>
    <mergeCell ref="UDU56:UEB56"/>
    <mergeCell ref="UEC56:UEJ56"/>
    <mergeCell ref="UEK56:UER56"/>
    <mergeCell ref="TUG56:TUN56"/>
    <mergeCell ref="TUO56:TUV56"/>
    <mergeCell ref="TUW56:TVD56"/>
    <mergeCell ref="TVE56:TVL56"/>
    <mergeCell ref="TVM56:TVT56"/>
    <mergeCell ref="TVU56:TWB56"/>
    <mergeCell ref="TWC56:TWJ56"/>
    <mergeCell ref="TWK56:TWR56"/>
    <mergeCell ref="TWS56:TWZ56"/>
    <mergeCell ref="TXA56:TXH56"/>
    <mergeCell ref="TXI56:TXP56"/>
    <mergeCell ref="TXQ56:TXX56"/>
    <mergeCell ref="TXY56:TYF56"/>
    <mergeCell ref="TYG56:TYN56"/>
    <mergeCell ref="TYO56:TYV56"/>
    <mergeCell ref="TYW56:TZD56"/>
    <mergeCell ref="TZE56:TZL56"/>
    <mergeCell ref="TPA56:TPH56"/>
    <mergeCell ref="TPI56:TPP56"/>
    <mergeCell ref="TPQ56:TPX56"/>
    <mergeCell ref="TPY56:TQF56"/>
    <mergeCell ref="TQG56:TQN56"/>
    <mergeCell ref="TQO56:TQV56"/>
    <mergeCell ref="TQW56:TRD56"/>
    <mergeCell ref="TRE56:TRL56"/>
    <mergeCell ref="TRM56:TRT56"/>
    <mergeCell ref="TRU56:TSB56"/>
    <mergeCell ref="TSC56:TSJ56"/>
    <mergeCell ref="TSK56:TSR56"/>
    <mergeCell ref="TSS56:TSZ56"/>
    <mergeCell ref="TTA56:TTH56"/>
    <mergeCell ref="TTI56:TTP56"/>
    <mergeCell ref="TTQ56:TTX56"/>
    <mergeCell ref="TTY56:TUF56"/>
    <mergeCell ref="TJU56:TKB56"/>
    <mergeCell ref="TKC56:TKJ56"/>
    <mergeCell ref="TKK56:TKR56"/>
    <mergeCell ref="TKS56:TKZ56"/>
    <mergeCell ref="TLA56:TLH56"/>
    <mergeCell ref="TLI56:TLP56"/>
    <mergeCell ref="TLQ56:TLX56"/>
    <mergeCell ref="TLY56:TMF56"/>
    <mergeCell ref="TMG56:TMN56"/>
    <mergeCell ref="TMO56:TMV56"/>
    <mergeCell ref="TMW56:TND56"/>
    <mergeCell ref="TNE56:TNL56"/>
    <mergeCell ref="TNM56:TNT56"/>
    <mergeCell ref="TNU56:TOB56"/>
    <mergeCell ref="TOC56:TOJ56"/>
    <mergeCell ref="TOK56:TOR56"/>
    <mergeCell ref="TOS56:TOZ56"/>
    <mergeCell ref="TEO56:TEV56"/>
    <mergeCell ref="TEW56:TFD56"/>
    <mergeCell ref="TFE56:TFL56"/>
    <mergeCell ref="TFM56:TFT56"/>
    <mergeCell ref="TFU56:TGB56"/>
    <mergeCell ref="TGC56:TGJ56"/>
    <mergeCell ref="TGK56:TGR56"/>
    <mergeCell ref="TGS56:TGZ56"/>
    <mergeCell ref="THA56:THH56"/>
    <mergeCell ref="THI56:THP56"/>
    <mergeCell ref="THQ56:THX56"/>
    <mergeCell ref="THY56:TIF56"/>
    <mergeCell ref="TIG56:TIN56"/>
    <mergeCell ref="TIO56:TIV56"/>
    <mergeCell ref="TIW56:TJD56"/>
    <mergeCell ref="TJE56:TJL56"/>
    <mergeCell ref="TJM56:TJT56"/>
    <mergeCell ref="SZI56:SZP56"/>
    <mergeCell ref="SZQ56:SZX56"/>
    <mergeCell ref="SZY56:TAF56"/>
    <mergeCell ref="TAG56:TAN56"/>
    <mergeCell ref="TAO56:TAV56"/>
    <mergeCell ref="TAW56:TBD56"/>
    <mergeCell ref="TBE56:TBL56"/>
    <mergeCell ref="TBM56:TBT56"/>
    <mergeCell ref="TBU56:TCB56"/>
    <mergeCell ref="TCC56:TCJ56"/>
    <mergeCell ref="TCK56:TCR56"/>
    <mergeCell ref="TCS56:TCZ56"/>
    <mergeCell ref="TDA56:TDH56"/>
    <mergeCell ref="TDI56:TDP56"/>
    <mergeCell ref="TDQ56:TDX56"/>
    <mergeCell ref="TDY56:TEF56"/>
    <mergeCell ref="TEG56:TEN56"/>
    <mergeCell ref="SUC56:SUJ56"/>
    <mergeCell ref="SUK56:SUR56"/>
    <mergeCell ref="SUS56:SUZ56"/>
    <mergeCell ref="SVA56:SVH56"/>
    <mergeCell ref="SVI56:SVP56"/>
    <mergeCell ref="SVQ56:SVX56"/>
    <mergeCell ref="SVY56:SWF56"/>
    <mergeCell ref="SWG56:SWN56"/>
    <mergeCell ref="SWO56:SWV56"/>
    <mergeCell ref="SWW56:SXD56"/>
    <mergeCell ref="SXE56:SXL56"/>
    <mergeCell ref="SXM56:SXT56"/>
    <mergeCell ref="SXU56:SYB56"/>
    <mergeCell ref="SYC56:SYJ56"/>
    <mergeCell ref="SYK56:SYR56"/>
    <mergeCell ref="SYS56:SYZ56"/>
    <mergeCell ref="SZA56:SZH56"/>
    <mergeCell ref="SOW56:SPD56"/>
    <mergeCell ref="SPE56:SPL56"/>
    <mergeCell ref="SPM56:SPT56"/>
    <mergeCell ref="SPU56:SQB56"/>
    <mergeCell ref="SQC56:SQJ56"/>
    <mergeCell ref="SQK56:SQR56"/>
    <mergeCell ref="SQS56:SQZ56"/>
    <mergeCell ref="SRA56:SRH56"/>
    <mergeCell ref="SRI56:SRP56"/>
    <mergeCell ref="SRQ56:SRX56"/>
    <mergeCell ref="SRY56:SSF56"/>
    <mergeCell ref="SSG56:SSN56"/>
    <mergeCell ref="SSO56:SSV56"/>
    <mergeCell ref="SSW56:STD56"/>
    <mergeCell ref="STE56:STL56"/>
    <mergeCell ref="STM56:STT56"/>
    <mergeCell ref="STU56:SUB56"/>
    <mergeCell ref="SJQ56:SJX56"/>
    <mergeCell ref="SJY56:SKF56"/>
    <mergeCell ref="SKG56:SKN56"/>
    <mergeCell ref="SKO56:SKV56"/>
    <mergeCell ref="SKW56:SLD56"/>
    <mergeCell ref="SLE56:SLL56"/>
    <mergeCell ref="SLM56:SLT56"/>
    <mergeCell ref="SLU56:SMB56"/>
    <mergeCell ref="SMC56:SMJ56"/>
    <mergeCell ref="SMK56:SMR56"/>
    <mergeCell ref="SMS56:SMZ56"/>
    <mergeCell ref="SNA56:SNH56"/>
    <mergeCell ref="SNI56:SNP56"/>
    <mergeCell ref="SNQ56:SNX56"/>
    <mergeCell ref="SNY56:SOF56"/>
    <mergeCell ref="SOG56:SON56"/>
    <mergeCell ref="SOO56:SOV56"/>
    <mergeCell ref="SEK56:SER56"/>
    <mergeCell ref="SES56:SEZ56"/>
    <mergeCell ref="SFA56:SFH56"/>
    <mergeCell ref="SFI56:SFP56"/>
    <mergeCell ref="SFQ56:SFX56"/>
    <mergeCell ref="SFY56:SGF56"/>
    <mergeCell ref="SGG56:SGN56"/>
    <mergeCell ref="SGO56:SGV56"/>
    <mergeCell ref="SGW56:SHD56"/>
    <mergeCell ref="SHE56:SHL56"/>
    <mergeCell ref="SHM56:SHT56"/>
    <mergeCell ref="SHU56:SIB56"/>
    <mergeCell ref="SIC56:SIJ56"/>
    <mergeCell ref="SIK56:SIR56"/>
    <mergeCell ref="SIS56:SIZ56"/>
    <mergeCell ref="SJA56:SJH56"/>
    <mergeCell ref="SJI56:SJP56"/>
    <mergeCell ref="RZE56:RZL56"/>
    <mergeCell ref="RZM56:RZT56"/>
    <mergeCell ref="RZU56:SAB56"/>
    <mergeCell ref="SAC56:SAJ56"/>
    <mergeCell ref="SAK56:SAR56"/>
    <mergeCell ref="SAS56:SAZ56"/>
    <mergeCell ref="SBA56:SBH56"/>
    <mergeCell ref="SBI56:SBP56"/>
    <mergeCell ref="SBQ56:SBX56"/>
    <mergeCell ref="SBY56:SCF56"/>
    <mergeCell ref="SCG56:SCN56"/>
    <mergeCell ref="SCO56:SCV56"/>
    <mergeCell ref="SCW56:SDD56"/>
    <mergeCell ref="SDE56:SDL56"/>
    <mergeCell ref="SDM56:SDT56"/>
    <mergeCell ref="SDU56:SEB56"/>
    <mergeCell ref="SEC56:SEJ56"/>
    <mergeCell ref="RTY56:RUF56"/>
    <mergeCell ref="RUG56:RUN56"/>
    <mergeCell ref="RUO56:RUV56"/>
    <mergeCell ref="RUW56:RVD56"/>
    <mergeCell ref="RVE56:RVL56"/>
    <mergeCell ref="RVM56:RVT56"/>
    <mergeCell ref="RVU56:RWB56"/>
    <mergeCell ref="RWC56:RWJ56"/>
    <mergeCell ref="RWK56:RWR56"/>
    <mergeCell ref="RWS56:RWZ56"/>
    <mergeCell ref="RXA56:RXH56"/>
    <mergeCell ref="RXI56:RXP56"/>
    <mergeCell ref="RXQ56:RXX56"/>
    <mergeCell ref="RXY56:RYF56"/>
    <mergeCell ref="RYG56:RYN56"/>
    <mergeCell ref="RYO56:RYV56"/>
    <mergeCell ref="RYW56:RZD56"/>
    <mergeCell ref="ROS56:ROZ56"/>
    <mergeCell ref="RPA56:RPH56"/>
    <mergeCell ref="RPI56:RPP56"/>
    <mergeCell ref="RPQ56:RPX56"/>
    <mergeCell ref="RPY56:RQF56"/>
    <mergeCell ref="RQG56:RQN56"/>
    <mergeCell ref="RQO56:RQV56"/>
    <mergeCell ref="RQW56:RRD56"/>
    <mergeCell ref="RRE56:RRL56"/>
    <mergeCell ref="RRM56:RRT56"/>
    <mergeCell ref="RRU56:RSB56"/>
    <mergeCell ref="RSC56:RSJ56"/>
    <mergeCell ref="RSK56:RSR56"/>
    <mergeCell ref="RSS56:RSZ56"/>
    <mergeCell ref="RTA56:RTH56"/>
    <mergeCell ref="RTI56:RTP56"/>
    <mergeCell ref="RTQ56:RTX56"/>
    <mergeCell ref="RJM56:RJT56"/>
    <mergeCell ref="RJU56:RKB56"/>
    <mergeCell ref="RKC56:RKJ56"/>
    <mergeCell ref="RKK56:RKR56"/>
    <mergeCell ref="RKS56:RKZ56"/>
    <mergeCell ref="RLA56:RLH56"/>
    <mergeCell ref="RLI56:RLP56"/>
    <mergeCell ref="RLQ56:RLX56"/>
    <mergeCell ref="RLY56:RMF56"/>
    <mergeCell ref="RMG56:RMN56"/>
    <mergeCell ref="RMO56:RMV56"/>
    <mergeCell ref="RMW56:RND56"/>
    <mergeCell ref="RNE56:RNL56"/>
    <mergeCell ref="RNM56:RNT56"/>
    <mergeCell ref="RNU56:ROB56"/>
    <mergeCell ref="ROC56:ROJ56"/>
    <mergeCell ref="ROK56:ROR56"/>
    <mergeCell ref="REG56:REN56"/>
    <mergeCell ref="REO56:REV56"/>
    <mergeCell ref="REW56:RFD56"/>
    <mergeCell ref="RFE56:RFL56"/>
    <mergeCell ref="RFM56:RFT56"/>
    <mergeCell ref="RFU56:RGB56"/>
    <mergeCell ref="RGC56:RGJ56"/>
    <mergeCell ref="RGK56:RGR56"/>
    <mergeCell ref="RGS56:RGZ56"/>
    <mergeCell ref="RHA56:RHH56"/>
    <mergeCell ref="RHI56:RHP56"/>
    <mergeCell ref="RHQ56:RHX56"/>
    <mergeCell ref="RHY56:RIF56"/>
    <mergeCell ref="RIG56:RIN56"/>
    <mergeCell ref="RIO56:RIV56"/>
    <mergeCell ref="RIW56:RJD56"/>
    <mergeCell ref="RJE56:RJL56"/>
    <mergeCell ref="QZA56:QZH56"/>
    <mergeCell ref="QZI56:QZP56"/>
    <mergeCell ref="QZQ56:QZX56"/>
    <mergeCell ref="QZY56:RAF56"/>
    <mergeCell ref="RAG56:RAN56"/>
    <mergeCell ref="RAO56:RAV56"/>
    <mergeCell ref="RAW56:RBD56"/>
    <mergeCell ref="RBE56:RBL56"/>
    <mergeCell ref="RBM56:RBT56"/>
    <mergeCell ref="RBU56:RCB56"/>
    <mergeCell ref="RCC56:RCJ56"/>
    <mergeCell ref="RCK56:RCR56"/>
    <mergeCell ref="RCS56:RCZ56"/>
    <mergeCell ref="RDA56:RDH56"/>
    <mergeCell ref="RDI56:RDP56"/>
    <mergeCell ref="RDQ56:RDX56"/>
    <mergeCell ref="RDY56:REF56"/>
    <mergeCell ref="QTU56:QUB56"/>
    <mergeCell ref="QUC56:QUJ56"/>
    <mergeCell ref="QUK56:QUR56"/>
    <mergeCell ref="QUS56:QUZ56"/>
    <mergeCell ref="QVA56:QVH56"/>
    <mergeCell ref="QVI56:QVP56"/>
    <mergeCell ref="QVQ56:QVX56"/>
    <mergeCell ref="QVY56:QWF56"/>
    <mergeCell ref="QWG56:QWN56"/>
    <mergeCell ref="QWO56:QWV56"/>
    <mergeCell ref="QWW56:QXD56"/>
    <mergeCell ref="QXE56:QXL56"/>
    <mergeCell ref="QXM56:QXT56"/>
    <mergeCell ref="QXU56:QYB56"/>
    <mergeCell ref="QYC56:QYJ56"/>
    <mergeCell ref="QYK56:QYR56"/>
    <mergeCell ref="QYS56:QYZ56"/>
    <mergeCell ref="QOO56:QOV56"/>
    <mergeCell ref="QOW56:QPD56"/>
    <mergeCell ref="QPE56:QPL56"/>
    <mergeCell ref="QPM56:QPT56"/>
    <mergeCell ref="QPU56:QQB56"/>
    <mergeCell ref="QQC56:QQJ56"/>
    <mergeCell ref="QQK56:QQR56"/>
    <mergeCell ref="QQS56:QQZ56"/>
    <mergeCell ref="QRA56:QRH56"/>
    <mergeCell ref="QRI56:QRP56"/>
    <mergeCell ref="QRQ56:QRX56"/>
    <mergeCell ref="QRY56:QSF56"/>
    <mergeCell ref="QSG56:QSN56"/>
    <mergeCell ref="QSO56:QSV56"/>
    <mergeCell ref="QSW56:QTD56"/>
    <mergeCell ref="QTE56:QTL56"/>
    <mergeCell ref="QTM56:QTT56"/>
    <mergeCell ref="QJI56:QJP56"/>
    <mergeCell ref="QJQ56:QJX56"/>
    <mergeCell ref="QJY56:QKF56"/>
    <mergeCell ref="QKG56:QKN56"/>
    <mergeCell ref="QKO56:QKV56"/>
    <mergeCell ref="QKW56:QLD56"/>
    <mergeCell ref="QLE56:QLL56"/>
    <mergeCell ref="QLM56:QLT56"/>
    <mergeCell ref="QLU56:QMB56"/>
    <mergeCell ref="QMC56:QMJ56"/>
    <mergeCell ref="QMK56:QMR56"/>
    <mergeCell ref="QMS56:QMZ56"/>
    <mergeCell ref="QNA56:QNH56"/>
    <mergeCell ref="QNI56:QNP56"/>
    <mergeCell ref="QNQ56:QNX56"/>
    <mergeCell ref="QNY56:QOF56"/>
    <mergeCell ref="QOG56:QON56"/>
    <mergeCell ref="QEC56:QEJ56"/>
    <mergeCell ref="QEK56:QER56"/>
    <mergeCell ref="QES56:QEZ56"/>
    <mergeCell ref="QFA56:QFH56"/>
    <mergeCell ref="QFI56:QFP56"/>
    <mergeCell ref="QFQ56:QFX56"/>
    <mergeCell ref="QFY56:QGF56"/>
    <mergeCell ref="QGG56:QGN56"/>
    <mergeCell ref="QGO56:QGV56"/>
    <mergeCell ref="QGW56:QHD56"/>
    <mergeCell ref="QHE56:QHL56"/>
    <mergeCell ref="QHM56:QHT56"/>
    <mergeCell ref="QHU56:QIB56"/>
    <mergeCell ref="QIC56:QIJ56"/>
    <mergeCell ref="QIK56:QIR56"/>
    <mergeCell ref="QIS56:QIZ56"/>
    <mergeCell ref="QJA56:QJH56"/>
    <mergeCell ref="PYW56:PZD56"/>
    <mergeCell ref="PZE56:PZL56"/>
    <mergeCell ref="PZM56:PZT56"/>
    <mergeCell ref="PZU56:QAB56"/>
    <mergeCell ref="QAC56:QAJ56"/>
    <mergeCell ref="QAK56:QAR56"/>
    <mergeCell ref="QAS56:QAZ56"/>
    <mergeCell ref="QBA56:QBH56"/>
    <mergeCell ref="QBI56:QBP56"/>
    <mergeCell ref="QBQ56:QBX56"/>
    <mergeCell ref="QBY56:QCF56"/>
    <mergeCell ref="QCG56:QCN56"/>
    <mergeCell ref="QCO56:QCV56"/>
    <mergeCell ref="QCW56:QDD56"/>
    <mergeCell ref="QDE56:QDL56"/>
    <mergeCell ref="QDM56:QDT56"/>
    <mergeCell ref="QDU56:QEB56"/>
    <mergeCell ref="PTQ56:PTX56"/>
    <mergeCell ref="PTY56:PUF56"/>
    <mergeCell ref="PUG56:PUN56"/>
    <mergeCell ref="PUO56:PUV56"/>
    <mergeCell ref="PUW56:PVD56"/>
    <mergeCell ref="PVE56:PVL56"/>
    <mergeCell ref="PVM56:PVT56"/>
    <mergeCell ref="PVU56:PWB56"/>
    <mergeCell ref="PWC56:PWJ56"/>
    <mergeCell ref="PWK56:PWR56"/>
    <mergeCell ref="PWS56:PWZ56"/>
    <mergeCell ref="PXA56:PXH56"/>
    <mergeCell ref="PXI56:PXP56"/>
    <mergeCell ref="PXQ56:PXX56"/>
    <mergeCell ref="PXY56:PYF56"/>
    <mergeCell ref="PYG56:PYN56"/>
    <mergeCell ref="PYO56:PYV56"/>
    <mergeCell ref="POK56:POR56"/>
    <mergeCell ref="POS56:POZ56"/>
    <mergeCell ref="PPA56:PPH56"/>
    <mergeCell ref="PPI56:PPP56"/>
    <mergeCell ref="PPQ56:PPX56"/>
    <mergeCell ref="PPY56:PQF56"/>
    <mergeCell ref="PQG56:PQN56"/>
    <mergeCell ref="PQO56:PQV56"/>
    <mergeCell ref="PQW56:PRD56"/>
    <mergeCell ref="PRE56:PRL56"/>
    <mergeCell ref="PRM56:PRT56"/>
    <mergeCell ref="PRU56:PSB56"/>
    <mergeCell ref="PSC56:PSJ56"/>
    <mergeCell ref="PSK56:PSR56"/>
    <mergeCell ref="PSS56:PSZ56"/>
    <mergeCell ref="PTA56:PTH56"/>
    <mergeCell ref="PTI56:PTP56"/>
    <mergeCell ref="PJE56:PJL56"/>
    <mergeCell ref="PJM56:PJT56"/>
    <mergeCell ref="PJU56:PKB56"/>
    <mergeCell ref="PKC56:PKJ56"/>
    <mergeCell ref="PKK56:PKR56"/>
    <mergeCell ref="PKS56:PKZ56"/>
    <mergeCell ref="PLA56:PLH56"/>
    <mergeCell ref="PLI56:PLP56"/>
    <mergeCell ref="PLQ56:PLX56"/>
    <mergeCell ref="PLY56:PMF56"/>
    <mergeCell ref="PMG56:PMN56"/>
    <mergeCell ref="PMO56:PMV56"/>
    <mergeCell ref="PMW56:PND56"/>
    <mergeCell ref="PNE56:PNL56"/>
    <mergeCell ref="PNM56:PNT56"/>
    <mergeCell ref="PNU56:POB56"/>
    <mergeCell ref="POC56:POJ56"/>
    <mergeCell ref="PDY56:PEF56"/>
    <mergeCell ref="PEG56:PEN56"/>
    <mergeCell ref="PEO56:PEV56"/>
    <mergeCell ref="PEW56:PFD56"/>
    <mergeCell ref="PFE56:PFL56"/>
    <mergeCell ref="PFM56:PFT56"/>
    <mergeCell ref="PFU56:PGB56"/>
    <mergeCell ref="PGC56:PGJ56"/>
    <mergeCell ref="PGK56:PGR56"/>
    <mergeCell ref="PGS56:PGZ56"/>
    <mergeCell ref="PHA56:PHH56"/>
    <mergeCell ref="PHI56:PHP56"/>
    <mergeCell ref="PHQ56:PHX56"/>
    <mergeCell ref="PHY56:PIF56"/>
    <mergeCell ref="PIG56:PIN56"/>
    <mergeCell ref="PIO56:PIV56"/>
    <mergeCell ref="PIW56:PJD56"/>
    <mergeCell ref="OYS56:OYZ56"/>
    <mergeCell ref="OZA56:OZH56"/>
    <mergeCell ref="OZI56:OZP56"/>
    <mergeCell ref="OZQ56:OZX56"/>
    <mergeCell ref="OZY56:PAF56"/>
    <mergeCell ref="PAG56:PAN56"/>
    <mergeCell ref="PAO56:PAV56"/>
    <mergeCell ref="PAW56:PBD56"/>
    <mergeCell ref="PBE56:PBL56"/>
    <mergeCell ref="PBM56:PBT56"/>
    <mergeCell ref="PBU56:PCB56"/>
    <mergeCell ref="PCC56:PCJ56"/>
    <mergeCell ref="PCK56:PCR56"/>
    <mergeCell ref="PCS56:PCZ56"/>
    <mergeCell ref="PDA56:PDH56"/>
    <mergeCell ref="PDI56:PDP56"/>
    <mergeCell ref="PDQ56:PDX56"/>
    <mergeCell ref="OTM56:OTT56"/>
    <mergeCell ref="OTU56:OUB56"/>
    <mergeCell ref="OUC56:OUJ56"/>
    <mergeCell ref="OUK56:OUR56"/>
    <mergeCell ref="OUS56:OUZ56"/>
    <mergeCell ref="OVA56:OVH56"/>
    <mergeCell ref="OVI56:OVP56"/>
    <mergeCell ref="OVQ56:OVX56"/>
    <mergeCell ref="OVY56:OWF56"/>
    <mergeCell ref="OWG56:OWN56"/>
    <mergeCell ref="OWO56:OWV56"/>
    <mergeCell ref="OWW56:OXD56"/>
    <mergeCell ref="OXE56:OXL56"/>
    <mergeCell ref="OXM56:OXT56"/>
    <mergeCell ref="OXU56:OYB56"/>
    <mergeCell ref="OYC56:OYJ56"/>
    <mergeCell ref="OYK56:OYR56"/>
    <mergeCell ref="OOG56:OON56"/>
    <mergeCell ref="OOO56:OOV56"/>
    <mergeCell ref="OOW56:OPD56"/>
    <mergeCell ref="OPE56:OPL56"/>
    <mergeCell ref="OPM56:OPT56"/>
    <mergeCell ref="OPU56:OQB56"/>
    <mergeCell ref="OQC56:OQJ56"/>
    <mergeCell ref="OQK56:OQR56"/>
    <mergeCell ref="OQS56:OQZ56"/>
    <mergeCell ref="ORA56:ORH56"/>
    <mergeCell ref="ORI56:ORP56"/>
    <mergeCell ref="ORQ56:ORX56"/>
    <mergeCell ref="ORY56:OSF56"/>
    <mergeCell ref="OSG56:OSN56"/>
    <mergeCell ref="OSO56:OSV56"/>
    <mergeCell ref="OSW56:OTD56"/>
    <mergeCell ref="OTE56:OTL56"/>
    <mergeCell ref="OJA56:OJH56"/>
    <mergeCell ref="OJI56:OJP56"/>
    <mergeCell ref="OJQ56:OJX56"/>
    <mergeCell ref="OJY56:OKF56"/>
    <mergeCell ref="OKG56:OKN56"/>
    <mergeCell ref="OKO56:OKV56"/>
    <mergeCell ref="OKW56:OLD56"/>
    <mergeCell ref="OLE56:OLL56"/>
    <mergeCell ref="OLM56:OLT56"/>
    <mergeCell ref="OLU56:OMB56"/>
    <mergeCell ref="OMC56:OMJ56"/>
    <mergeCell ref="OMK56:OMR56"/>
    <mergeCell ref="OMS56:OMZ56"/>
    <mergeCell ref="ONA56:ONH56"/>
    <mergeCell ref="ONI56:ONP56"/>
    <mergeCell ref="ONQ56:ONX56"/>
    <mergeCell ref="ONY56:OOF56"/>
    <mergeCell ref="ODU56:OEB56"/>
    <mergeCell ref="OEC56:OEJ56"/>
    <mergeCell ref="OEK56:OER56"/>
    <mergeCell ref="OES56:OEZ56"/>
    <mergeCell ref="OFA56:OFH56"/>
    <mergeCell ref="OFI56:OFP56"/>
    <mergeCell ref="OFQ56:OFX56"/>
    <mergeCell ref="OFY56:OGF56"/>
    <mergeCell ref="OGG56:OGN56"/>
    <mergeCell ref="OGO56:OGV56"/>
    <mergeCell ref="OGW56:OHD56"/>
    <mergeCell ref="OHE56:OHL56"/>
    <mergeCell ref="OHM56:OHT56"/>
    <mergeCell ref="OHU56:OIB56"/>
    <mergeCell ref="OIC56:OIJ56"/>
    <mergeCell ref="OIK56:OIR56"/>
    <mergeCell ref="OIS56:OIZ56"/>
    <mergeCell ref="NYO56:NYV56"/>
    <mergeCell ref="NYW56:NZD56"/>
    <mergeCell ref="NZE56:NZL56"/>
    <mergeCell ref="NZM56:NZT56"/>
    <mergeCell ref="NZU56:OAB56"/>
    <mergeCell ref="OAC56:OAJ56"/>
    <mergeCell ref="OAK56:OAR56"/>
    <mergeCell ref="OAS56:OAZ56"/>
    <mergeCell ref="OBA56:OBH56"/>
    <mergeCell ref="OBI56:OBP56"/>
    <mergeCell ref="OBQ56:OBX56"/>
    <mergeCell ref="OBY56:OCF56"/>
    <mergeCell ref="OCG56:OCN56"/>
    <mergeCell ref="OCO56:OCV56"/>
    <mergeCell ref="OCW56:ODD56"/>
    <mergeCell ref="ODE56:ODL56"/>
    <mergeCell ref="ODM56:ODT56"/>
    <mergeCell ref="NTI56:NTP56"/>
    <mergeCell ref="NTQ56:NTX56"/>
    <mergeCell ref="NTY56:NUF56"/>
    <mergeCell ref="NUG56:NUN56"/>
    <mergeCell ref="NUO56:NUV56"/>
    <mergeCell ref="NUW56:NVD56"/>
    <mergeCell ref="NVE56:NVL56"/>
    <mergeCell ref="NVM56:NVT56"/>
    <mergeCell ref="NVU56:NWB56"/>
    <mergeCell ref="NWC56:NWJ56"/>
    <mergeCell ref="NWK56:NWR56"/>
    <mergeCell ref="NWS56:NWZ56"/>
    <mergeCell ref="NXA56:NXH56"/>
    <mergeCell ref="NXI56:NXP56"/>
    <mergeCell ref="NXQ56:NXX56"/>
    <mergeCell ref="NXY56:NYF56"/>
    <mergeCell ref="NYG56:NYN56"/>
    <mergeCell ref="NOC56:NOJ56"/>
    <mergeCell ref="NOK56:NOR56"/>
    <mergeCell ref="NOS56:NOZ56"/>
    <mergeCell ref="NPA56:NPH56"/>
    <mergeCell ref="NPI56:NPP56"/>
    <mergeCell ref="NPQ56:NPX56"/>
    <mergeCell ref="NPY56:NQF56"/>
    <mergeCell ref="NQG56:NQN56"/>
    <mergeCell ref="NQO56:NQV56"/>
    <mergeCell ref="NQW56:NRD56"/>
    <mergeCell ref="NRE56:NRL56"/>
    <mergeCell ref="NRM56:NRT56"/>
    <mergeCell ref="NRU56:NSB56"/>
    <mergeCell ref="NSC56:NSJ56"/>
    <mergeCell ref="NSK56:NSR56"/>
    <mergeCell ref="NSS56:NSZ56"/>
    <mergeCell ref="NTA56:NTH56"/>
    <mergeCell ref="NIW56:NJD56"/>
    <mergeCell ref="NJE56:NJL56"/>
    <mergeCell ref="NJM56:NJT56"/>
    <mergeCell ref="NJU56:NKB56"/>
    <mergeCell ref="NKC56:NKJ56"/>
    <mergeCell ref="NKK56:NKR56"/>
    <mergeCell ref="NKS56:NKZ56"/>
    <mergeCell ref="NLA56:NLH56"/>
    <mergeCell ref="NLI56:NLP56"/>
    <mergeCell ref="NLQ56:NLX56"/>
    <mergeCell ref="NLY56:NMF56"/>
    <mergeCell ref="NMG56:NMN56"/>
    <mergeCell ref="NMO56:NMV56"/>
    <mergeCell ref="NMW56:NND56"/>
    <mergeCell ref="NNE56:NNL56"/>
    <mergeCell ref="NNM56:NNT56"/>
    <mergeCell ref="NNU56:NOB56"/>
    <mergeCell ref="NDQ56:NDX56"/>
    <mergeCell ref="NDY56:NEF56"/>
    <mergeCell ref="NEG56:NEN56"/>
    <mergeCell ref="NEO56:NEV56"/>
    <mergeCell ref="NEW56:NFD56"/>
    <mergeCell ref="NFE56:NFL56"/>
    <mergeCell ref="NFM56:NFT56"/>
    <mergeCell ref="NFU56:NGB56"/>
    <mergeCell ref="NGC56:NGJ56"/>
    <mergeCell ref="NGK56:NGR56"/>
    <mergeCell ref="NGS56:NGZ56"/>
    <mergeCell ref="NHA56:NHH56"/>
    <mergeCell ref="NHI56:NHP56"/>
    <mergeCell ref="NHQ56:NHX56"/>
    <mergeCell ref="NHY56:NIF56"/>
    <mergeCell ref="NIG56:NIN56"/>
    <mergeCell ref="NIO56:NIV56"/>
    <mergeCell ref="MYK56:MYR56"/>
    <mergeCell ref="MYS56:MYZ56"/>
    <mergeCell ref="MZA56:MZH56"/>
    <mergeCell ref="MZI56:MZP56"/>
    <mergeCell ref="MZQ56:MZX56"/>
    <mergeCell ref="MZY56:NAF56"/>
    <mergeCell ref="NAG56:NAN56"/>
    <mergeCell ref="NAO56:NAV56"/>
    <mergeCell ref="NAW56:NBD56"/>
    <mergeCell ref="NBE56:NBL56"/>
    <mergeCell ref="NBM56:NBT56"/>
    <mergeCell ref="NBU56:NCB56"/>
    <mergeCell ref="NCC56:NCJ56"/>
    <mergeCell ref="NCK56:NCR56"/>
    <mergeCell ref="NCS56:NCZ56"/>
    <mergeCell ref="NDA56:NDH56"/>
    <mergeCell ref="NDI56:NDP56"/>
    <mergeCell ref="MTE56:MTL56"/>
    <mergeCell ref="MTM56:MTT56"/>
    <mergeCell ref="MTU56:MUB56"/>
    <mergeCell ref="MUC56:MUJ56"/>
    <mergeCell ref="MUK56:MUR56"/>
    <mergeCell ref="MUS56:MUZ56"/>
    <mergeCell ref="MVA56:MVH56"/>
    <mergeCell ref="MVI56:MVP56"/>
    <mergeCell ref="MVQ56:MVX56"/>
    <mergeCell ref="MVY56:MWF56"/>
    <mergeCell ref="MWG56:MWN56"/>
    <mergeCell ref="MWO56:MWV56"/>
    <mergeCell ref="MWW56:MXD56"/>
    <mergeCell ref="MXE56:MXL56"/>
    <mergeCell ref="MXM56:MXT56"/>
    <mergeCell ref="MXU56:MYB56"/>
    <mergeCell ref="MYC56:MYJ56"/>
    <mergeCell ref="MNY56:MOF56"/>
    <mergeCell ref="MOG56:MON56"/>
    <mergeCell ref="MOO56:MOV56"/>
    <mergeCell ref="MOW56:MPD56"/>
    <mergeCell ref="MPE56:MPL56"/>
    <mergeCell ref="MPM56:MPT56"/>
    <mergeCell ref="MPU56:MQB56"/>
    <mergeCell ref="MQC56:MQJ56"/>
    <mergeCell ref="MQK56:MQR56"/>
    <mergeCell ref="MQS56:MQZ56"/>
    <mergeCell ref="MRA56:MRH56"/>
    <mergeCell ref="MRI56:MRP56"/>
    <mergeCell ref="MRQ56:MRX56"/>
    <mergeCell ref="MRY56:MSF56"/>
    <mergeCell ref="MSG56:MSN56"/>
    <mergeCell ref="MSO56:MSV56"/>
    <mergeCell ref="MSW56:MTD56"/>
    <mergeCell ref="MIS56:MIZ56"/>
    <mergeCell ref="MJA56:MJH56"/>
    <mergeCell ref="MJI56:MJP56"/>
    <mergeCell ref="MJQ56:MJX56"/>
    <mergeCell ref="MJY56:MKF56"/>
    <mergeCell ref="MKG56:MKN56"/>
    <mergeCell ref="MKO56:MKV56"/>
    <mergeCell ref="MKW56:MLD56"/>
    <mergeCell ref="MLE56:MLL56"/>
    <mergeCell ref="MLM56:MLT56"/>
    <mergeCell ref="MLU56:MMB56"/>
    <mergeCell ref="MMC56:MMJ56"/>
    <mergeCell ref="MMK56:MMR56"/>
    <mergeCell ref="MMS56:MMZ56"/>
    <mergeCell ref="MNA56:MNH56"/>
    <mergeCell ref="MNI56:MNP56"/>
    <mergeCell ref="MNQ56:MNX56"/>
    <mergeCell ref="MDM56:MDT56"/>
    <mergeCell ref="MDU56:MEB56"/>
    <mergeCell ref="MEC56:MEJ56"/>
    <mergeCell ref="MEK56:MER56"/>
    <mergeCell ref="MES56:MEZ56"/>
    <mergeCell ref="MFA56:MFH56"/>
    <mergeCell ref="MFI56:MFP56"/>
    <mergeCell ref="MFQ56:MFX56"/>
    <mergeCell ref="MFY56:MGF56"/>
    <mergeCell ref="MGG56:MGN56"/>
    <mergeCell ref="MGO56:MGV56"/>
    <mergeCell ref="MGW56:MHD56"/>
    <mergeCell ref="MHE56:MHL56"/>
    <mergeCell ref="MHM56:MHT56"/>
    <mergeCell ref="MHU56:MIB56"/>
    <mergeCell ref="MIC56:MIJ56"/>
    <mergeCell ref="MIK56:MIR56"/>
    <mergeCell ref="LYG56:LYN56"/>
    <mergeCell ref="LYO56:LYV56"/>
    <mergeCell ref="LYW56:LZD56"/>
    <mergeCell ref="LZE56:LZL56"/>
    <mergeCell ref="LZM56:LZT56"/>
    <mergeCell ref="LZU56:MAB56"/>
    <mergeCell ref="MAC56:MAJ56"/>
    <mergeCell ref="MAK56:MAR56"/>
    <mergeCell ref="MAS56:MAZ56"/>
    <mergeCell ref="MBA56:MBH56"/>
    <mergeCell ref="MBI56:MBP56"/>
    <mergeCell ref="MBQ56:MBX56"/>
    <mergeCell ref="MBY56:MCF56"/>
    <mergeCell ref="MCG56:MCN56"/>
    <mergeCell ref="MCO56:MCV56"/>
    <mergeCell ref="MCW56:MDD56"/>
    <mergeCell ref="MDE56:MDL56"/>
    <mergeCell ref="LTA56:LTH56"/>
    <mergeCell ref="LTI56:LTP56"/>
    <mergeCell ref="LTQ56:LTX56"/>
    <mergeCell ref="LTY56:LUF56"/>
    <mergeCell ref="LUG56:LUN56"/>
    <mergeCell ref="LUO56:LUV56"/>
    <mergeCell ref="LUW56:LVD56"/>
    <mergeCell ref="LVE56:LVL56"/>
    <mergeCell ref="LVM56:LVT56"/>
    <mergeCell ref="LVU56:LWB56"/>
    <mergeCell ref="LWC56:LWJ56"/>
    <mergeCell ref="LWK56:LWR56"/>
    <mergeCell ref="LWS56:LWZ56"/>
    <mergeCell ref="LXA56:LXH56"/>
    <mergeCell ref="LXI56:LXP56"/>
    <mergeCell ref="LXQ56:LXX56"/>
    <mergeCell ref="LXY56:LYF56"/>
    <mergeCell ref="LNU56:LOB56"/>
    <mergeCell ref="LOC56:LOJ56"/>
    <mergeCell ref="LOK56:LOR56"/>
    <mergeCell ref="LOS56:LOZ56"/>
    <mergeCell ref="LPA56:LPH56"/>
    <mergeCell ref="LPI56:LPP56"/>
    <mergeCell ref="LPQ56:LPX56"/>
    <mergeCell ref="LPY56:LQF56"/>
    <mergeCell ref="LQG56:LQN56"/>
    <mergeCell ref="LQO56:LQV56"/>
    <mergeCell ref="LQW56:LRD56"/>
    <mergeCell ref="LRE56:LRL56"/>
    <mergeCell ref="LRM56:LRT56"/>
    <mergeCell ref="LRU56:LSB56"/>
    <mergeCell ref="LSC56:LSJ56"/>
    <mergeCell ref="LSK56:LSR56"/>
    <mergeCell ref="LSS56:LSZ56"/>
    <mergeCell ref="LIO56:LIV56"/>
    <mergeCell ref="LIW56:LJD56"/>
    <mergeCell ref="LJE56:LJL56"/>
    <mergeCell ref="LJM56:LJT56"/>
    <mergeCell ref="LJU56:LKB56"/>
    <mergeCell ref="LKC56:LKJ56"/>
    <mergeCell ref="LKK56:LKR56"/>
    <mergeCell ref="LKS56:LKZ56"/>
    <mergeCell ref="LLA56:LLH56"/>
    <mergeCell ref="LLI56:LLP56"/>
    <mergeCell ref="LLQ56:LLX56"/>
    <mergeCell ref="LLY56:LMF56"/>
    <mergeCell ref="LMG56:LMN56"/>
    <mergeCell ref="LMO56:LMV56"/>
    <mergeCell ref="LMW56:LND56"/>
    <mergeCell ref="LNE56:LNL56"/>
    <mergeCell ref="LNM56:LNT56"/>
    <mergeCell ref="LDI56:LDP56"/>
    <mergeCell ref="LDQ56:LDX56"/>
    <mergeCell ref="LDY56:LEF56"/>
    <mergeCell ref="LEG56:LEN56"/>
    <mergeCell ref="LEO56:LEV56"/>
    <mergeCell ref="LEW56:LFD56"/>
    <mergeCell ref="LFE56:LFL56"/>
    <mergeCell ref="LFM56:LFT56"/>
    <mergeCell ref="LFU56:LGB56"/>
    <mergeCell ref="LGC56:LGJ56"/>
    <mergeCell ref="LGK56:LGR56"/>
    <mergeCell ref="LGS56:LGZ56"/>
    <mergeCell ref="LHA56:LHH56"/>
    <mergeCell ref="LHI56:LHP56"/>
    <mergeCell ref="LHQ56:LHX56"/>
    <mergeCell ref="LHY56:LIF56"/>
    <mergeCell ref="LIG56:LIN56"/>
    <mergeCell ref="KYC56:KYJ56"/>
    <mergeCell ref="KYK56:KYR56"/>
    <mergeCell ref="KYS56:KYZ56"/>
    <mergeCell ref="KZA56:KZH56"/>
    <mergeCell ref="KZI56:KZP56"/>
    <mergeCell ref="KZQ56:KZX56"/>
    <mergeCell ref="KZY56:LAF56"/>
    <mergeCell ref="LAG56:LAN56"/>
    <mergeCell ref="LAO56:LAV56"/>
    <mergeCell ref="LAW56:LBD56"/>
    <mergeCell ref="LBE56:LBL56"/>
    <mergeCell ref="LBM56:LBT56"/>
    <mergeCell ref="LBU56:LCB56"/>
    <mergeCell ref="LCC56:LCJ56"/>
    <mergeCell ref="LCK56:LCR56"/>
    <mergeCell ref="LCS56:LCZ56"/>
    <mergeCell ref="LDA56:LDH56"/>
    <mergeCell ref="KSW56:KTD56"/>
    <mergeCell ref="KTE56:KTL56"/>
    <mergeCell ref="KTM56:KTT56"/>
    <mergeCell ref="KTU56:KUB56"/>
    <mergeCell ref="KUC56:KUJ56"/>
    <mergeCell ref="KUK56:KUR56"/>
    <mergeCell ref="KUS56:KUZ56"/>
    <mergeCell ref="KVA56:KVH56"/>
    <mergeCell ref="KVI56:KVP56"/>
    <mergeCell ref="KVQ56:KVX56"/>
    <mergeCell ref="KVY56:KWF56"/>
    <mergeCell ref="KWG56:KWN56"/>
    <mergeCell ref="KWO56:KWV56"/>
    <mergeCell ref="KWW56:KXD56"/>
    <mergeCell ref="KXE56:KXL56"/>
    <mergeCell ref="KXM56:KXT56"/>
    <mergeCell ref="KXU56:KYB56"/>
    <mergeCell ref="KNQ56:KNX56"/>
    <mergeCell ref="KNY56:KOF56"/>
    <mergeCell ref="KOG56:KON56"/>
    <mergeCell ref="KOO56:KOV56"/>
    <mergeCell ref="KOW56:KPD56"/>
    <mergeCell ref="KPE56:KPL56"/>
    <mergeCell ref="KPM56:KPT56"/>
    <mergeCell ref="KPU56:KQB56"/>
    <mergeCell ref="KQC56:KQJ56"/>
    <mergeCell ref="KQK56:KQR56"/>
    <mergeCell ref="KQS56:KQZ56"/>
    <mergeCell ref="KRA56:KRH56"/>
    <mergeCell ref="KRI56:KRP56"/>
    <mergeCell ref="KRQ56:KRX56"/>
    <mergeCell ref="KRY56:KSF56"/>
    <mergeCell ref="KSG56:KSN56"/>
    <mergeCell ref="KSO56:KSV56"/>
    <mergeCell ref="KIK56:KIR56"/>
    <mergeCell ref="KIS56:KIZ56"/>
    <mergeCell ref="KJA56:KJH56"/>
    <mergeCell ref="KJI56:KJP56"/>
    <mergeCell ref="KJQ56:KJX56"/>
    <mergeCell ref="KJY56:KKF56"/>
    <mergeCell ref="KKG56:KKN56"/>
    <mergeCell ref="KKO56:KKV56"/>
    <mergeCell ref="KKW56:KLD56"/>
    <mergeCell ref="KLE56:KLL56"/>
    <mergeCell ref="KLM56:KLT56"/>
    <mergeCell ref="KLU56:KMB56"/>
    <mergeCell ref="KMC56:KMJ56"/>
    <mergeCell ref="KMK56:KMR56"/>
    <mergeCell ref="KMS56:KMZ56"/>
    <mergeCell ref="KNA56:KNH56"/>
    <mergeCell ref="KNI56:KNP56"/>
    <mergeCell ref="KDE56:KDL56"/>
    <mergeCell ref="KDM56:KDT56"/>
    <mergeCell ref="KDU56:KEB56"/>
    <mergeCell ref="KEC56:KEJ56"/>
    <mergeCell ref="KEK56:KER56"/>
    <mergeCell ref="KES56:KEZ56"/>
    <mergeCell ref="KFA56:KFH56"/>
    <mergeCell ref="KFI56:KFP56"/>
    <mergeCell ref="KFQ56:KFX56"/>
    <mergeCell ref="KFY56:KGF56"/>
    <mergeCell ref="KGG56:KGN56"/>
    <mergeCell ref="KGO56:KGV56"/>
    <mergeCell ref="KGW56:KHD56"/>
    <mergeCell ref="KHE56:KHL56"/>
    <mergeCell ref="KHM56:KHT56"/>
    <mergeCell ref="KHU56:KIB56"/>
    <mergeCell ref="KIC56:KIJ56"/>
    <mergeCell ref="JXY56:JYF56"/>
    <mergeCell ref="JYG56:JYN56"/>
    <mergeCell ref="JYO56:JYV56"/>
    <mergeCell ref="JYW56:JZD56"/>
    <mergeCell ref="JZE56:JZL56"/>
    <mergeCell ref="JZM56:JZT56"/>
    <mergeCell ref="JZU56:KAB56"/>
    <mergeCell ref="KAC56:KAJ56"/>
    <mergeCell ref="KAK56:KAR56"/>
    <mergeCell ref="KAS56:KAZ56"/>
    <mergeCell ref="KBA56:KBH56"/>
    <mergeCell ref="KBI56:KBP56"/>
    <mergeCell ref="KBQ56:KBX56"/>
    <mergeCell ref="KBY56:KCF56"/>
    <mergeCell ref="KCG56:KCN56"/>
    <mergeCell ref="KCO56:KCV56"/>
    <mergeCell ref="KCW56:KDD56"/>
    <mergeCell ref="JSS56:JSZ56"/>
    <mergeCell ref="JTA56:JTH56"/>
    <mergeCell ref="JTI56:JTP56"/>
    <mergeCell ref="JTQ56:JTX56"/>
    <mergeCell ref="JTY56:JUF56"/>
    <mergeCell ref="JUG56:JUN56"/>
    <mergeCell ref="JUO56:JUV56"/>
    <mergeCell ref="JUW56:JVD56"/>
    <mergeCell ref="JVE56:JVL56"/>
    <mergeCell ref="JVM56:JVT56"/>
    <mergeCell ref="JVU56:JWB56"/>
    <mergeCell ref="JWC56:JWJ56"/>
    <mergeCell ref="JWK56:JWR56"/>
    <mergeCell ref="JWS56:JWZ56"/>
    <mergeCell ref="JXA56:JXH56"/>
    <mergeCell ref="JXI56:JXP56"/>
    <mergeCell ref="JXQ56:JXX56"/>
    <mergeCell ref="JNM56:JNT56"/>
    <mergeCell ref="JNU56:JOB56"/>
    <mergeCell ref="JOC56:JOJ56"/>
    <mergeCell ref="JOK56:JOR56"/>
    <mergeCell ref="JOS56:JOZ56"/>
    <mergeCell ref="JPA56:JPH56"/>
    <mergeCell ref="JPI56:JPP56"/>
    <mergeCell ref="JPQ56:JPX56"/>
    <mergeCell ref="JPY56:JQF56"/>
    <mergeCell ref="JQG56:JQN56"/>
    <mergeCell ref="JQO56:JQV56"/>
    <mergeCell ref="JQW56:JRD56"/>
    <mergeCell ref="JRE56:JRL56"/>
    <mergeCell ref="JRM56:JRT56"/>
    <mergeCell ref="JRU56:JSB56"/>
    <mergeCell ref="JSC56:JSJ56"/>
    <mergeCell ref="JSK56:JSR56"/>
    <mergeCell ref="JIG56:JIN56"/>
    <mergeCell ref="JIO56:JIV56"/>
    <mergeCell ref="JIW56:JJD56"/>
    <mergeCell ref="JJE56:JJL56"/>
    <mergeCell ref="JJM56:JJT56"/>
    <mergeCell ref="JJU56:JKB56"/>
    <mergeCell ref="JKC56:JKJ56"/>
    <mergeCell ref="JKK56:JKR56"/>
    <mergeCell ref="JKS56:JKZ56"/>
    <mergeCell ref="JLA56:JLH56"/>
    <mergeCell ref="JLI56:JLP56"/>
    <mergeCell ref="JLQ56:JLX56"/>
    <mergeCell ref="JLY56:JMF56"/>
    <mergeCell ref="JMG56:JMN56"/>
    <mergeCell ref="JMO56:JMV56"/>
    <mergeCell ref="JMW56:JND56"/>
    <mergeCell ref="JNE56:JNL56"/>
    <mergeCell ref="JDA56:JDH56"/>
    <mergeCell ref="JDI56:JDP56"/>
    <mergeCell ref="JDQ56:JDX56"/>
    <mergeCell ref="JDY56:JEF56"/>
    <mergeCell ref="JEG56:JEN56"/>
    <mergeCell ref="JEO56:JEV56"/>
    <mergeCell ref="JEW56:JFD56"/>
    <mergeCell ref="JFE56:JFL56"/>
    <mergeCell ref="JFM56:JFT56"/>
    <mergeCell ref="JFU56:JGB56"/>
    <mergeCell ref="JGC56:JGJ56"/>
    <mergeCell ref="JGK56:JGR56"/>
    <mergeCell ref="JGS56:JGZ56"/>
    <mergeCell ref="JHA56:JHH56"/>
    <mergeCell ref="JHI56:JHP56"/>
    <mergeCell ref="JHQ56:JHX56"/>
    <mergeCell ref="JHY56:JIF56"/>
    <mergeCell ref="IXU56:IYB56"/>
    <mergeCell ref="IYC56:IYJ56"/>
    <mergeCell ref="IYK56:IYR56"/>
    <mergeCell ref="IYS56:IYZ56"/>
    <mergeCell ref="IZA56:IZH56"/>
    <mergeCell ref="IZI56:IZP56"/>
    <mergeCell ref="IZQ56:IZX56"/>
    <mergeCell ref="IZY56:JAF56"/>
    <mergeCell ref="JAG56:JAN56"/>
    <mergeCell ref="JAO56:JAV56"/>
    <mergeCell ref="JAW56:JBD56"/>
    <mergeCell ref="JBE56:JBL56"/>
    <mergeCell ref="JBM56:JBT56"/>
    <mergeCell ref="JBU56:JCB56"/>
    <mergeCell ref="JCC56:JCJ56"/>
    <mergeCell ref="JCK56:JCR56"/>
    <mergeCell ref="JCS56:JCZ56"/>
    <mergeCell ref="ISO56:ISV56"/>
    <mergeCell ref="ISW56:ITD56"/>
    <mergeCell ref="ITE56:ITL56"/>
    <mergeCell ref="ITM56:ITT56"/>
    <mergeCell ref="ITU56:IUB56"/>
    <mergeCell ref="IUC56:IUJ56"/>
    <mergeCell ref="IUK56:IUR56"/>
    <mergeCell ref="IUS56:IUZ56"/>
    <mergeCell ref="IVA56:IVH56"/>
    <mergeCell ref="IVI56:IVP56"/>
    <mergeCell ref="IVQ56:IVX56"/>
    <mergeCell ref="IVY56:IWF56"/>
    <mergeCell ref="IWG56:IWN56"/>
    <mergeCell ref="IWO56:IWV56"/>
    <mergeCell ref="IWW56:IXD56"/>
    <mergeCell ref="IXE56:IXL56"/>
    <mergeCell ref="IXM56:IXT56"/>
    <mergeCell ref="INI56:INP56"/>
    <mergeCell ref="INQ56:INX56"/>
    <mergeCell ref="INY56:IOF56"/>
    <mergeCell ref="IOG56:ION56"/>
    <mergeCell ref="IOO56:IOV56"/>
    <mergeCell ref="IOW56:IPD56"/>
    <mergeCell ref="IPE56:IPL56"/>
    <mergeCell ref="IPM56:IPT56"/>
    <mergeCell ref="IPU56:IQB56"/>
    <mergeCell ref="IQC56:IQJ56"/>
    <mergeCell ref="IQK56:IQR56"/>
    <mergeCell ref="IQS56:IQZ56"/>
    <mergeCell ref="IRA56:IRH56"/>
    <mergeCell ref="IRI56:IRP56"/>
    <mergeCell ref="IRQ56:IRX56"/>
    <mergeCell ref="IRY56:ISF56"/>
    <mergeCell ref="ISG56:ISN56"/>
    <mergeCell ref="IIC56:IIJ56"/>
    <mergeCell ref="IIK56:IIR56"/>
    <mergeCell ref="IIS56:IIZ56"/>
    <mergeCell ref="IJA56:IJH56"/>
    <mergeCell ref="IJI56:IJP56"/>
    <mergeCell ref="IJQ56:IJX56"/>
    <mergeCell ref="IJY56:IKF56"/>
    <mergeCell ref="IKG56:IKN56"/>
    <mergeCell ref="IKO56:IKV56"/>
    <mergeCell ref="IKW56:ILD56"/>
    <mergeCell ref="ILE56:ILL56"/>
    <mergeCell ref="ILM56:ILT56"/>
    <mergeCell ref="ILU56:IMB56"/>
    <mergeCell ref="IMC56:IMJ56"/>
    <mergeCell ref="IMK56:IMR56"/>
    <mergeCell ref="IMS56:IMZ56"/>
    <mergeCell ref="INA56:INH56"/>
    <mergeCell ref="ICW56:IDD56"/>
    <mergeCell ref="IDE56:IDL56"/>
    <mergeCell ref="IDM56:IDT56"/>
    <mergeCell ref="IDU56:IEB56"/>
    <mergeCell ref="IEC56:IEJ56"/>
    <mergeCell ref="IEK56:IER56"/>
    <mergeCell ref="IES56:IEZ56"/>
    <mergeCell ref="IFA56:IFH56"/>
    <mergeCell ref="IFI56:IFP56"/>
    <mergeCell ref="IFQ56:IFX56"/>
    <mergeCell ref="IFY56:IGF56"/>
    <mergeCell ref="IGG56:IGN56"/>
    <mergeCell ref="IGO56:IGV56"/>
    <mergeCell ref="IGW56:IHD56"/>
    <mergeCell ref="IHE56:IHL56"/>
    <mergeCell ref="IHM56:IHT56"/>
    <mergeCell ref="IHU56:IIB56"/>
    <mergeCell ref="HXQ56:HXX56"/>
    <mergeCell ref="HXY56:HYF56"/>
    <mergeCell ref="HYG56:HYN56"/>
    <mergeCell ref="HYO56:HYV56"/>
    <mergeCell ref="HYW56:HZD56"/>
    <mergeCell ref="HZE56:HZL56"/>
    <mergeCell ref="HZM56:HZT56"/>
    <mergeCell ref="HZU56:IAB56"/>
    <mergeCell ref="IAC56:IAJ56"/>
    <mergeCell ref="IAK56:IAR56"/>
    <mergeCell ref="IAS56:IAZ56"/>
    <mergeCell ref="IBA56:IBH56"/>
    <mergeCell ref="IBI56:IBP56"/>
    <mergeCell ref="IBQ56:IBX56"/>
    <mergeCell ref="IBY56:ICF56"/>
    <mergeCell ref="ICG56:ICN56"/>
    <mergeCell ref="ICO56:ICV56"/>
    <mergeCell ref="HSK56:HSR56"/>
    <mergeCell ref="HSS56:HSZ56"/>
    <mergeCell ref="HTA56:HTH56"/>
    <mergeCell ref="HTI56:HTP56"/>
    <mergeCell ref="HTQ56:HTX56"/>
    <mergeCell ref="HTY56:HUF56"/>
    <mergeCell ref="HUG56:HUN56"/>
    <mergeCell ref="HUO56:HUV56"/>
    <mergeCell ref="HUW56:HVD56"/>
    <mergeCell ref="HVE56:HVL56"/>
    <mergeCell ref="HVM56:HVT56"/>
    <mergeCell ref="HVU56:HWB56"/>
    <mergeCell ref="HWC56:HWJ56"/>
    <mergeCell ref="HWK56:HWR56"/>
    <mergeCell ref="HWS56:HWZ56"/>
    <mergeCell ref="HXA56:HXH56"/>
    <mergeCell ref="HXI56:HXP56"/>
    <mergeCell ref="HNE56:HNL56"/>
    <mergeCell ref="HNM56:HNT56"/>
    <mergeCell ref="HNU56:HOB56"/>
    <mergeCell ref="HOC56:HOJ56"/>
    <mergeCell ref="HOK56:HOR56"/>
    <mergeCell ref="HOS56:HOZ56"/>
    <mergeCell ref="HPA56:HPH56"/>
    <mergeCell ref="HPI56:HPP56"/>
    <mergeCell ref="HPQ56:HPX56"/>
    <mergeCell ref="HPY56:HQF56"/>
    <mergeCell ref="HQG56:HQN56"/>
    <mergeCell ref="HQO56:HQV56"/>
    <mergeCell ref="HQW56:HRD56"/>
    <mergeCell ref="HRE56:HRL56"/>
    <mergeCell ref="HRM56:HRT56"/>
    <mergeCell ref="HRU56:HSB56"/>
    <mergeCell ref="HSC56:HSJ56"/>
    <mergeCell ref="HHY56:HIF56"/>
    <mergeCell ref="HIG56:HIN56"/>
    <mergeCell ref="HIO56:HIV56"/>
    <mergeCell ref="HIW56:HJD56"/>
    <mergeCell ref="HJE56:HJL56"/>
    <mergeCell ref="HJM56:HJT56"/>
    <mergeCell ref="HJU56:HKB56"/>
    <mergeCell ref="HKC56:HKJ56"/>
    <mergeCell ref="HKK56:HKR56"/>
    <mergeCell ref="HKS56:HKZ56"/>
    <mergeCell ref="HLA56:HLH56"/>
    <mergeCell ref="HLI56:HLP56"/>
    <mergeCell ref="HLQ56:HLX56"/>
    <mergeCell ref="HLY56:HMF56"/>
    <mergeCell ref="HMG56:HMN56"/>
    <mergeCell ref="HMO56:HMV56"/>
    <mergeCell ref="HMW56:HND56"/>
    <mergeCell ref="HCS56:HCZ56"/>
    <mergeCell ref="HDA56:HDH56"/>
    <mergeCell ref="HDI56:HDP56"/>
    <mergeCell ref="HDQ56:HDX56"/>
    <mergeCell ref="HDY56:HEF56"/>
    <mergeCell ref="HEG56:HEN56"/>
    <mergeCell ref="HEO56:HEV56"/>
    <mergeCell ref="HEW56:HFD56"/>
    <mergeCell ref="HFE56:HFL56"/>
    <mergeCell ref="HFM56:HFT56"/>
    <mergeCell ref="HFU56:HGB56"/>
    <mergeCell ref="HGC56:HGJ56"/>
    <mergeCell ref="HGK56:HGR56"/>
    <mergeCell ref="HGS56:HGZ56"/>
    <mergeCell ref="HHA56:HHH56"/>
    <mergeCell ref="HHI56:HHP56"/>
    <mergeCell ref="HHQ56:HHX56"/>
    <mergeCell ref="GXM56:GXT56"/>
    <mergeCell ref="GXU56:GYB56"/>
    <mergeCell ref="GYC56:GYJ56"/>
    <mergeCell ref="GYK56:GYR56"/>
    <mergeCell ref="GYS56:GYZ56"/>
    <mergeCell ref="GZA56:GZH56"/>
    <mergeCell ref="GZI56:GZP56"/>
    <mergeCell ref="GZQ56:GZX56"/>
    <mergeCell ref="GZY56:HAF56"/>
    <mergeCell ref="HAG56:HAN56"/>
    <mergeCell ref="HAO56:HAV56"/>
    <mergeCell ref="HAW56:HBD56"/>
    <mergeCell ref="HBE56:HBL56"/>
    <mergeCell ref="HBM56:HBT56"/>
    <mergeCell ref="HBU56:HCB56"/>
    <mergeCell ref="HCC56:HCJ56"/>
    <mergeCell ref="HCK56:HCR56"/>
    <mergeCell ref="GSG56:GSN56"/>
    <mergeCell ref="GSO56:GSV56"/>
    <mergeCell ref="GSW56:GTD56"/>
    <mergeCell ref="GTE56:GTL56"/>
    <mergeCell ref="GTM56:GTT56"/>
    <mergeCell ref="GTU56:GUB56"/>
    <mergeCell ref="GUC56:GUJ56"/>
    <mergeCell ref="GUK56:GUR56"/>
    <mergeCell ref="GUS56:GUZ56"/>
    <mergeCell ref="GVA56:GVH56"/>
    <mergeCell ref="GVI56:GVP56"/>
    <mergeCell ref="GVQ56:GVX56"/>
    <mergeCell ref="GVY56:GWF56"/>
    <mergeCell ref="GWG56:GWN56"/>
    <mergeCell ref="GWO56:GWV56"/>
    <mergeCell ref="GWW56:GXD56"/>
    <mergeCell ref="GXE56:GXL56"/>
    <mergeCell ref="GNA56:GNH56"/>
    <mergeCell ref="GNI56:GNP56"/>
    <mergeCell ref="GNQ56:GNX56"/>
    <mergeCell ref="GNY56:GOF56"/>
    <mergeCell ref="GOG56:GON56"/>
    <mergeCell ref="GOO56:GOV56"/>
    <mergeCell ref="GOW56:GPD56"/>
    <mergeCell ref="GPE56:GPL56"/>
    <mergeCell ref="GPM56:GPT56"/>
    <mergeCell ref="GPU56:GQB56"/>
    <mergeCell ref="GQC56:GQJ56"/>
    <mergeCell ref="GQK56:GQR56"/>
    <mergeCell ref="GQS56:GQZ56"/>
    <mergeCell ref="GRA56:GRH56"/>
    <mergeCell ref="GRI56:GRP56"/>
    <mergeCell ref="GRQ56:GRX56"/>
    <mergeCell ref="GRY56:GSF56"/>
    <mergeCell ref="GHU56:GIB56"/>
    <mergeCell ref="GIC56:GIJ56"/>
    <mergeCell ref="GIK56:GIR56"/>
    <mergeCell ref="GIS56:GIZ56"/>
    <mergeCell ref="GJA56:GJH56"/>
    <mergeCell ref="GJI56:GJP56"/>
    <mergeCell ref="GJQ56:GJX56"/>
    <mergeCell ref="GJY56:GKF56"/>
    <mergeCell ref="GKG56:GKN56"/>
    <mergeCell ref="GKO56:GKV56"/>
    <mergeCell ref="GKW56:GLD56"/>
    <mergeCell ref="GLE56:GLL56"/>
    <mergeCell ref="GLM56:GLT56"/>
    <mergeCell ref="GLU56:GMB56"/>
    <mergeCell ref="GMC56:GMJ56"/>
    <mergeCell ref="GMK56:GMR56"/>
    <mergeCell ref="GMS56:GMZ56"/>
    <mergeCell ref="GCO56:GCV56"/>
    <mergeCell ref="GCW56:GDD56"/>
    <mergeCell ref="GDE56:GDL56"/>
    <mergeCell ref="GDM56:GDT56"/>
    <mergeCell ref="GDU56:GEB56"/>
    <mergeCell ref="GEC56:GEJ56"/>
    <mergeCell ref="GEK56:GER56"/>
    <mergeCell ref="GES56:GEZ56"/>
    <mergeCell ref="GFA56:GFH56"/>
    <mergeCell ref="GFI56:GFP56"/>
    <mergeCell ref="GFQ56:GFX56"/>
    <mergeCell ref="GFY56:GGF56"/>
    <mergeCell ref="GGG56:GGN56"/>
    <mergeCell ref="GGO56:GGV56"/>
    <mergeCell ref="GGW56:GHD56"/>
    <mergeCell ref="GHE56:GHL56"/>
    <mergeCell ref="GHM56:GHT56"/>
    <mergeCell ref="FXI56:FXP56"/>
    <mergeCell ref="FXQ56:FXX56"/>
    <mergeCell ref="FXY56:FYF56"/>
    <mergeCell ref="FYG56:FYN56"/>
    <mergeCell ref="FYO56:FYV56"/>
    <mergeCell ref="FYW56:FZD56"/>
    <mergeCell ref="FZE56:FZL56"/>
    <mergeCell ref="FZM56:FZT56"/>
    <mergeCell ref="FZU56:GAB56"/>
    <mergeCell ref="GAC56:GAJ56"/>
    <mergeCell ref="GAK56:GAR56"/>
    <mergeCell ref="GAS56:GAZ56"/>
    <mergeCell ref="GBA56:GBH56"/>
    <mergeCell ref="GBI56:GBP56"/>
    <mergeCell ref="GBQ56:GBX56"/>
    <mergeCell ref="GBY56:GCF56"/>
    <mergeCell ref="GCG56:GCN56"/>
    <mergeCell ref="FSC56:FSJ56"/>
    <mergeCell ref="FSK56:FSR56"/>
    <mergeCell ref="FSS56:FSZ56"/>
    <mergeCell ref="FTA56:FTH56"/>
    <mergeCell ref="FTI56:FTP56"/>
    <mergeCell ref="FTQ56:FTX56"/>
    <mergeCell ref="FTY56:FUF56"/>
    <mergeCell ref="FUG56:FUN56"/>
    <mergeCell ref="FUO56:FUV56"/>
    <mergeCell ref="FUW56:FVD56"/>
    <mergeCell ref="FVE56:FVL56"/>
    <mergeCell ref="FVM56:FVT56"/>
    <mergeCell ref="FVU56:FWB56"/>
    <mergeCell ref="FWC56:FWJ56"/>
    <mergeCell ref="FWK56:FWR56"/>
    <mergeCell ref="FWS56:FWZ56"/>
    <mergeCell ref="FXA56:FXH56"/>
    <mergeCell ref="FMW56:FND56"/>
    <mergeCell ref="FNE56:FNL56"/>
    <mergeCell ref="FNM56:FNT56"/>
    <mergeCell ref="FNU56:FOB56"/>
    <mergeCell ref="FOC56:FOJ56"/>
    <mergeCell ref="FOK56:FOR56"/>
    <mergeCell ref="FOS56:FOZ56"/>
    <mergeCell ref="FPA56:FPH56"/>
    <mergeCell ref="FPI56:FPP56"/>
    <mergeCell ref="FPQ56:FPX56"/>
    <mergeCell ref="FPY56:FQF56"/>
    <mergeCell ref="FQG56:FQN56"/>
    <mergeCell ref="FQO56:FQV56"/>
    <mergeCell ref="FQW56:FRD56"/>
    <mergeCell ref="FRE56:FRL56"/>
    <mergeCell ref="FRM56:FRT56"/>
    <mergeCell ref="FRU56:FSB56"/>
    <mergeCell ref="FHQ56:FHX56"/>
    <mergeCell ref="FHY56:FIF56"/>
    <mergeCell ref="FIG56:FIN56"/>
    <mergeCell ref="FIO56:FIV56"/>
    <mergeCell ref="FIW56:FJD56"/>
    <mergeCell ref="FJE56:FJL56"/>
    <mergeCell ref="FJM56:FJT56"/>
    <mergeCell ref="FJU56:FKB56"/>
    <mergeCell ref="FKC56:FKJ56"/>
    <mergeCell ref="FKK56:FKR56"/>
    <mergeCell ref="FKS56:FKZ56"/>
    <mergeCell ref="FLA56:FLH56"/>
    <mergeCell ref="FLI56:FLP56"/>
    <mergeCell ref="FLQ56:FLX56"/>
    <mergeCell ref="FLY56:FMF56"/>
    <mergeCell ref="FMG56:FMN56"/>
    <mergeCell ref="FMO56:FMV56"/>
    <mergeCell ref="FCK56:FCR56"/>
    <mergeCell ref="FCS56:FCZ56"/>
    <mergeCell ref="FDA56:FDH56"/>
    <mergeCell ref="FDI56:FDP56"/>
    <mergeCell ref="FDQ56:FDX56"/>
    <mergeCell ref="FDY56:FEF56"/>
    <mergeCell ref="FEG56:FEN56"/>
    <mergeCell ref="FEO56:FEV56"/>
    <mergeCell ref="FEW56:FFD56"/>
    <mergeCell ref="FFE56:FFL56"/>
    <mergeCell ref="FFM56:FFT56"/>
    <mergeCell ref="FFU56:FGB56"/>
    <mergeCell ref="FGC56:FGJ56"/>
    <mergeCell ref="FGK56:FGR56"/>
    <mergeCell ref="FGS56:FGZ56"/>
    <mergeCell ref="FHA56:FHH56"/>
    <mergeCell ref="FHI56:FHP56"/>
    <mergeCell ref="EXE56:EXL56"/>
    <mergeCell ref="EXM56:EXT56"/>
    <mergeCell ref="EXU56:EYB56"/>
    <mergeCell ref="EYC56:EYJ56"/>
    <mergeCell ref="EYK56:EYR56"/>
    <mergeCell ref="EYS56:EYZ56"/>
    <mergeCell ref="EZA56:EZH56"/>
    <mergeCell ref="EZI56:EZP56"/>
    <mergeCell ref="EZQ56:EZX56"/>
    <mergeCell ref="EZY56:FAF56"/>
    <mergeCell ref="FAG56:FAN56"/>
    <mergeCell ref="FAO56:FAV56"/>
    <mergeCell ref="FAW56:FBD56"/>
    <mergeCell ref="FBE56:FBL56"/>
    <mergeCell ref="FBM56:FBT56"/>
    <mergeCell ref="FBU56:FCB56"/>
    <mergeCell ref="FCC56:FCJ56"/>
    <mergeCell ref="ERY56:ESF56"/>
    <mergeCell ref="ESG56:ESN56"/>
    <mergeCell ref="ESO56:ESV56"/>
    <mergeCell ref="ESW56:ETD56"/>
    <mergeCell ref="ETE56:ETL56"/>
    <mergeCell ref="ETM56:ETT56"/>
    <mergeCell ref="ETU56:EUB56"/>
    <mergeCell ref="EUC56:EUJ56"/>
    <mergeCell ref="EUK56:EUR56"/>
    <mergeCell ref="EUS56:EUZ56"/>
    <mergeCell ref="EVA56:EVH56"/>
    <mergeCell ref="EVI56:EVP56"/>
    <mergeCell ref="EVQ56:EVX56"/>
    <mergeCell ref="EVY56:EWF56"/>
    <mergeCell ref="EWG56:EWN56"/>
    <mergeCell ref="EWO56:EWV56"/>
    <mergeCell ref="EWW56:EXD56"/>
    <mergeCell ref="EMS56:EMZ56"/>
    <mergeCell ref="ENA56:ENH56"/>
    <mergeCell ref="ENI56:ENP56"/>
    <mergeCell ref="ENQ56:ENX56"/>
    <mergeCell ref="ENY56:EOF56"/>
    <mergeCell ref="EOG56:EON56"/>
    <mergeCell ref="EOO56:EOV56"/>
    <mergeCell ref="EOW56:EPD56"/>
    <mergeCell ref="EPE56:EPL56"/>
    <mergeCell ref="EPM56:EPT56"/>
    <mergeCell ref="EPU56:EQB56"/>
    <mergeCell ref="EQC56:EQJ56"/>
    <mergeCell ref="EQK56:EQR56"/>
    <mergeCell ref="EQS56:EQZ56"/>
    <mergeCell ref="ERA56:ERH56"/>
    <mergeCell ref="ERI56:ERP56"/>
    <mergeCell ref="ERQ56:ERX56"/>
    <mergeCell ref="EHM56:EHT56"/>
    <mergeCell ref="EHU56:EIB56"/>
    <mergeCell ref="EIC56:EIJ56"/>
    <mergeCell ref="EIK56:EIR56"/>
    <mergeCell ref="EIS56:EIZ56"/>
    <mergeCell ref="EJA56:EJH56"/>
    <mergeCell ref="EJI56:EJP56"/>
    <mergeCell ref="EJQ56:EJX56"/>
    <mergeCell ref="EJY56:EKF56"/>
    <mergeCell ref="EKG56:EKN56"/>
    <mergeCell ref="EKO56:EKV56"/>
    <mergeCell ref="EKW56:ELD56"/>
    <mergeCell ref="ELE56:ELL56"/>
    <mergeCell ref="ELM56:ELT56"/>
    <mergeCell ref="ELU56:EMB56"/>
    <mergeCell ref="EMC56:EMJ56"/>
    <mergeCell ref="EMK56:EMR56"/>
    <mergeCell ref="ECG56:ECN56"/>
    <mergeCell ref="ECO56:ECV56"/>
    <mergeCell ref="ECW56:EDD56"/>
    <mergeCell ref="EDE56:EDL56"/>
    <mergeCell ref="EDM56:EDT56"/>
    <mergeCell ref="EDU56:EEB56"/>
    <mergeCell ref="EEC56:EEJ56"/>
    <mergeCell ref="EEK56:EER56"/>
    <mergeCell ref="EES56:EEZ56"/>
    <mergeCell ref="EFA56:EFH56"/>
    <mergeCell ref="EFI56:EFP56"/>
    <mergeCell ref="EFQ56:EFX56"/>
    <mergeCell ref="EFY56:EGF56"/>
    <mergeCell ref="EGG56:EGN56"/>
    <mergeCell ref="EGO56:EGV56"/>
    <mergeCell ref="EGW56:EHD56"/>
    <mergeCell ref="EHE56:EHL56"/>
    <mergeCell ref="DXA56:DXH56"/>
    <mergeCell ref="DXI56:DXP56"/>
    <mergeCell ref="DXQ56:DXX56"/>
    <mergeCell ref="DXY56:DYF56"/>
    <mergeCell ref="DYG56:DYN56"/>
    <mergeCell ref="DYO56:DYV56"/>
    <mergeCell ref="DYW56:DZD56"/>
    <mergeCell ref="DZE56:DZL56"/>
    <mergeCell ref="DZM56:DZT56"/>
    <mergeCell ref="DZU56:EAB56"/>
    <mergeCell ref="EAC56:EAJ56"/>
    <mergeCell ref="EAK56:EAR56"/>
    <mergeCell ref="EAS56:EAZ56"/>
    <mergeCell ref="EBA56:EBH56"/>
    <mergeCell ref="EBI56:EBP56"/>
    <mergeCell ref="EBQ56:EBX56"/>
    <mergeCell ref="EBY56:ECF56"/>
    <mergeCell ref="DRU56:DSB56"/>
    <mergeCell ref="DSC56:DSJ56"/>
    <mergeCell ref="DSK56:DSR56"/>
    <mergeCell ref="DSS56:DSZ56"/>
    <mergeCell ref="DTA56:DTH56"/>
    <mergeCell ref="DTI56:DTP56"/>
    <mergeCell ref="DTQ56:DTX56"/>
    <mergeCell ref="DTY56:DUF56"/>
    <mergeCell ref="DUG56:DUN56"/>
    <mergeCell ref="DUO56:DUV56"/>
    <mergeCell ref="DUW56:DVD56"/>
    <mergeCell ref="DVE56:DVL56"/>
    <mergeCell ref="DVM56:DVT56"/>
    <mergeCell ref="DVU56:DWB56"/>
    <mergeCell ref="DWC56:DWJ56"/>
    <mergeCell ref="DWK56:DWR56"/>
    <mergeCell ref="DWS56:DWZ56"/>
    <mergeCell ref="DMO56:DMV56"/>
    <mergeCell ref="DMW56:DND56"/>
    <mergeCell ref="DNE56:DNL56"/>
    <mergeCell ref="DNM56:DNT56"/>
    <mergeCell ref="DNU56:DOB56"/>
    <mergeCell ref="DOC56:DOJ56"/>
    <mergeCell ref="DOK56:DOR56"/>
    <mergeCell ref="DOS56:DOZ56"/>
    <mergeCell ref="DPA56:DPH56"/>
    <mergeCell ref="DPI56:DPP56"/>
    <mergeCell ref="DPQ56:DPX56"/>
    <mergeCell ref="DPY56:DQF56"/>
    <mergeCell ref="DQG56:DQN56"/>
    <mergeCell ref="DQO56:DQV56"/>
    <mergeCell ref="DQW56:DRD56"/>
    <mergeCell ref="DRE56:DRL56"/>
    <mergeCell ref="DRM56:DRT56"/>
    <mergeCell ref="DHI56:DHP56"/>
    <mergeCell ref="DHQ56:DHX56"/>
    <mergeCell ref="DHY56:DIF56"/>
    <mergeCell ref="DIG56:DIN56"/>
    <mergeCell ref="DIO56:DIV56"/>
    <mergeCell ref="DIW56:DJD56"/>
    <mergeCell ref="DJE56:DJL56"/>
    <mergeCell ref="DJM56:DJT56"/>
    <mergeCell ref="DJU56:DKB56"/>
    <mergeCell ref="DKC56:DKJ56"/>
    <mergeCell ref="DKK56:DKR56"/>
    <mergeCell ref="DKS56:DKZ56"/>
    <mergeCell ref="DLA56:DLH56"/>
    <mergeCell ref="DLI56:DLP56"/>
    <mergeCell ref="DLQ56:DLX56"/>
    <mergeCell ref="DLY56:DMF56"/>
    <mergeCell ref="DMG56:DMN56"/>
    <mergeCell ref="DCC56:DCJ56"/>
    <mergeCell ref="DCK56:DCR56"/>
    <mergeCell ref="DCS56:DCZ56"/>
    <mergeCell ref="DDA56:DDH56"/>
    <mergeCell ref="DDI56:DDP56"/>
    <mergeCell ref="DDQ56:DDX56"/>
    <mergeCell ref="DDY56:DEF56"/>
    <mergeCell ref="DEG56:DEN56"/>
    <mergeCell ref="DEO56:DEV56"/>
    <mergeCell ref="DEW56:DFD56"/>
    <mergeCell ref="DFE56:DFL56"/>
    <mergeCell ref="DFM56:DFT56"/>
    <mergeCell ref="DFU56:DGB56"/>
    <mergeCell ref="DGC56:DGJ56"/>
    <mergeCell ref="DGK56:DGR56"/>
    <mergeCell ref="DGS56:DGZ56"/>
    <mergeCell ref="DHA56:DHH56"/>
    <mergeCell ref="CWW56:CXD56"/>
    <mergeCell ref="CXE56:CXL56"/>
    <mergeCell ref="CXM56:CXT56"/>
    <mergeCell ref="CXU56:CYB56"/>
    <mergeCell ref="CYC56:CYJ56"/>
    <mergeCell ref="CYK56:CYR56"/>
    <mergeCell ref="CYS56:CYZ56"/>
    <mergeCell ref="CZA56:CZH56"/>
    <mergeCell ref="CZI56:CZP56"/>
    <mergeCell ref="CZQ56:CZX56"/>
    <mergeCell ref="CZY56:DAF56"/>
    <mergeCell ref="DAG56:DAN56"/>
    <mergeCell ref="DAO56:DAV56"/>
    <mergeCell ref="DAW56:DBD56"/>
    <mergeCell ref="DBE56:DBL56"/>
    <mergeCell ref="DBM56:DBT56"/>
    <mergeCell ref="DBU56:DCB56"/>
    <mergeCell ref="CRQ56:CRX56"/>
    <mergeCell ref="CRY56:CSF56"/>
    <mergeCell ref="CSG56:CSN56"/>
    <mergeCell ref="CSO56:CSV56"/>
    <mergeCell ref="CSW56:CTD56"/>
    <mergeCell ref="CTE56:CTL56"/>
    <mergeCell ref="CTM56:CTT56"/>
    <mergeCell ref="CTU56:CUB56"/>
    <mergeCell ref="CUC56:CUJ56"/>
    <mergeCell ref="CUK56:CUR56"/>
    <mergeCell ref="CUS56:CUZ56"/>
    <mergeCell ref="CVA56:CVH56"/>
    <mergeCell ref="CVI56:CVP56"/>
    <mergeCell ref="CVQ56:CVX56"/>
    <mergeCell ref="CVY56:CWF56"/>
    <mergeCell ref="CWG56:CWN56"/>
    <mergeCell ref="CWO56:CWV56"/>
    <mergeCell ref="CMK56:CMR56"/>
    <mergeCell ref="CMS56:CMZ56"/>
    <mergeCell ref="CNA56:CNH56"/>
    <mergeCell ref="CNI56:CNP56"/>
    <mergeCell ref="CNQ56:CNX56"/>
    <mergeCell ref="CNY56:COF56"/>
    <mergeCell ref="COG56:CON56"/>
    <mergeCell ref="COO56:COV56"/>
    <mergeCell ref="COW56:CPD56"/>
    <mergeCell ref="CPE56:CPL56"/>
    <mergeCell ref="CPM56:CPT56"/>
    <mergeCell ref="CPU56:CQB56"/>
    <mergeCell ref="CQC56:CQJ56"/>
    <mergeCell ref="CQK56:CQR56"/>
    <mergeCell ref="CQS56:CQZ56"/>
    <mergeCell ref="CRA56:CRH56"/>
    <mergeCell ref="CRI56:CRP56"/>
    <mergeCell ref="CHE56:CHL56"/>
    <mergeCell ref="CHM56:CHT56"/>
    <mergeCell ref="CHU56:CIB56"/>
    <mergeCell ref="CIC56:CIJ56"/>
    <mergeCell ref="CIK56:CIR56"/>
    <mergeCell ref="CIS56:CIZ56"/>
    <mergeCell ref="CJA56:CJH56"/>
    <mergeCell ref="CJI56:CJP56"/>
    <mergeCell ref="CJQ56:CJX56"/>
    <mergeCell ref="CJY56:CKF56"/>
    <mergeCell ref="CKG56:CKN56"/>
    <mergeCell ref="CKO56:CKV56"/>
    <mergeCell ref="CKW56:CLD56"/>
    <mergeCell ref="CLE56:CLL56"/>
    <mergeCell ref="CLM56:CLT56"/>
    <mergeCell ref="CLU56:CMB56"/>
    <mergeCell ref="CMC56:CMJ56"/>
    <mergeCell ref="CBY56:CCF56"/>
    <mergeCell ref="CCG56:CCN56"/>
    <mergeCell ref="CCO56:CCV56"/>
    <mergeCell ref="CCW56:CDD56"/>
    <mergeCell ref="CDE56:CDL56"/>
    <mergeCell ref="CDM56:CDT56"/>
    <mergeCell ref="CDU56:CEB56"/>
    <mergeCell ref="CEC56:CEJ56"/>
    <mergeCell ref="CEK56:CER56"/>
    <mergeCell ref="CES56:CEZ56"/>
    <mergeCell ref="CFA56:CFH56"/>
    <mergeCell ref="CFI56:CFP56"/>
    <mergeCell ref="CFQ56:CFX56"/>
    <mergeCell ref="CFY56:CGF56"/>
    <mergeCell ref="CGG56:CGN56"/>
    <mergeCell ref="CGO56:CGV56"/>
    <mergeCell ref="CGW56:CHD56"/>
    <mergeCell ref="BWS56:BWZ56"/>
    <mergeCell ref="BXA56:BXH56"/>
    <mergeCell ref="BXI56:BXP56"/>
    <mergeCell ref="BXQ56:BXX56"/>
    <mergeCell ref="BXY56:BYF56"/>
    <mergeCell ref="BYG56:BYN56"/>
    <mergeCell ref="BYO56:BYV56"/>
    <mergeCell ref="BYW56:BZD56"/>
    <mergeCell ref="BZE56:BZL56"/>
    <mergeCell ref="BZM56:BZT56"/>
    <mergeCell ref="BZU56:CAB56"/>
    <mergeCell ref="CAC56:CAJ56"/>
    <mergeCell ref="CAK56:CAR56"/>
    <mergeCell ref="CAS56:CAZ56"/>
    <mergeCell ref="CBA56:CBH56"/>
    <mergeCell ref="CBI56:CBP56"/>
    <mergeCell ref="CBQ56:CBX56"/>
    <mergeCell ref="BRM56:BRT56"/>
    <mergeCell ref="BRU56:BSB56"/>
    <mergeCell ref="BSC56:BSJ56"/>
    <mergeCell ref="BSK56:BSR56"/>
    <mergeCell ref="BSS56:BSZ56"/>
    <mergeCell ref="BTA56:BTH56"/>
    <mergeCell ref="BTI56:BTP56"/>
    <mergeCell ref="BTQ56:BTX56"/>
    <mergeCell ref="BTY56:BUF56"/>
    <mergeCell ref="BUG56:BUN56"/>
    <mergeCell ref="BUO56:BUV56"/>
    <mergeCell ref="BUW56:BVD56"/>
    <mergeCell ref="BVE56:BVL56"/>
    <mergeCell ref="BVM56:BVT56"/>
    <mergeCell ref="BVU56:BWB56"/>
    <mergeCell ref="BWC56:BWJ56"/>
    <mergeCell ref="BWK56:BWR56"/>
    <mergeCell ref="BMG56:BMN56"/>
    <mergeCell ref="BMO56:BMV56"/>
    <mergeCell ref="BMW56:BND56"/>
    <mergeCell ref="BNE56:BNL56"/>
    <mergeCell ref="BNM56:BNT56"/>
    <mergeCell ref="BNU56:BOB56"/>
    <mergeCell ref="BOC56:BOJ56"/>
    <mergeCell ref="BOK56:BOR56"/>
    <mergeCell ref="BOS56:BOZ56"/>
    <mergeCell ref="BPA56:BPH56"/>
    <mergeCell ref="BPI56:BPP56"/>
    <mergeCell ref="BPQ56:BPX56"/>
    <mergeCell ref="BPY56:BQF56"/>
    <mergeCell ref="BQG56:BQN56"/>
    <mergeCell ref="BQO56:BQV56"/>
    <mergeCell ref="BQW56:BRD56"/>
    <mergeCell ref="BRE56:BRL56"/>
    <mergeCell ref="BHA56:BHH56"/>
    <mergeCell ref="BHI56:BHP56"/>
    <mergeCell ref="BHQ56:BHX56"/>
    <mergeCell ref="BHY56:BIF56"/>
    <mergeCell ref="BIG56:BIN56"/>
    <mergeCell ref="BIO56:BIV56"/>
    <mergeCell ref="BIW56:BJD56"/>
    <mergeCell ref="BJE56:BJL56"/>
    <mergeCell ref="BJM56:BJT56"/>
    <mergeCell ref="BJU56:BKB56"/>
    <mergeCell ref="BKC56:BKJ56"/>
    <mergeCell ref="BKK56:BKR56"/>
    <mergeCell ref="BKS56:BKZ56"/>
    <mergeCell ref="BLA56:BLH56"/>
    <mergeCell ref="BLI56:BLP56"/>
    <mergeCell ref="BLQ56:BLX56"/>
    <mergeCell ref="BLY56:BMF56"/>
    <mergeCell ref="BBU56:BCB56"/>
    <mergeCell ref="BCC56:BCJ56"/>
    <mergeCell ref="BCK56:BCR56"/>
    <mergeCell ref="BCS56:BCZ56"/>
    <mergeCell ref="BDA56:BDH56"/>
    <mergeCell ref="BDI56:BDP56"/>
    <mergeCell ref="BDQ56:BDX56"/>
    <mergeCell ref="BDY56:BEF56"/>
    <mergeCell ref="BEG56:BEN56"/>
    <mergeCell ref="BEO56:BEV56"/>
    <mergeCell ref="BEW56:BFD56"/>
    <mergeCell ref="BFE56:BFL56"/>
    <mergeCell ref="BFM56:BFT56"/>
    <mergeCell ref="BFU56:BGB56"/>
    <mergeCell ref="BGC56:BGJ56"/>
    <mergeCell ref="BGK56:BGR56"/>
    <mergeCell ref="BGS56:BGZ56"/>
    <mergeCell ref="AWO56:AWV56"/>
    <mergeCell ref="AWW56:AXD56"/>
    <mergeCell ref="AXE56:AXL56"/>
    <mergeCell ref="AXM56:AXT56"/>
    <mergeCell ref="AXU56:AYB56"/>
    <mergeCell ref="AYC56:AYJ56"/>
    <mergeCell ref="AYK56:AYR56"/>
    <mergeCell ref="AYS56:AYZ56"/>
    <mergeCell ref="AZA56:AZH56"/>
    <mergeCell ref="AZI56:AZP56"/>
    <mergeCell ref="AZQ56:AZX56"/>
    <mergeCell ref="AZY56:BAF56"/>
    <mergeCell ref="BAG56:BAN56"/>
    <mergeCell ref="BAO56:BAV56"/>
    <mergeCell ref="BAW56:BBD56"/>
    <mergeCell ref="BBE56:BBL56"/>
    <mergeCell ref="BBM56:BBT56"/>
    <mergeCell ref="A56:H56"/>
    <mergeCell ref="ARQ56:ARX56"/>
    <mergeCell ref="ARY56:ASF56"/>
    <mergeCell ref="ASG56:ASN56"/>
    <mergeCell ref="ASO56:ASV56"/>
    <mergeCell ref="ASW56:ATD56"/>
    <mergeCell ref="ATE56:ATL56"/>
    <mergeCell ref="ATM56:ATT56"/>
    <mergeCell ref="ATU56:AUB56"/>
    <mergeCell ref="AUC56:AUJ56"/>
    <mergeCell ref="AUK56:AUR56"/>
    <mergeCell ref="AUS56:AUZ56"/>
    <mergeCell ref="AVA56:AVH56"/>
    <mergeCell ref="AVI56:AVP56"/>
    <mergeCell ref="AVQ56:AVX56"/>
    <mergeCell ref="AVY56:AWF56"/>
    <mergeCell ref="AWG56:AWN56"/>
    <mergeCell ref="C51:C52"/>
    <mergeCell ref="D51:D52"/>
    <mergeCell ref="E51:G51"/>
    <mergeCell ref="A45:B45"/>
    <mergeCell ref="A46:B46"/>
    <mergeCell ref="A47:B47"/>
    <mergeCell ref="A48:B48"/>
    <mergeCell ref="A51:A52"/>
    <mergeCell ref="B51:B52"/>
    <mergeCell ref="XEO42:XEU42"/>
    <mergeCell ref="XEW42:XFC42"/>
    <mergeCell ref="A43:B44"/>
    <mergeCell ref="C43:C44"/>
    <mergeCell ref="D43:D44"/>
    <mergeCell ref="E43:E44"/>
    <mergeCell ref="F43:H43"/>
    <mergeCell ref="XCS42:XCY42"/>
    <mergeCell ref="XDA42:XDG42"/>
    <mergeCell ref="XDI42:XDO42"/>
    <mergeCell ref="XDQ42:XDW42"/>
    <mergeCell ref="XDY42:XEE42"/>
    <mergeCell ref="XEG42:XEM42"/>
    <mergeCell ref="XAW42:XBC42"/>
    <mergeCell ref="XBE42:XBK42"/>
    <mergeCell ref="XBM42:XBS42"/>
    <mergeCell ref="XBU42:XCA42"/>
    <mergeCell ref="XCC42:XCI42"/>
    <mergeCell ref="XCK42:XCQ42"/>
    <mergeCell ref="WZA42:WZG42"/>
    <mergeCell ref="WZI42:WZO42"/>
    <mergeCell ref="WZQ42:WZW42"/>
    <mergeCell ref="WZY42:XAE42"/>
    <mergeCell ref="XAG42:XAM42"/>
    <mergeCell ref="XAO42:XAU42"/>
    <mergeCell ref="WXE42:WXK42"/>
    <mergeCell ref="WXM42:WXS42"/>
    <mergeCell ref="WXU42:WYA42"/>
    <mergeCell ref="WYC42:WYI42"/>
    <mergeCell ref="WYK42:WYQ42"/>
    <mergeCell ref="WYS42:WYY42"/>
    <mergeCell ref="WVI42:WVO42"/>
    <mergeCell ref="WVQ42:WVW42"/>
    <mergeCell ref="WVY42:WWE42"/>
    <mergeCell ref="WWG42:WWM42"/>
    <mergeCell ref="WWO42:WWU42"/>
    <mergeCell ref="WWW42:WXC42"/>
    <mergeCell ref="WTM42:WTS42"/>
    <mergeCell ref="WTU42:WUA42"/>
    <mergeCell ref="WUC42:WUI42"/>
    <mergeCell ref="WUK42:WUQ42"/>
    <mergeCell ref="WUS42:WUY42"/>
    <mergeCell ref="WVA42:WVG42"/>
    <mergeCell ref="WRQ42:WRW42"/>
    <mergeCell ref="WRY42:WSE42"/>
    <mergeCell ref="WSG42:WSM42"/>
    <mergeCell ref="WSO42:WSU42"/>
    <mergeCell ref="WSW42:WTC42"/>
    <mergeCell ref="WTE42:WTK42"/>
    <mergeCell ref="WPU42:WQA42"/>
    <mergeCell ref="WQC42:WQI42"/>
    <mergeCell ref="WQK42:WQQ42"/>
    <mergeCell ref="WQS42:WQY42"/>
    <mergeCell ref="WRA42:WRG42"/>
    <mergeCell ref="WRI42:WRO42"/>
    <mergeCell ref="WNY42:WOE42"/>
    <mergeCell ref="WOG42:WOM42"/>
    <mergeCell ref="WOO42:WOU42"/>
    <mergeCell ref="WOW42:WPC42"/>
    <mergeCell ref="WPE42:WPK42"/>
    <mergeCell ref="WPM42:WPS42"/>
    <mergeCell ref="WMC42:WMI42"/>
    <mergeCell ref="WMK42:WMQ42"/>
    <mergeCell ref="WMS42:WMY42"/>
    <mergeCell ref="WNA42:WNG42"/>
    <mergeCell ref="WNI42:WNO42"/>
    <mergeCell ref="WNQ42:WNW42"/>
    <mergeCell ref="WKG42:WKM42"/>
    <mergeCell ref="WKO42:WKU42"/>
    <mergeCell ref="WKW42:WLC42"/>
    <mergeCell ref="WLE42:WLK42"/>
    <mergeCell ref="WLM42:WLS42"/>
    <mergeCell ref="WLU42:WMA42"/>
    <mergeCell ref="WIK42:WIQ42"/>
    <mergeCell ref="WIS42:WIY42"/>
    <mergeCell ref="WJA42:WJG42"/>
    <mergeCell ref="WJI42:WJO42"/>
    <mergeCell ref="WJQ42:WJW42"/>
    <mergeCell ref="WJY42:WKE42"/>
    <mergeCell ref="WGO42:WGU42"/>
    <mergeCell ref="WGW42:WHC42"/>
    <mergeCell ref="WHE42:WHK42"/>
    <mergeCell ref="WHM42:WHS42"/>
    <mergeCell ref="WHU42:WIA42"/>
    <mergeCell ref="WIC42:WII42"/>
    <mergeCell ref="WES42:WEY42"/>
    <mergeCell ref="WFA42:WFG42"/>
    <mergeCell ref="WFI42:WFO42"/>
    <mergeCell ref="WFQ42:WFW42"/>
    <mergeCell ref="WFY42:WGE42"/>
    <mergeCell ref="WGG42:WGM42"/>
    <mergeCell ref="WCW42:WDC42"/>
    <mergeCell ref="WDE42:WDK42"/>
    <mergeCell ref="WDM42:WDS42"/>
    <mergeCell ref="WDU42:WEA42"/>
    <mergeCell ref="WEC42:WEI42"/>
    <mergeCell ref="WEK42:WEQ42"/>
    <mergeCell ref="WBA42:WBG42"/>
    <mergeCell ref="WBI42:WBO42"/>
    <mergeCell ref="WBQ42:WBW42"/>
    <mergeCell ref="WBY42:WCE42"/>
    <mergeCell ref="WCG42:WCM42"/>
    <mergeCell ref="WCO42:WCU42"/>
    <mergeCell ref="VZE42:VZK42"/>
    <mergeCell ref="VZM42:VZS42"/>
    <mergeCell ref="VZU42:WAA42"/>
    <mergeCell ref="WAC42:WAI42"/>
    <mergeCell ref="WAK42:WAQ42"/>
    <mergeCell ref="WAS42:WAY42"/>
    <mergeCell ref="VXI42:VXO42"/>
    <mergeCell ref="VXQ42:VXW42"/>
    <mergeCell ref="VXY42:VYE42"/>
    <mergeCell ref="VYG42:VYM42"/>
    <mergeCell ref="VYO42:VYU42"/>
    <mergeCell ref="VYW42:VZC42"/>
    <mergeCell ref="VVM42:VVS42"/>
    <mergeCell ref="VVU42:VWA42"/>
    <mergeCell ref="VWC42:VWI42"/>
    <mergeCell ref="VWK42:VWQ42"/>
    <mergeCell ref="VWS42:VWY42"/>
    <mergeCell ref="VXA42:VXG42"/>
    <mergeCell ref="VTQ42:VTW42"/>
    <mergeCell ref="VTY42:VUE42"/>
    <mergeCell ref="VUG42:VUM42"/>
    <mergeCell ref="VUO42:VUU42"/>
    <mergeCell ref="VUW42:VVC42"/>
    <mergeCell ref="VVE42:VVK42"/>
    <mergeCell ref="VRU42:VSA42"/>
    <mergeCell ref="VSC42:VSI42"/>
    <mergeCell ref="VSK42:VSQ42"/>
    <mergeCell ref="VSS42:VSY42"/>
    <mergeCell ref="VTA42:VTG42"/>
    <mergeCell ref="VTI42:VTO42"/>
    <mergeCell ref="VPY42:VQE42"/>
    <mergeCell ref="VQG42:VQM42"/>
    <mergeCell ref="VQO42:VQU42"/>
    <mergeCell ref="VQW42:VRC42"/>
    <mergeCell ref="VRE42:VRK42"/>
    <mergeCell ref="VRM42:VRS42"/>
    <mergeCell ref="VOC42:VOI42"/>
    <mergeCell ref="VOK42:VOQ42"/>
    <mergeCell ref="VOS42:VOY42"/>
    <mergeCell ref="VPA42:VPG42"/>
    <mergeCell ref="VPI42:VPO42"/>
    <mergeCell ref="VPQ42:VPW42"/>
    <mergeCell ref="VMG42:VMM42"/>
    <mergeCell ref="VMO42:VMU42"/>
    <mergeCell ref="VMW42:VNC42"/>
    <mergeCell ref="VNE42:VNK42"/>
    <mergeCell ref="VNM42:VNS42"/>
    <mergeCell ref="VNU42:VOA42"/>
    <mergeCell ref="VKK42:VKQ42"/>
    <mergeCell ref="VKS42:VKY42"/>
    <mergeCell ref="VLA42:VLG42"/>
    <mergeCell ref="VLI42:VLO42"/>
    <mergeCell ref="VLQ42:VLW42"/>
    <mergeCell ref="VLY42:VME42"/>
    <mergeCell ref="VIO42:VIU42"/>
    <mergeCell ref="VIW42:VJC42"/>
    <mergeCell ref="VJE42:VJK42"/>
    <mergeCell ref="VJM42:VJS42"/>
    <mergeCell ref="VJU42:VKA42"/>
    <mergeCell ref="VKC42:VKI42"/>
    <mergeCell ref="VGS42:VGY42"/>
    <mergeCell ref="VHA42:VHG42"/>
    <mergeCell ref="VHI42:VHO42"/>
    <mergeCell ref="VHQ42:VHW42"/>
    <mergeCell ref="VHY42:VIE42"/>
    <mergeCell ref="VIG42:VIM42"/>
    <mergeCell ref="VEW42:VFC42"/>
    <mergeCell ref="VFE42:VFK42"/>
    <mergeCell ref="VFM42:VFS42"/>
    <mergeCell ref="VFU42:VGA42"/>
    <mergeCell ref="VGC42:VGI42"/>
    <mergeCell ref="VGK42:VGQ42"/>
    <mergeCell ref="VDA42:VDG42"/>
    <mergeCell ref="VDI42:VDO42"/>
    <mergeCell ref="VDQ42:VDW42"/>
    <mergeCell ref="VDY42:VEE42"/>
    <mergeCell ref="VEG42:VEM42"/>
    <mergeCell ref="VEO42:VEU42"/>
    <mergeCell ref="VBE42:VBK42"/>
    <mergeCell ref="VBM42:VBS42"/>
    <mergeCell ref="VBU42:VCA42"/>
    <mergeCell ref="VCC42:VCI42"/>
    <mergeCell ref="VCK42:VCQ42"/>
    <mergeCell ref="VCS42:VCY42"/>
    <mergeCell ref="UZI42:UZO42"/>
    <mergeCell ref="UZQ42:UZW42"/>
    <mergeCell ref="UZY42:VAE42"/>
    <mergeCell ref="VAG42:VAM42"/>
    <mergeCell ref="VAO42:VAU42"/>
    <mergeCell ref="VAW42:VBC42"/>
    <mergeCell ref="UXM42:UXS42"/>
    <mergeCell ref="UXU42:UYA42"/>
    <mergeCell ref="UYC42:UYI42"/>
    <mergeCell ref="UYK42:UYQ42"/>
    <mergeCell ref="UYS42:UYY42"/>
    <mergeCell ref="UZA42:UZG42"/>
    <mergeCell ref="UVQ42:UVW42"/>
    <mergeCell ref="UVY42:UWE42"/>
    <mergeCell ref="UWG42:UWM42"/>
    <mergeCell ref="UWO42:UWU42"/>
    <mergeCell ref="UWW42:UXC42"/>
    <mergeCell ref="UXE42:UXK42"/>
    <mergeCell ref="UTU42:UUA42"/>
    <mergeCell ref="UUC42:UUI42"/>
    <mergeCell ref="UUK42:UUQ42"/>
    <mergeCell ref="UUS42:UUY42"/>
    <mergeCell ref="UVA42:UVG42"/>
    <mergeCell ref="UVI42:UVO42"/>
    <mergeCell ref="URY42:USE42"/>
    <mergeCell ref="USG42:USM42"/>
    <mergeCell ref="USO42:USU42"/>
    <mergeCell ref="USW42:UTC42"/>
    <mergeCell ref="UTE42:UTK42"/>
    <mergeCell ref="UTM42:UTS42"/>
    <mergeCell ref="UQC42:UQI42"/>
    <mergeCell ref="UQK42:UQQ42"/>
    <mergeCell ref="UQS42:UQY42"/>
    <mergeCell ref="URA42:URG42"/>
    <mergeCell ref="URI42:URO42"/>
    <mergeCell ref="URQ42:URW42"/>
    <mergeCell ref="UOG42:UOM42"/>
    <mergeCell ref="UOO42:UOU42"/>
    <mergeCell ref="UOW42:UPC42"/>
    <mergeCell ref="UPE42:UPK42"/>
    <mergeCell ref="UPM42:UPS42"/>
    <mergeCell ref="UPU42:UQA42"/>
    <mergeCell ref="UMK42:UMQ42"/>
    <mergeCell ref="UMS42:UMY42"/>
    <mergeCell ref="UNA42:UNG42"/>
    <mergeCell ref="UNI42:UNO42"/>
    <mergeCell ref="UNQ42:UNW42"/>
    <mergeCell ref="UNY42:UOE42"/>
    <mergeCell ref="UKO42:UKU42"/>
    <mergeCell ref="UKW42:ULC42"/>
    <mergeCell ref="ULE42:ULK42"/>
    <mergeCell ref="ULM42:ULS42"/>
    <mergeCell ref="ULU42:UMA42"/>
    <mergeCell ref="UMC42:UMI42"/>
    <mergeCell ref="UIS42:UIY42"/>
    <mergeCell ref="UJA42:UJG42"/>
    <mergeCell ref="UJI42:UJO42"/>
    <mergeCell ref="UJQ42:UJW42"/>
    <mergeCell ref="UJY42:UKE42"/>
    <mergeCell ref="UKG42:UKM42"/>
    <mergeCell ref="UGW42:UHC42"/>
    <mergeCell ref="UHE42:UHK42"/>
    <mergeCell ref="UHM42:UHS42"/>
    <mergeCell ref="UHU42:UIA42"/>
    <mergeCell ref="UIC42:UII42"/>
    <mergeCell ref="UIK42:UIQ42"/>
    <mergeCell ref="UFA42:UFG42"/>
    <mergeCell ref="UFI42:UFO42"/>
    <mergeCell ref="UFQ42:UFW42"/>
    <mergeCell ref="UFY42:UGE42"/>
    <mergeCell ref="UGG42:UGM42"/>
    <mergeCell ref="UGO42:UGU42"/>
    <mergeCell ref="UDE42:UDK42"/>
    <mergeCell ref="UDM42:UDS42"/>
    <mergeCell ref="UDU42:UEA42"/>
    <mergeCell ref="UEC42:UEI42"/>
    <mergeCell ref="UEK42:UEQ42"/>
    <mergeCell ref="UES42:UEY42"/>
    <mergeCell ref="UBI42:UBO42"/>
    <mergeCell ref="UBQ42:UBW42"/>
    <mergeCell ref="UBY42:UCE42"/>
    <mergeCell ref="UCG42:UCM42"/>
    <mergeCell ref="UCO42:UCU42"/>
    <mergeCell ref="UCW42:UDC42"/>
    <mergeCell ref="TZM42:TZS42"/>
    <mergeCell ref="TZU42:UAA42"/>
    <mergeCell ref="UAC42:UAI42"/>
    <mergeCell ref="UAK42:UAQ42"/>
    <mergeCell ref="UAS42:UAY42"/>
    <mergeCell ref="UBA42:UBG42"/>
    <mergeCell ref="TXQ42:TXW42"/>
    <mergeCell ref="TXY42:TYE42"/>
    <mergeCell ref="TYG42:TYM42"/>
    <mergeCell ref="TYO42:TYU42"/>
    <mergeCell ref="TYW42:TZC42"/>
    <mergeCell ref="TZE42:TZK42"/>
    <mergeCell ref="TVU42:TWA42"/>
    <mergeCell ref="TWC42:TWI42"/>
    <mergeCell ref="TWK42:TWQ42"/>
    <mergeCell ref="TWS42:TWY42"/>
    <mergeCell ref="TXA42:TXG42"/>
    <mergeCell ref="TXI42:TXO42"/>
    <mergeCell ref="TTY42:TUE42"/>
    <mergeCell ref="TUG42:TUM42"/>
    <mergeCell ref="TUO42:TUU42"/>
    <mergeCell ref="TUW42:TVC42"/>
    <mergeCell ref="TVE42:TVK42"/>
    <mergeCell ref="TVM42:TVS42"/>
    <mergeCell ref="TSC42:TSI42"/>
    <mergeCell ref="TSK42:TSQ42"/>
    <mergeCell ref="TSS42:TSY42"/>
    <mergeCell ref="TTA42:TTG42"/>
    <mergeCell ref="TTI42:TTO42"/>
    <mergeCell ref="TTQ42:TTW42"/>
    <mergeCell ref="TQG42:TQM42"/>
    <mergeCell ref="TQO42:TQU42"/>
    <mergeCell ref="TQW42:TRC42"/>
    <mergeCell ref="TRE42:TRK42"/>
    <mergeCell ref="TRM42:TRS42"/>
    <mergeCell ref="TRU42:TSA42"/>
    <mergeCell ref="TOK42:TOQ42"/>
    <mergeCell ref="TOS42:TOY42"/>
    <mergeCell ref="TPA42:TPG42"/>
    <mergeCell ref="TPI42:TPO42"/>
    <mergeCell ref="TPQ42:TPW42"/>
    <mergeCell ref="TPY42:TQE42"/>
    <mergeCell ref="TMO42:TMU42"/>
    <mergeCell ref="TMW42:TNC42"/>
    <mergeCell ref="TNE42:TNK42"/>
    <mergeCell ref="TNM42:TNS42"/>
    <mergeCell ref="TNU42:TOA42"/>
    <mergeCell ref="TOC42:TOI42"/>
    <mergeCell ref="TKS42:TKY42"/>
    <mergeCell ref="TLA42:TLG42"/>
    <mergeCell ref="TLI42:TLO42"/>
    <mergeCell ref="TLQ42:TLW42"/>
    <mergeCell ref="TLY42:TME42"/>
    <mergeCell ref="TMG42:TMM42"/>
    <mergeCell ref="TIW42:TJC42"/>
    <mergeCell ref="TJE42:TJK42"/>
    <mergeCell ref="TJM42:TJS42"/>
    <mergeCell ref="TJU42:TKA42"/>
    <mergeCell ref="TKC42:TKI42"/>
    <mergeCell ref="TKK42:TKQ42"/>
    <mergeCell ref="THA42:THG42"/>
    <mergeCell ref="THI42:THO42"/>
    <mergeCell ref="THQ42:THW42"/>
    <mergeCell ref="THY42:TIE42"/>
    <mergeCell ref="TIG42:TIM42"/>
    <mergeCell ref="TIO42:TIU42"/>
    <mergeCell ref="TFE42:TFK42"/>
    <mergeCell ref="TFM42:TFS42"/>
    <mergeCell ref="TFU42:TGA42"/>
    <mergeCell ref="TGC42:TGI42"/>
    <mergeCell ref="TGK42:TGQ42"/>
    <mergeCell ref="TGS42:TGY42"/>
    <mergeCell ref="TDI42:TDO42"/>
    <mergeCell ref="TDQ42:TDW42"/>
    <mergeCell ref="TDY42:TEE42"/>
    <mergeCell ref="TEG42:TEM42"/>
    <mergeCell ref="TEO42:TEU42"/>
    <mergeCell ref="TEW42:TFC42"/>
    <mergeCell ref="TBM42:TBS42"/>
    <mergeCell ref="TBU42:TCA42"/>
    <mergeCell ref="TCC42:TCI42"/>
    <mergeCell ref="TCK42:TCQ42"/>
    <mergeCell ref="TCS42:TCY42"/>
    <mergeCell ref="TDA42:TDG42"/>
    <mergeCell ref="SZQ42:SZW42"/>
    <mergeCell ref="SZY42:TAE42"/>
    <mergeCell ref="TAG42:TAM42"/>
    <mergeCell ref="TAO42:TAU42"/>
    <mergeCell ref="TAW42:TBC42"/>
    <mergeCell ref="TBE42:TBK42"/>
    <mergeCell ref="SXU42:SYA42"/>
    <mergeCell ref="SYC42:SYI42"/>
    <mergeCell ref="SYK42:SYQ42"/>
    <mergeCell ref="SYS42:SYY42"/>
    <mergeCell ref="SZA42:SZG42"/>
    <mergeCell ref="SZI42:SZO42"/>
    <mergeCell ref="SVY42:SWE42"/>
    <mergeCell ref="SWG42:SWM42"/>
    <mergeCell ref="SWO42:SWU42"/>
    <mergeCell ref="SWW42:SXC42"/>
    <mergeCell ref="SXE42:SXK42"/>
    <mergeCell ref="SXM42:SXS42"/>
    <mergeCell ref="SUC42:SUI42"/>
    <mergeCell ref="SUK42:SUQ42"/>
    <mergeCell ref="SUS42:SUY42"/>
    <mergeCell ref="SVA42:SVG42"/>
    <mergeCell ref="SVI42:SVO42"/>
    <mergeCell ref="SVQ42:SVW42"/>
    <mergeCell ref="SSG42:SSM42"/>
    <mergeCell ref="SSO42:SSU42"/>
    <mergeCell ref="SSW42:STC42"/>
    <mergeCell ref="STE42:STK42"/>
    <mergeCell ref="STM42:STS42"/>
    <mergeCell ref="STU42:SUA42"/>
    <mergeCell ref="SQK42:SQQ42"/>
    <mergeCell ref="SQS42:SQY42"/>
    <mergeCell ref="SRA42:SRG42"/>
    <mergeCell ref="SRI42:SRO42"/>
    <mergeCell ref="SRQ42:SRW42"/>
    <mergeCell ref="SRY42:SSE42"/>
    <mergeCell ref="SOO42:SOU42"/>
    <mergeCell ref="SOW42:SPC42"/>
    <mergeCell ref="SPE42:SPK42"/>
    <mergeCell ref="SPM42:SPS42"/>
    <mergeCell ref="SPU42:SQA42"/>
    <mergeCell ref="SQC42:SQI42"/>
    <mergeCell ref="SMS42:SMY42"/>
    <mergeCell ref="SNA42:SNG42"/>
    <mergeCell ref="SNI42:SNO42"/>
    <mergeCell ref="SNQ42:SNW42"/>
    <mergeCell ref="SNY42:SOE42"/>
    <mergeCell ref="SOG42:SOM42"/>
    <mergeCell ref="SKW42:SLC42"/>
    <mergeCell ref="SLE42:SLK42"/>
    <mergeCell ref="SLM42:SLS42"/>
    <mergeCell ref="SLU42:SMA42"/>
    <mergeCell ref="SMC42:SMI42"/>
    <mergeCell ref="SMK42:SMQ42"/>
    <mergeCell ref="SJA42:SJG42"/>
    <mergeCell ref="SJI42:SJO42"/>
    <mergeCell ref="SJQ42:SJW42"/>
    <mergeCell ref="SJY42:SKE42"/>
    <mergeCell ref="SKG42:SKM42"/>
    <mergeCell ref="SKO42:SKU42"/>
    <mergeCell ref="SHE42:SHK42"/>
    <mergeCell ref="SHM42:SHS42"/>
    <mergeCell ref="SHU42:SIA42"/>
    <mergeCell ref="SIC42:SII42"/>
    <mergeCell ref="SIK42:SIQ42"/>
    <mergeCell ref="SIS42:SIY42"/>
    <mergeCell ref="SFI42:SFO42"/>
    <mergeCell ref="SFQ42:SFW42"/>
    <mergeCell ref="SFY42:SGE42"/>
    <mergeCell ref="SGG42:SGM42"/>
    <mergeCell ref="SGO42:SGU42"/>
    <mergeCell ref="SGW42:SHC42"/>
    <mergeCell ref="SDM42:SDS42"/>
    <mergeCell ref="SDU42:SEA42"/>
    <mergeCell ref="SEC42:SEI42"/>
    <mergeCell ref="SEK42:SEQ42"/>
    <mergeCell ref="SES42:SEY42"/>
    <mergeCell ref="SFA42:SFG42"/>
    <mergeCell ref="SBQ42:SBW42"/>
    <mergeCell ref="SBY42:SCE42"/>
    <mergeCell ref="SCG42:SCM42"/>
    <mergeCell ref="SCO42:SCU42"/>
    <mergeCell ref="SCW42:SDC42"/>
    <mergeCell ref="SDE42:SDK42"/>
    <mergeCell ref="RZU42:SAA42"/>
    <mergeCell ref="SAC42:SAI42"/>
    <mergeCell ref="SAK42:SAQ42"/>
    <mergeCell ref="SAS42:SAY42"/>
    <mergeCell ref="SBA42:SBG42"/>
    <mergeCell ref="SBI42:SBO42"/>
    <mergeCell ref="RXY42:RYE42"/>
    <mergeCell ref="RYG42:RYM42"/>
    <mergeCell ref="RYO42:RYU42"/>
    <mergeCell ref="RYW42:RZC42"/>
    <mergeCell ref="RZE42:RZK42"/>
    <mergeCell ref="RZM42:RZS42"/>
    <mergeCell ref="RWC42:RWI42"/>
    <mergeCell ref="RWK42:RWQ42"/>
    <mergeCell ref="RWS42:RWY42"/>
    <mergeCell ref="RXA42:RXG42"/>
    <mergeCell ref="RXI42:RXO42"/>
    <mergeCell ref="RXQ42:RXW42"/>
    <mergeCell ref="RUG42:RUM42"/>
    <mergeCell ref="RUO42:RUU42"/>
    <mergeCell ref="RUW42:RVC42"/>
    <mergeCell ref="RVE42:RVK42"/>
    <mergeCell ref="RVM42:RVS42"/>
    <mergeCell ref="RVU42:RWA42"/>
    <mergeCell ref="RSK42:RSQ42"/>
    <mergeCell ref="RSS42:RSY42"/>
    <mergeCell ref="RTA42:RTG42"/>
    <mergeCell ref="RTI42:RTO42"/>
    <mergeCell ref="RTQ42:RTW42"/>
    <mergeCell ref="RTY42:RUE42"/>
    <mergeCell ref="RQO42:RQU42"/>
    <mergeCell ref="RQW42:RRC42"/>
    <mergeCell ref="RRE42:RRK42"/>
    <mergeCell ref="RRM42:RRS42"/>
    <mergeCell ref="RRU42:RSA42"/>
    <mergeCell ref="RSC42:RSI42"/>
    <mergeCell ref="ROS42:ROY42"/>
    <mergeCell ref="RPA42:RPG42"/>
    <mergeCell ref="RPI42:RPO42"/>
    <mergeCell ref="RPQ42:RPW42"/>
    <mergeCell ref="RPY42:RQE42"/>
    <mergeCell ref="RQG42:RQM42"/>
    <mergeCell ref="RMW42:RNC42"/>
    <mergeCell ref="RNE42:RNK42"/>
    <mergeCell ref="RNM42:RNS42"/>
    <mergeCell ref="RNU42:ROA42"/>
    <mergeCell ref="ROC42:ROI42"/>
    <mergeCell ref="ROK42:ROQ42"/>
    <mergeCell ref="RLA42:RLG42"/>
    <mergeCell ref="RLI42:RLO42"/>
    <mergeCell ref="RLQ42:RLW42"/>
    <mergeCell ref="RLY42:RME42"/>
    <mergeCell ref="RMG42:RMM42"/>
    <mergeCell ref="RMO42:RMU42"/>
    <mergeCell ref="RJE42:RJK42"/>
    <mergeCell ref="RJM42:RJS42"/>
    <mergeCell ref="RJU42:RKA42"/>
    <mergeCell ref="RKC42:RKI42"/>
    <mergeCell ref="RKK42:RKQ42"/>
    <mergeCell ref="RKS42:RKY42"/>
    <mergeCell ref="RHI42:RHO42"/>
    <mergeCell ref="RHQ42:RHW42"/>
    <mergeCell ref="RHY42:RIE42"/>
    <mergeCell ref="RIG42:RIM42"/>
    <mergeCell ref="RIO42:RIU42"/>
    <mergeCell ref="RIW42:RJC42"/>
    <mergeCell ref="RFM42:RFS42"/>
    <mergeCell ref="RFU42:RGA42"/>
    <mergeCell ref="RGC42:RGI42"/>
    <mergeCell ref="RGK42:RGQ42"/>
    <mergeCell ref="RGS42:RGY42"/>
    <mergeCell ref="RHA42:RHG42"/>
    <mergeCell ref="RDQ42:RDW42"/>
    <mergeCell ref="RDY42:REE42"/>
    <mergeCell ref="REG42:REM42"/>
    <mergeCell ref="REO42:REU42"/>
    <mergeCell ref="REW42:RFC42"/>
    <mergeCell ref="RFE42:RFK42"/>
    <mergeCell ref="RBU42:RCA42"/>
    <mergeCell ref="RCC42:RCI42"/>
    <mergeCell ref="RCK42:RCQ42"/>
    <mergeCell ref="RCS42:RCY42"/>
    <mergeCell ref="RDA42:RDG42"/>
    <mergeCell ref="RDI42:RDO42"/>
    <mergeCell ref="QZY42:RAE42"/>
    <mergeCell ref="RAG42:RAM42"/>
    <mergeCell ref="RAO42:RAU42"/>
    <mergeCell ref="RAW42:RBC42"/>
    <mergeCell ref="RBE42:RBK42"/>
    <mergeCell ref="RBM42:RBS42"/>
    <mergeCell ref="QYC42:QYI42"/>
    <mergeCell ref="QYK42:QYQ42"/>
    <mergeCell ref="QYS42:QYY42"/>
    <mergeCell ref="QZA42:QZG42"/>
    <mergeCell ref="QZI42:QZO42"/>
    <mergeCell ref="QZQ42:QZW42"/>
    <mergeCell ref="QWG42:QWM42"/>
    <mergeCell ref="QWO42:QWU42"/>
    <mergeCell ref="QWW42:QXC42"/>
    <mergeCell ref="QXE42:QXK42"/>
    <mergeCell ref="QXM42:QXS42"/>
    <mergeCell ref="QXU42:QYA42"/>
    <mergeCell ref="QUK42:QUQ42"/>
    <mergeCell ref="QUS42:QUY42"/>
    <mergeCell ref="QVA42:QVG42"/>
    <mergeCell ref="QVI42:QVO42"/>
    <mergeCell ref="QVQ42:QVW42"/>
    <mergeCell ref="QVY42:QWE42"/>
    <mergeCell ref="QSO42:QSU42"/>
    <mergeCell ref="QSW42:QTC42"/>
    <mergeCell ref="QTE42:QTK42"/>
    <mergeCell ref="QTM42:QTS42"/>
    <mergeCell ref="QTU42:QUA42"/>
    <mergeCell ref="QUC42:QUI42"/>
    <mergeCell ref="QQS42:QQY42"/>
    <mergeCell ref="QRA42:QRG42"/>
    <mergeCell ref="QRI42:QRO42"/>
    <mergeCell ref="QRQ42:QRW42"/>
    <mergeCell ref="QRY42:QSE42"/>
    <mergeCell ref="QSG42:QSM42"/>
    <mergeCell ref="QOW42:QPC42"/>
    <mergeCell ref="QPE42:QPK42"/>
    <mergeCell ref="QPM42:QPS42"/>
    <mergeCell ref="QPU42:QQA42"/>
    <mergeCell ref="QQC42:QQI42"/>
    <mergeCell ref="QQK42:QQQ42"/>
    <mergeCell ref="QNA42:QNG42"/>
    <mergeCell ref="QNI42:QNO42"/>
    <mergeCell ref="QNQ42:QNW42"/>
    <mergeCell ref="QNY42:QOE42"/>
    <mergeCell ref="QOG42:QOM42"/>
    <mergeCell ref="QOO42:QOU42"/>
    <mergeCell ref="QLE42:QLK42"/>
    <mergeCell ref="QLM42:QLS42"/>
    <mergeCell ref="QLU42:QMA42"/>
    <mergeCell ref="QMC42:QMI42"/>
    <mergeCell ref="QMK42:QMQ42"/>
    <mergeCell ref="QMS42:QMY42"/>
    <mergeCell ref="QJI42:QJO42"/>
    <mergeCell ref="QJQ42:QJW42"/>
    <mergeCell ref="QJY42:QKE42"/>
    <mergeCell ref="QKG42:QKM42"/>
    <mergeCell ref="QKO42:QKU42"/>
    <mergeCell ref="QKW42:QLC42"/>
    <mergeCell ref="QHM42:QHS42"/>
    <mergeCell ref="QHU42:QIA42"/>
    <mergeCell ref="QIC42:QII42"/>
    <mergeCell ref="QIK42:QIQ42"/>
    <mergeCell ref="QIS42:QIY42"/>
    <mergeCell ref="QJA42:QJG42"/>
    <mergeCell ref="QFQ42:QFW42"/>
    <mergeCell ref="QFY42:QGE42"/>
    <mergeCell ref="QGG42:QGM42"/>
    <mergeCell ref="QGO42:QGU42"/>
    <mergeCell ref="QGW42:QHC42"/>
    <mergeCell ref="QHE42:QHK42"/>
    <mergeCell ref="QDU42:QEA42"/>
    <mergeCell ref="QEC42:QEI42"/>
    <mergeCell ref="QEK42:QEQ42"/>
    <mergeCell ref="QES42:QEY42"/>
    <mergeCell ref="QFA42:QFG42"/>
    <mergeCell ref="QFI42:QFO42"/>
    <mergeCell ref="QBY42:QCE42"/>
    <mergeCell ref="QCG42:QCM42"/>
    <mergeCell ref="QCO42:QCU42"/>
    <mergeCell ref="QCW42:QDC42"/>
    <mergeCell ref="QDE42:QDK42"/>
    <mergeCell ref="QDM42:QDS42"/>
    <mergeCell ref="QAC42:QAI42"/>
    <mergeCell ref="QAK42:QAQ42"/>
    <mergeCell ref="QAS42:QAY42"/>
    <mergeCell ref="QBA42:QBG42"/>
    <mergeCell ref="QBI42:QBO42"/>
    <mergeCell ref="QBQ42:QBW42"/>
    <mergeCell ref="PYG42:PYM42"/>
    <mergeCell ref="PYO42:PYU42"/>
    <mergeCell ref="PYW42:PZC42"/>
    <mergeCell ref="PZE42:PZK42"/>
    <mergeCell ref="PZM42:PZS42"/>
    <mergeCell ref="PZU42:QAA42"/>
    <mergeCell ref="PWK42:PWQ42"/>
    <mergeCell ref="PWS42:PWY42"/>
    <mergeCell ref="PXA42:PXG42"/>
    <mergeCell ref="PXI42:PXO42"/>
    <mergeCell ref="PXQ42:PXW42"/>
    <mergeCell ref="PXY42:PYE42"/>
    <mergeCell ref="PUO42:PUU42"/>
    <mergeCell ref="PUW42:PVC42"/>
    <mergeCell ref="PVE42:PVK42"/>
    <mergeCell ref="PVM42:PVS42"/>
    <mergeCell ref="PVU42:PWA42"/>
    <mergeCell ref="PWC42:PWI42"/>
    <mergeCell ref="PSS42:PSY42"/>
    <mergeCell ref="PTA42:PTG42"/>
    <mergeCell ref="PTI42:PTO42"/>
    <mergeCell ref="PTQ42:PTW42"/>
    <mergeCell ref="PTY42:PUE42"/>
    <mergeCell ref="PUG42:PUM42"/>
    <mergeCell ref="PQW42:PRC42"/>
    <mergeCell ref="PRE42:PRK42"/>
    <mergeCell ref="PRM42:PRS42"/>
    <mergeCell ref="PRU42:PSA42"/>
    <mergeCell ref="PSC42:PSI42"/>
    <mergeCell ref="PSK42:PSQ42"/>
    <mergeCell ref="PPA42:PPG42"/>
    <mergeCell ref="PPI42:PPO42"/>
    <mergeCell ref="PPQ42:PPW42"/>
    <mergeCell ref="PPY42:PQE42"/>
    <mergeCell ref="PQG42:PQM42"/>
    <mergeCell ref="PQO42:PQU42"/>
    <mergeCell ref="PNE42:PNK42"/>
    <mergeCell ref="PNM42:PNS42"/>
    <mergeCell ref="PNU42:POA42"/>
    <mergeCell ref="POC42:POI42"/>
    <mergeCell ref="POK42:POQ42"/>
    <mergeCell ref="POS42:POY42"/>
    <mergeCell ref="PLI42:PLO42"/>
    <mergeCell ref="PLQ42:PLW42"/>
    <mergeCell ref="PLY42:PME42"/>
    <mergeCell ref="PMG42:PMM42"/>
    <mergeCell ref="PMO42:PMU42"/>
    <mergeCell ref="PMW42:PNC42"/>
    <mergeCell ref="PJM42:PJS42"/>
    <mergeCell ref="PJU42:PKA42"/>
    <mergeCell ref="PKC42:PKI42"/>
    <mergeCell ref="PKK42:PKQ42"/>
    <mergeCell ref="PKS42:PKY42"/>
    <mergeCell ref="PLA42:PLG42"/>
    <mergeCell ref="PHQ42:PHW42"/>
    <mergeCell ref="PHY42:PIE42"/>
    <mergeCell ref="PIG42:PIM42"/>
    <mergeCell ref="PIO42:PIU42"/>
    <mergeCell ref="PIW42:PJC42"/>
    <mergeCell ref="PJE42:PJK42"/>
    <mergeCell ref="PFU42:PGA42"/>
    <mergeCell ref="PGC42:PGI42"/>
    <mergeCell ref="PGK42:PGQ42"/>
    <mergeCell ref="PGS42:PGY42"/>
    <mergeCell ref="PHA42:PHG42"/>
    <mergeCell ref="PHI42:PHO42"/>
    <mergeCell ref="PDY42:PEE42"/>
    <mergeCell ref="PEG42:PEM42"/>
    <mergeCell ref="PEO42:PEU42"/>
    <mergeCell ref="PEW42:PFC42"/>
    <mergeCell ref="PFE42:PFK42"/>
    <mergeCell ref="PFM42:PFS42"/>
    <mergeCell ref="PCC42:PCI42"/>
    <mergeCell ref="PCK42:PCQ42"/>
    <mergeCell ref="PCS42:PCY42"/>
    <mergeCell ref="PDA42:PDG42"/>
    <mergeCell ref="PDI42:PDO42"/>
    <mergeCell ref="PDQ42:PDW42"/>
    <mergeCell ref="PAG42:PAM42"/>
    <mergeCell ref="PAO42:PAU42"/>
    <mergeCell ref="PAW42:PBC42"/>
    <mergeCell ref="PBE42:PBK42"/>
    <mergeCell ref="PBM42:PBS42"/>
    <mergeCell ref="PBU42:PCA42"/>
    <mergeCell ref="OYK42:OYQ42"/>
    <mergeCell ref="OYS42:OYY42"/>
    <mergeCell ref="OZA42:OZG42"/>
    <mergeCell ref="OZI42:OZO42"/>
    <mergeCell ref="OZQ42:OZW42"/>
    <mergeCell ref="OZY42:PAE42"/>
    <mergeCell ref="OWO42:OWU42"/>
    <mergeCell ref="OWW42:OXC42"/>
    <mergeCell ref="OXE42:OXK42"/>
    <mergeCell ref="OXM42:OXS42"/>
    <mergeCell ref="OXU42:OYA42"/>
    <mergeCell ref="OYC42:OYI42"/>
    <mergeCell ref="OUS42:OUY42"/>
    <mergeCell ref="OVA42:OVG42"/>
    <mergeCell ref="OVI42:OVO42"/>
    <mergeCell ref="OVQ42:OVW42"/>
    <mergeCell ref="OVY42:OWE42"/>
    <mergeCell ref="OWG42:OWM42"/>
    <mergeCell ref="OSW42:OTC42"/>
    <mergeCell ref="OTE42:OTK42"/>
    <mergeCell ref="OTM42:OTS42"/>
    <mergeCell ref="OTU42:OUA42"/>
    <mergeCell ref="OUC42:OUI42"/>
    <mergeCell ref="OUK42:OUQ42"/>
    <mergeCell ref="ORA42:ORG42"/>
    <mergeCell ref="ORI42:ORO42"/>
    <mergeCell ref="ORQ42:ORW42"/>
    <mergeCell ref="ORY42:OSE42"/>
    <mergeCell ref="OSG42:OSM42"/>
    <mergeCell ref="OSO42:OSU42"/>
    <mergeCell ref="OPE42:OPK42"/>
    <mergeCell ref="OPM42:OPS42"/>
    <mergeCell ref="OPU42:OQA42"/>
    <mergeCell ref="OQC42:OQI42"/>
    <mergeCell ref="OQK42:OQQ42"/>
    <mergeCell ref="OQS42:OQY42"/>
    <mergeCell ref="ONI42:ONO42"/>
    <mergeCell ref="ONQ42:ONW42"/>
    <mergeCell ref="ONY42:OOE42"/>
    <mergeCell ref="OOG42:OOM42"/>
    <mergeCell ref="OOO42:OOU42"/>
    <mergeCell ref="OOW42:OPC42"/>
    <mergeCell ref="OLM42:OLS42"/>
    <mergeCell ref="OLU42:OMA42"/>
    <mergeCell ref="OMC42:OMI42"/>
    <mergeCell ref="OMK42:OMQ42"/>
    <mergeCell ref="OMS42:OMY42"/>
    <mergeCell ref="ONA42:ONG42"/>
    <mergeCell ref="OJQ42:OJW42"/>
    <mergeCell ref="OJY42:OKE42"/>
    <mergeCell ref="OKG42:OKM42"/>
    <mergeCell ref="OKO42:OKU42"/>
    <mergeCell ref="OKW42:OLC42"/>
    <mergeCell ref="OLE42:OLK42"/>
    <mergeCell ref="OHU42:OIA42"/>
    <mergeCell ref="OIC42:OII42"/>
    <mergeCell ref="OIK42:OIQ42"/>
    <mergeCell ref="OIS42:OIY42"/>
    <mergeCell ref="OJA42:OJG42"/>
    <mergeCell ref="OJI42:OJO42"/>
    <mergeCell ref="OFY42:OGE42"/>
    <mergeCell ref="OGG42:OGM42"/>
    <mergeCell ref="OGO42:OGU42"/>
    <mergeCell ref="OGW42:OHC42"/>
    <mergeCell ref="OHE42:OHK42"/>
    <mergeCell ref="OHM42:OHS42"/>
    <mergeCell ref="OEC42:OEI42"/>
    <mergeCell ref="OEK42:OEQ42"/>
    <mergeCell ref="OES42:OEY42"/>
    <mergeCell ref="OFA42:OFG42"/>
    <mergeCell ref="OFI42:OFO42"/>
    <mergeCell ref="OFQ42:OFW42"/>
    <mergeCell ref="OCG42:OCM42"/>
    <mergeCell ref="OCO42:OCU42"/>
    <mergeCell ref="OCW42:ODC42"/>
    <mergeCell ref="ODE42:ODK42"/>
    <mergeCell ref="ODM42:ODS42"/>
    <mergeCell ref="ODU42:OEA42"/>
    <mergeCell ref="OAK42:OAQ42"/>
    <mergeCell ref="OAS42:OAY42"/>
    <mergeCell ref="OBA42:OBG42"/>
    <mergeCell ref="OBI42:OBO42"/>
    <mergeCell ref="OBQ42:OBW42"/>
    <mergeCell ref="OBY42:OCE42"/>
    <mergeCell ref="NYO42:NYU42"/>
    <mergeCell ref="NYW42:NZC42"/>
    <mergeCell ref="NZE42:NZK42"/>
    <mergeCell ref="NZM42:NZS42"/>
    <mergeCell ref="NZU42:OAA42"/>
    <mergeCell ref="OAC42:OAI42"/>
    <mergeCell ref="NWS42:NWY42"/>
    <mergeCell ref="NXA42:NXG42"/>
    <mergeCell ref="NXI42:NXO42"/>
    <mergeCell ref="NXQ42:NXW42"/>
    <mergeCell ref="NXY42:NYE42"/>
    <mergeCell ref="NYG42:NYM42"/>
    <mergeCell ref="NUW42:NVC42"/>
    <mergeCell ref="NVE42:NVK42"/>
    <mergeCell ref="NVM42:NVS42"/>
    <mergeCell ref="NVU42:NWA42"/>
    <mergeCell ref="NWC42:NWI42"/>
    <mergeCell ref="NWK42:NWQ42"/>
    <mergeCell ref="NTA42:NTG42"/>
    <mergeCell ref="NTI42:NTO42"/>
    <mergeCell ref="NTQ42:NTW42"/>
    <mergeCell ref="NTY42:NUE42"/>
    <mergeCell ref="NUG42:NUM42"/>
    <mergeCell ref="NUO42:NUU42"/>
    <mergeCell ref="NRE42:NRK42"/>
    <mergeCell ref="NRM42:NRS42"/>
    <mergeCell ref="NRU42:NSA42"/>
    <mergeCell ref="NSC42:NSI42"/>
    <mergeCell ref="NSK42:NSQ42"/>
    <mergeCell ref="NSS42:NSY42"/>
    <mergeCell ref="NPI42:NPO42"/>
    <mergeCell ref="NPQ42:NPW42"/>
    <mergeCell ref="NPY42:NQE42"/>
    <mergeCell ref="NQG42:NQM42"/>
    <mergeCell ref="NQO42:NQU42"/>
    <mergeCell ref="NQW42:NRC42"/>
    <mergeCell ref="NNM42:NNS42"/>
    <mergeCell ref="NNU42:NOA42"/>
    <mergeCell ref="NOC42:NOI42"/>
    <mergeCell ref="NOK42:NOQ42"/>
    <mergeCell ref="NOS42:NOY42"/>
    <mergeCell ref="NPA42:NPG42"/>
    <mergeCell ref="NLQ42:NLW42"/>
    <mergeCell ref="NLY42:NME42"/>
    <mergeCell ref="NMG42:NMM42"/>
    <mergeCell ref="NMO42:NMU42"/>
    <mergeCell ref="NMW42:NNC42"/>
    <mergeCell ref="NNE42:NNK42"/>
    <mergeCell ref="NJU42:NKA42"/>
    <mergeCell ref="NKC42:NKI42"/>
    <mergeCell ref="NKK42:NKQ42"/>
    <mergeCell ref="NKS42:NKY42"/>
    <mergeCell ref="NLA42:NLG42"/>
    <mergeCell ref="NLI42:NLO42"/>
    <mergeCell ref="NHY42:NIE42"/>
    <mergeCell ref="NIG42:NIM42"/>
    <mergeCell ref="NIO42:NIU42"/>
    <mergeCell ref="NIW42:NJC42"/>
    <mergeCell ref="NJE42:NJK42"/>
    <mergeCell ref="NJM42:NJS42"/>
    <mergeCell ref="NGC42:NGI42"/>
    <mergeCell ref="NGK42:NGQ42"/>
    <mergeCell ref="NGS42:NGY42"/>
    <mergeCell ref="NHA42:NHG42"/>
    <mergeCell ref="NHI42:NHO42"/>
    <mergeCell ref="NHQ42:NHW42"/>
    <mergeCell ref="NEG42:NEM42"/>
    <mergeCell ref="NEO42:NEU42"/>
    <mergeCell ref="NEW42:NFC42"/>
    <mergeCell ref="NFE42:NFK42"/>
    <mergeCell ref="NFM42:NFS42"/>
    <mergeCell ref="NFU42:NGA42"/>
    <mergeCell ref="NCK42:NCQ42"/>
    <mergeCell ref="NCS42:NCY42"/>
    <mergeCell ref="NDA42:NDG42"/>
    <mergeCell ref="NDI42:NDO42"/>
    <mergeCell ref="NDQ42:NDW42"/>
    <mergeCell ref="NDY42:NEE42"/>
    <mergeCell ref="NAO42:NAU42"/>
    <mergeCell ref="NAW42:NBC42"/>
    <mergeCell ref="NBE42:NBK42"/>
    <mergeCell ref="NBM42:NBS42"/>
    <mergeCell ref="NBU42:NCA42"/>
    <mergeCell ref="NCC42:NCI42"/>
    <mergeCell ref="MYS42:MYY42"/>
    <mergeCell ref="MZA42:MZG42"/>
    <mergeCell ref="MZI42:MZO42"/>
    <mergeCell ref="MZQ42:MZW42"/>
    <mergeCell ref="MZY42:NAE42"/>
    <mergeCell ref="NAG42:NAM42"/>
    <mergeCell ref="MWW42:MXC42"/>
    <mergeCell ref="MXE42:MXK42"/>
    <mergeCell ref="MXM42:MXS42"/>
    <mergeCell ref="MXU42:MYA42"/>
    <mergeCell ref="MYC42:MYI42"/>
    <mergeCell ref="MYK42:MYQ42"/>
    <mergeCell ref="MVA42:MVG42"/>
    <mergeCell ref="MVI42:MVO42"/>
    <mergeCell ref="MVQ42:MVW42"/>
    <mergeCell ref="MVY42:MWE42"/>
    <mergeCell ref="MWG42:MWM42"/>
    <mergeCell ref="MWO42:MWU42"/>
    <mergeCell ref="MTE42:MTK42"/>
    <mergeCell ref="MTM42:MTS42"/>
    <mergeCell ref="MTU42:MUA42"/>
    <mergeCell ref="MUC42:MUI42"/>
    <mergeCell ref="MUK42:MUQ42"/>
    <mergeCell ref="MUS42:MUY42"/>
    <mergeCell ref="MRI42:MRO42"/>
    <mergeCell ref="MRQ42:MRW42"/>
    <mergeCell ref="MRY42:MSE42"/>
    <mergeCell ref="MSG42:MSM42"/>
    <mergeCell ref="MSO42:MSU42"/>
    <mergeCell ref="MSW42:MTC42"/>
    <mergeCell ref="MPM42:MPS42"/>
    <mergeCell ref="MPU42:MQA42"/>
    <mergeCell ref="MQC42:MQI42"/>
    <mergeCell ref="MQK42:MQQ42"/>
    <mergeCell ref="MQS42:MQY42"/>
    <mergeCell ref="MRA42:MRG42"/>
    <mergeCell ref="MNQ42:MNW42"/>
    <mergeCell ref="MNY42:MOE42"/>
    <mergeCell ref="MOG42:MOM42"/>
    <mergeCell ref="MOO42:MOU42"/>
    <mergeCell ref="MOW42:MPC42"/>
    <mergeCell ref="MPE42:MPK42"/>
    <mergeCell ref="MLU42:MMA42"/>
    <mergeCell ref="MMC42:MMI42"/>
    <mergeCell ref="MMK42:MMQ42"/>
    <mergeCell ref="MMS42:MMY42"/>
    <mergeCell ref="MNA42:MNG42"/>
    <mergeCell ref="MNI42:MNO42"/>
    <mergeCell ref="MJY42:MKE42"/>
    <mergeCell ref="MKG42:MKM42"/>
    <mergeCell ref="MKO42:MKU42"/>
    <mergeCell ref="MKW42:MLC42"/>
    <mergeCell ref="MLE42:MLK42"/>
    <mergeCell ref="MLM42:MLS42"/>
    <mergeCell ref="MIC42:MII42"/>
    <mergeCell ref="MIK42:MIQ42"/>
    <mergeCell ref="MIS42:MIY42"/>
    <mergeCell ref="MJA42:MJG42"/>
    <mergeCell ref="MJI42:MJO42"/>
    <mergeCell ref="MJQ42:MJW42"/>
    <mergeCell ref="MGG42:MGM42"/>
    <mergeCell ref="MGO42:MGU42"/>
    <mergeCell ref="MGW42:MHC42"/>
    <mergeCell ref="MHE42:MHK42"/>
    <mergeCell ref="MHM42:MHS42"/>
    <mergeCell ref="MHU42:MIA42"/>
    <mergeCell ref="MEK42:MEQ42"/>
    <mergeCell ref="MES42:MEY42"/>
    <mergeCell ref="MFA42:MFG42"/>
    <mergeCell ref="MFI42:MFO42"/>
    <mergeCell ref="MFQ42:MFW42"/>
    <mergeCell ref="MFY42:MGE42"/>
    <mergeCell ref="MCO42:MCU42"/>
    <mergeCell ref="MCW42:MDC42"/>
    <mergeCell ref="MDE42:MDK42"/>
    <mergeCell ref="MDM42:MDS42"/>
    <mergeCell ref="MDU42:MEA42"/>
    <mergeCell ref="MEC42:MEI42"/>
    <mergeCell ref="MAS42:MAY42"/>
    <mergeCell ref="MBA42:MBG42"/>
    <mergeCell ref="MBI42:MBO42"/>
    <mergeCell ref="MBQ42:MBW42"/>
    <mergeCell ref="MBY42:MCE42"/>
    <mergeCell ref="MCG42:MCM42"/>
    <mergeCell ref="LYW42:LZC42"/>
    <mergeCell ref="LZE42:LZK42"/>
    <mergeCell ref="LZM42:LZS42"/>
    <mergeCell ref="LZU42:MAA42"/>
    <mergeCell ref="MAC42:MAI42"/>
    <mergeCell ref="MAK42:MAQ42"/>
    <mergeCell ref="LXA42:LXG42"/>
    <mergeCell ref="LXI42:LXO42"/>
    <mergeCell ref="LXQ42:LXW42"/>
    <mergeCell ref="LXY42:LYE42"/>
    <mergeCell ref="LYG42:LYM42"/>
    <mergeCell ref="LYO42:LYU42"/>
    <mergeCell ref="LVE42:LVK42"/>
    <mergeCell ref="LVM42:LVS42"/>
    <mergeCell ref="LVU42:LWA42"/>
    <mergeCell ref="LWC42:LWI42"/>
    <mergeCell ref="LWK42:LWQ42"/>
    <mergeCell ref="LWS42:LWY42"/>
    <mergeCell ref="LTI42:LTO42"/>
    <mergeCell ref="LTQ42:LTW42"/>
    <mergeCell ref="LTY42:LUE42"/>
    <mergeCell ref="LUG42:LUM42"/>
    <mergeCell ref="LUO42:LUU42"/>
    <mergeCell ref="LUW42:LVC42"/>
    <mergeCell ref="LRM42:LRS42"/>
    <mergeCell ref="LRU42:LSA42"/>
    <mergeCell ref="LSC42:LSI42"/>
    <mergeCell ref="LSK42:LSQ42"/>
    <mergeCell ref="LSS42:LSY42"/>
    <mergeCell ref="LTA42:LTG42"/>
    <mergeCell ref="LPQ42:LPW42"/>
    <mergeCell ref="LPY42:LQE42"/>
    <mergeCell ref="LQG42:LQM42"/>
    <mergeCell ref="LQO42:LQU42"/>
    <mergeCell ref="LQW42:LRC42"/>
    <mergeCell ref="LRE42:LRK42"/>
    <mergeCell ref="LNU42:LOA42"/>
    <mergeCell ref="LOC42:LOI42"/>
    <mergeCell ref="LOK42:LOQ42"/>
    <mergeCell ref="LOS42:LOY42"/>
    <mergeCell ref="LPA42:LPG42"/>
    <mergeCell ref="LPI42:LPO42"/>
    <mergeCell ref="LLY42:LME42"/>
    <mergeCell ref="LMG42:LMM42"/>
    <mergeCell ref="LMO42:LMU42"/>
    <mergeCell ref="LMW42:LNC42"/>
    <mergeCell ref="LNE42:LNK42"/>
    <mergeCell ref="LNM42:LNS42"/>
    <mergeCell ref="LKC42:LKI42"/>
    <mergeCell ref="LKK42:LKQ42"/>
    <mergeCell ref="LKS42:LKY42"/>
    <mergeCell ref="LLA42:LLG42"/>
    <mergeCell ref="LLI42:LLO42"/>
    <mergeCell ref="LLQ42:LLW42"/>
    <mergeCell ref="LIG42:LIM42"/>
    <mergeCell ref="LIO42:LIU42"/>
    <mergeCell ref="LIW42:LJC42"/>
    <mergeCell ref="LJE42:LJK42"/>
    <mergeCell ref="LJM42:LJS42"/>
    <mergeCell ref="LJU42:LKA42"/>
    <mergeCell ref="LGK42:LGQ42"/>
    <mergeCell ref="LGS42:LGY42"/>
    <mergeCell ref="LHA42:LHG42"/>
    <mergeCell ref="LHI42:LHO42"/>
    <mergeCell ref="LHQ42:LHW42"/>
    <mergeCell ref="LHY42:LIE42"/>
    <mergeCell ref="LEO42:LEU42"/>
    <mergeCell ref="LEW42:LFC42"/>
    <mergeCell ref="LFE42:LFK42"/>
    <mergeCell ref="LFM42:LFS42"/>
    <mergeCell ref="LFU42:LGA42"/>
    <mergeCell ref="LGC42:LGI42"/>
    <mergeCell ref="LCS42:LCY42"/>
    <mergeCell ref="LDA42:LDG42"/>
    <mergeCell ref="LDI42:LDO42"/>
    <mergeCell ref="LDQ42:LDW42"/>
    <mergeCell ref="LDY42:LEE42"/>
    <mergeCell ref="LEG42:LEM42"/>
    <mergeCell ref="LAW42:LBC42"/>
    <mergeCell ref="LBE42:LBK42"/>
    <mergeCell ref="LBM42:LBS42"/>
    <mergeCell ref="LBU42:LCA42"/>
    <mergeCell ref="LCC42:LCI42"/>
    <mergeCell ref="LCK42:LCQ42"/>
    <mergeCell ref="KZA42:KZG42"/>
    <mergeCell ref="KZI42:KZO42"/>
    <mergeCell ref="KZQ42:KZW42"/>
    <mergeCell ref="KZY42:LAE42"/>
    <mergeCell ref="LAG42:LAM42"/>
    <mergeCell ref="LAO42:LAU42"/>
    <mergeCell ref="KXE42:KXK42"/>
    <mergeCell ref="KXM42:KXS42"/>
    <mergeCell ref="KXU42:KYA42"/>
    <mergeCell ref="KYC42:KYI42"/>
    <mergeCell ref="KYK42:KYQ42"/>
    <mergeCell ref="KYS42:KYY42"/>
    <mergeCell ref="KVI42:KVO42"/>
    <mergeCell ref="KVQ42:KVW42"/>
    <mergeCell ref="KVY42:KWE42"/>
    <mergeCell ref="KWG42:KWM42"/>
    <mergeCell ref="KWO42:KWU42"/>
    <mergeCell ref="KWW42:KXC42"/>
    <mergeCell ref="KTM42:KTS42"/>
    <mergeCell ref="KTU42:KUA42"/>
    <mergeCell ref="KUC42:KUI42"/>
    <mergeCell ref="KUK42:KUQ42"/>
    <mergeCell ref="KUS42:KUY42"/>
    <mergeCell ref="KVA42:KVG42"/>
    <mergeCell ref="KRQ42:KRW42"/>
    <mergeCell ref="KRY42:KSE42"/>
    <mergeCell ref="KSG42:KSM42"/>
    <mergeCell ref="KSO42:KSU42"/>
    <mergeCell ref="KSW42:KTC42"/>
    <mergeCell ref="KTE42:KTK42"/>
    <mergeCell ref="KPU42:KQA42"/>
    <mergeCell ref="KQC42:KQI42"/>
    <mergeCell ref="KQK42:KQQ42"/>
    <mergeCell ref="KQS42:KQY42"/>
    <mergeCell ref="KRA42:KRG42"/>
    <mergeCell ref="KRI42:KRO42"/>
    <mergeCell ref="KNY42:KOE42"/>
    <mergeCell ref="KOG42:KOM42"/>
    <mergeCell ref="KOO42:KOU42"/>
    <mergeCell ref="KOW42:KPC42"/>
    <mergeCell ref="KPE42:KPK42"/>
    <mergeCell ref="KPM42:KPS42"/>
    <mergeCell ref="KMC42:KMI42"/>
    <mergeCell ref="KMK42:KMQ42"/>
    <mergeCell ref="KMS42:KMY42"/>
    <mergeCell ref="KNA42:KNG42"/>
    <mergeCell ref="KNI42:KNO42"/>
    <mergeCell ref="KNQ42:KNW42"/>
    <mergeCell ref="KKG42:KKM42"/>
    <mergeCell ref="KKO42:KKU42"/>
    <mergeCell ref="KKW42:KLC42"/>
    <mergeCell ref="KLE42:KLK42"/>
    <mergeCell ref="KLM42:KLS42"/>
    <mergeCell ref="KLU42:KMA42"/>
    <mergeCell ref="KIK42:KIQ42"/>
    <mergeCell ref="KIS42:KIY42"/>
    <mergeCell ref="KJA42:KJG42"/>
    <mergeCell ref="KJI42:KJO42"/>
    <mergeCell ref="KJQ42:KJW42"/>
    <mergeCell ref="KJY42:KKE42"/>
    <mergeCell ref="KGO42:KGU42"/>
    <mergeCell ref="KGW42:KHC42"/>
    <mergeCell ref="KHE42:KHK42"/>
    <mergeCell ref="KHM42:KHS42"/>
    <mergeCell ref="KHU42:KIA42"/>
    <mergeCell ref="KIC42:KII42"/>
    <mergeCell ref="KES42:KEY42"/>
    <mergeCell ref="KFA42:KFG42"/>
    <mergeCell ref="KFI42:KFO42"/>
    <mergeCell ref="KFQ42:KFW42"/>
    <mergeCell ref="KFY42:KGE42"/>
    <mergeCell ref="KGG42:KGM42"/>
    <mergeCell ref="KCW42:KDC42"/>
    <mergeCell ref="KDE42:KDK42"/>
    <mergeCell ref="KDM42:KDS42"/>
    <mergeCell ref="KDU42:KEA42"/>
    <mergeCell ref="KEC42:KEI42"/>
    <mergeCell ref="KEK42:KEQ42"/>
    <mergeCell ref="KBA42:KBG42"/>
    <mergeCell ref="KBI42:KBO42"/>
    <mergeCell ref="KBQ42:KBW42"/>
    <mergeCell ref="KBY42:KCE42"/>
    <mergeCell ref="KCG42:KCM42"/>
    <mergeCell ref="KCO42:KCU42"/>
    <mergeCell ref="JZE42:JZK42"/>
    <mergeCell ref="JZM42:JZS42"/>
    <mergeCell ref="JZU42:KAA42"/>
    <mergeCell ref="KAC42:KAI42"/>
    <mergeCell ref="KAK42:KAQ42"/>
    <mergeCell ref="KAS42:KAY42"/>
    <mergeCell ref="JXI42:JXO42"/>
    <mergeCell ref="JXQ42:JXW42"/>
    <mergeCell ref="JXY42:JYE42"/>
    <mergeCell ref="JYG42:JYM42"/>
    <mergeCell ref="JYO42:JYU42"/>
    <mergeCell ref="JYW42:JZC42"/>
    <mergeCell ref="JVM42:JVS42"/>
    <mergeCell ref="JVU42:JWA42"/>
    <mergeCell ref="JWC42:JWI42"/>
    <mergeCell ref="JWK42:JWQ42"/>
    <mergeCell ref="JWS42:JWY42"/>
    <mergeCell ref="JXA42:JXG42"/>
    <mergeCell ref="JTQ42:JTW42"/>
    <mergeCell ref="JTY42:JUE42"/>
    <mergeCell ref="JUG42:JUM42"/>
    <mergeCell ref="JUO42:JUU42"/>
    <mergeCell ref="JUW42:JVC42"/>
    <mergeCell ref="JVE42:JVK42"/>
    <mergeCell ref="JRU42:JSA42"/>
    <mergeCell ref="JSC42:JSI42"/>
    <mergeCell ref="JSK42:JSQ42"/>
    <mergeCell ref="JSS42:JSY42"/>
    <mergeCell ref="JTA42:JTG42"/>
    <mergeCell ref="JTI42:JTO42"/>
    <mergeCell ref="JPY42:JQE42"/>
    <mergeCell ref="JQG42:JQM42"/>
    <mergeCell ref="JQO42:JQU42"/>
    <mergeCell ref="JQW42:JRC42"/>
    <mergeCell ref="JRE42:JRK42"/>
    <mergeCell ref="JRM42:JRS42"/>
    <mergeCell ref="JOC42:JOI42"/>
    <mergeCell ref="JOK42:JOQ42"/>
    <mergeCell ref="JOS42:JOY42"/>
    <mergeCell ref="JPA42:JPG42"/>
    <mergeCell ref="JPI42:JPO42"/>
    <mergeCell ref="JPQ42:JPW42"/>
    <mergeCell ref="JMG42:JMM42"/>
    <mergeCell ref="JMO42:JMU42"/>
    <mergeCell ref="JMW42:JNC42"/>
    <mergeCell ref="JNE42:JNK42"/>
    <mergeCell ref="JNM42:JNS42"/>
    <mergeCell ref="JNU42:JOA42"/>
    <mergeCell ref="JKK42:JKQ42"/>
    <mergeCell ref="JKS42:JKY42"/>
    <mergeCell ref="JLA42:JLG42"/>
    <mergeCell ref="JLI42:JLO42"/>
    <mergeCell ref="JLQ42:JLW42"/>
    <mergeCell ref="JLY42:JME42"/>
    <mergeCell ref="JIO42:JIU42"/>
    <mergeCell ref="JIW42:JJC42"/>
    <mergeCell ref="JJE42:JJK42"/>
    <mergeCell ref="JJM42:JJS42"/>
    <mergeCell ref="JJU42:JKA42"/>
    <mergeCell ref="JKC42:JKI42"/>
    <mergeCell ref="JGS42:JGY42"/>
    <mergeCell ref="JHA42:JHG42"/>
    <mergeCell ref="JHI42:JHO42"/>
    <mergeCell ref="JHQ42:JHW42"/>
    <mergeCell ref="JHY42:JIE42"/>
    <mergeCell ref="JIG42:JIM42"/>
    <mergeCell ref="JEW42:JFC42"/>
    <mergeCell ref="JFE42:JFK42"/>
    <mergeCell ref="JFM42:JFS42"/>
    <mergeCell ref="JFU42:JGA42"/>
    <mergeCell ref="JGC42:JGI42"/>
    <mergeCell ref="JGK42:JGQ42"/>
    <mergeCell ref="JDA42:JDG42"/>
    <mergeCell ref="JDI42:JDO42"/>
    <mergeCell ref="JDQ42:JDW42"/>
    <mergeCell ref="JDY42:JEE42"/>
    <mergeCell ref="JEG42:JEM42"/>
    <mergeCell ref="JEO42:JEU42"/>
    <mergeCell ref="JBE42:JBK42"/>
    <mergeCell ref="JBM42:JBS42"/>
    <mergeCell ref="JBU42:JCA42"/>
    <mergeCell ref="JCC42:JCI42"/>
    <mergeCell ref="JCK42:JCQ42"/>
    <mergeCell ref="JCS42:JCY42"/>
    <mergeCell ref="IZI42:IZO42"/>
    <mergeCell ref="IZQ42:IZW42"/>
    <mergeCell ref="IZY42:JAE42"/>
    <mergeCell ref="JAG42:JAM42"/>
    <mergeCell ref="JAO42:JAU42"/>
    <mergeCell ref="JAW42:JBC42"/>
    <mergeCell ref="IXM42:IXS42"/>
    <mergeCell ref="IXU42:IYA42"/>
    <mergeCell ref="IYC42:IYI42"/>
    <mergeCell ref="IYK42:IYQ42"/>
    <mergeCell ref="IYS42:IYY42"/>
    <mergeCell ref="IZA42:IZG42"/>
    <mergeCell ref="IVQ42:IVW42"/>
    <mergeCell ref="IVY42:IWE42"/>
    <mergeCell ref="IWG42:IWM42"/>
    <mergeCell ref="IWO42:IWU42"/>
    <mergeCell ref="IWW42:IXC42"/>
    <mergeCell ref="IXE42:IXK42"/>
    <mergeCell ref="ITU42:IUA42"/>
    <mergeCell ref="IUC42:IUI42"/>
    <mergeCell ref="IUK42:IUQ42"/>
    <mergeCell ref="IUS42:IUY42"/>
    <mergeCell ref="IVA42:IVG42"/>
    <mergeCell ref="IVI42:IVO42"/>
    <mergeCell ref="IRY42:ISE42"/>
    <mergeCell ref="ISG42:ISM42"/>
    <mergeCell ref="ISO42:ISU42"/>
    <mergeCell ref="ISW42:ITC42"/>
    <mergeCell ref="ITE42:ITK42"/>
    <mergeCell ref="ITM42:ITS42"/>
    <mergeCell ref="IQC42:IQI42"/>
    <mergeCell ref="IQK42:IQQ42"/>
    <mergeCell ref="IQS42:IQY42"/>
    <mergeCell ref="IRA42:IRG42"/>
    <mergeCell ref="IRI42:IRO42"/>
    <mergeCell ref="IRQ42:IRW42"/>
    <mergeCell ref="IOG42:IOM42"/>
    <mergeCell ref="IOO42:IOU42"/>
    <mergeCell ref="IOW42:IPC42"/>
    <mergeCell ref="IPE42:IPK42"/>
    <mergeCell ref="IPM42:IPS42"/>
    <mergeCell ref="IPU42:IQA42"/>
    <mergeCell ref="IMK42:IMQ42"/>
    <mergeCell ref="IMS42:IMY42"/>
    <mergeCell ref="INA42:ING42"/>
    <mergeCell ref="INI42:INO42"/>
    <mergeCell ref="INQ42:INW42"/>
    <mergeCell ref="INY42:IOE42"/>
    <mergeCell ref="IKO42:IKU42"/>
    <mergeCell ref="IKW42:ILC42"/>
    <mergeCell ref="ILE42:ILK42"/>
    <mergeCell ref="ILM42:ILS42"/>
    <mergeCell ref="ILU42:IMA42"/>
    <mergeCell ref="IMC42:IMI42"/>
    <mergeCell ref="IIS42:IIY42"/>
    <mergeCell ref="IJA42:IJG42"/>
    <mergeCell ref="IJI42:IJO42"/>
    <mergeCell ref="IJQ42:IJW42"/>
    <mergeCell ref="IJY42:IKE42"/>
    <mergeCell ref="IKG42:IKM42"/>
    <mergeCell ref="IGW42:IHC42"/>
    <mergeCell ref="IHE42:IHK42"/>
    <mergeCell ref="IHM42:IHS42"/>
    <mergeCell ref="IHU42:IIA42"/>
    <mergeCell ref="IIC42:III42"/>
    <mergeCell ref="IIK42:IIQ42"/>
    <mergeCell ref="IFA42:IFG42"/>
    <mergeCell ref="IFI42:IFO42"/>
    <mergeCell ref="IFQ42:IFW42"/>
    <mergeCell ref="IFY42:IGE42"/>
    <mergeCell ref="IGG42:IGM42"/>
    <mergeCell ref="IGO42:IGU42"/>
    <mergeCell ref="IDE42:IDK42"/>
    <mergeCell ref="IDM42:IDS42"/>
    <mergeCell ref="IDU42:IEA42"/>
    <mergeCell ref="IEC42:IEI42"/>
    <mergeCell ref="IEK42:IEQ42"/>
    <mergeCell ref="IES42:IEY42"/>
    <mergeCell ref="IBI42:IBO42"/>
    <mergeCell ref="IBQ42:IBW42"/>
    <mergeCell ref="IBY42:ICE42"/>
    <mergeCell ref="ICG42:ICM42"/>
    <mergeCell ref="ICO42:ICU42"/>
    <mergeCell ref="ICW42:IDC42"/>
    <mergeCell ref="HZM42:HZS42"/>
    <mergeCell ref="HZU42:IAA42"/>
    <mergeCell ref="IAC42:IAI42"/>
    <mergeCell ref="IAK42:IAQ42"/>
    <mergeCell ref="IAS42:IAY42"/>
    <mergeCell ref="IBA42:IBG42"/>
    <mergeCell ref="HXQ42:HXW42"/>
    <mergeCell ref="HXY42:HYE42"/>
    <mergeCell ref="HYG42:HYM42"/>
    <mergeCell ref="HYO42:HYU42"/>
    <mergeCell ref="HYW42:HZC42"/>
    <mergeCell ref="HZE42:HZK42"/>
    <mergeCell ref="HVU42:HWA42"/>
    <mergeCell ref="HWC42:HWI42"/>
    <mergeCell ref="HWK42:HWQ42"/>
    <mergeCell ref="HWS42:HWY42"/>
    <mergeCell ref="HXA42:HXG42"/>
    <mergeCell ref="HXI42:HXO42"/>
    <mergeCell ref="HTY42:HUE42"/>
    <mergeCell ref="HUG42:HUM42"/>
    <mergeCell ref="HUO42:HUU42"/>
    <mergeCell ref="HUW42:HVC42"/>
    <mergeCell ref="HVE42:HVK42"/>
    <mergeCell ref="HVM42:HVS42"/>
    <mergeCell ref="HSC42:HSI42"/>
    <mergeCell ref="HSK42:HSQ42"/>
    <mergeCell ref="HSS42:HSY42"/>
    <mergeCell ref="HTA42:HTG42"/>
    <mergeCell ref="HTI42:HTO42"/>
    <mergeCell ref="HTQ42:HTW42"/>
    <mergeCell ref="HQG42:HQM42"/>
    <mergeCell ref="HQO42:HQU42"/>
    <mergeCell ref="HQW42:HRC42"/>
    <mergeCell ref="HRE42:HRK42"/>
    <mergeCell ref="HRM42:HRS42"/>
    <mergeCell ref="HRU42:HSA42"/>
    <mergeCell ref="HOK42:HOQ42"/>
    <mergeCell ref="HOS42:HOY42"/>
    <mergeCell ref="HPA42:HPG42"/>
    <mergeCell ref="HPI42:HPO42"/>
    <mergeCell ref="HPQ42:HPW42"/>
    <mergeCell ref="HPY42:HQE42"/>
    <mergeCell ref="HMO42:HMU42"/>
    <mergeCell ref="HMW42:HNC42"/>
    <mergeCell ref="HNE42:HNK42"/>
    <mergeCell ref="HNM42:HNS42"/>
    <mergeCell ref="HNU42:HOA42"/>
    <mergeCell ref="HOC42:HOI42"/>
    <mergeCell ref="HKS42:HKY42"/>
    <mergeCell ref="HLA42:HLG42"/>
    <mergeCell ref="HLI42:HLO42"/>
    <mergeCell ref="HLQ42:HLW42"/>
    <mergeCell ref="HLY42:HME42"/>
    <mergeCell ref="HMG42:HMM42"/>
    <mergeCell ref="HIW42:HJC42"/>
    <mergeCell ref="HJE42:HJK42"/>
    <mergeCell ref="HJM42:HJS42"/>
    <mergeCell ref="HJU42:HKA42"/>
    <mergeCell ref="HKC42:HKI42"/>
    <mergeCell ref="HKK42:HKQ42"/>
    <mergeCell ref="HHA42:HHG42"/>
    <mergeCell ref="HHI42:HHO42"/>
    <mergeCell ref="HHQ42:HHW42"/>
    <mergeCell ref="HHY42:HIE42"/>
    <mergeCell ref="HIG42:HIM42"/>
    <mergeCell ref="HIO42:HIU42"/>
    <mergeCell ref="HFE42:HFK42"/>
    <mergeCell ref="HFM42:HFS42"/>
    <mergeCell ref="HFU42:HGA42"/>
    <mergeCell ref="HGC42:HGI42"/>
    <mergeCell ref="HGK42:HGQ42"/>
    <mergeCell ref="HGS42:HGY42"/>
    <mergeCell ref="HDI42:HDO42"/>
    <mergeCell ref="HDQ42:HDW42"/>
    <mergeCell ref="HDY42:HEE42"/>
    <mergeCell ref="HEG42:HEM42"/>
    <mergeCell ref="HEO42:HEU42"/>
    <mergeCell ref="HEW42:HFC42"/>
    <mergeCell ref="HBM42:HBS42"/>
    <mergeCell ref="HBU42:HCA42"/>
    <mergeCell ref="HCC42:HCI42"/>
    <mergeCell ref="HCK42:HCQ42"/>
    <mergeCell ref="HCS42:HCY42"/>
    <mergeCell ref="HDA42:HDG42"/>
    <mergeCell ref="GZQ42:GZW42"/>
    <mergeCell ref="GZY42:HAE42"/>
    <mergeCell ref="HAG42:HAM42"/>
    <mergeCell ref="HAO42:HAU42"/>
    <mergeCell ref="HAW42:HBC42"/>
    <mergeCell ref="HBE42:HBK42"/>
    <mergeCell ref="GXU42:GYA42"/>
    <mergeCell ref="GYC42:GYI42"/>
    <mergeCell ref="GYK42:GYQ42"/>
    <mergeCell ref="GYS42:GYY42"/>
    <mergeCell ref="GZA42:GZG42"/>
    <mergeCell ref="GZI42:GZO42"/>
    <mergeCell ref="GVY42:GWE42"/>
    <mergeCell ref="GWG42:GWM42"/>
    <mergeCell ref="GWO42:GWU42"/>
    <mergeCell ref="GWW42:GXC42"/>
    <mergeCell ref="GXE42:GXK42"/>
    <mergeCell ref="GXM42:GXS42"/>
    <mergeCell ref="GUC42:GUI42"/>
    <mergeCell ref="GUK42:GUQ42"/>
    <mergeCell ref="GUS42:GUY42"/>
    <mergeCell ref="GVA42:GVG42"/>
    <mergeCell ref="GVI42:GVO42"/>
    <mergeCell ref="GVQ42:GVW42"/>
    <mergeCell ref="GSG42:GSM42"/>
    <mergeCell ref="GSO42:GSU42"/>
    <mergeCell ref="GSW42:GTC42"/>
    <mergeCell ref="GTE42:GTK42"/>
    <mergeCell ref="GTM42:GTS42"/>
    <mergeCell ref="GTU42:GUA42"/>
    <mergeCell ref="GQK42:GQQ42"/>
    <mergeCell ref="GQS42:GQY42"/>
    <mergeCell ref="GRA42:GRG42"/>
    <mergeCell ref="GRI42:GRO42"/>
    <mergeCell ref="GRQ42:GRW42"/>
    <mergeCell ref="GRY42:GSE42"/>
    <mergeCell ref="GOO42:GOU42"/>
    <mergeCell ref="GOW42:GPC42"/>
    <mergeCell ref="GPE42:GPK42"/>
    <mergeCell ref="GPM42:GPS42"/>
    <mergeCell ref="GPU42:GQA42"/>
    <mergeCell ref="GQC42:GQI42"/>
    <mergeCell ref="GMS42:GMY42"/>
    <mergeCell ref="GNA42:GNG42"/>
    <mergeCell ref="GNI42:GNO42"/>
    <mergeCell ref="GNQ42:GNW42"/>
    <mergeCell ref="GNY42:GOE42"/>
    <mergeCell ref="GOG42:GOM42"/>
    <mergeCell ref="GKW42:GLC42"/>
    <mergeCell ref="GLE42:GLK42"/>
    <mergeCell ref="GLM42:GLS42"/>
    <mergeCell ref="GLU42:GMA42"/>
    <mergeCell ref="GMC42:GMI42"/>
    <mergeCell ref="GMK42:GMQ42"/>
    <mergeCell ref="GJA42:GJG42"/>
    <mergeCell ref="GJI42:GJO42"/>
    <mergeCell ref="GJQ42:GJW42"/>
    <mergeCell ref="GJY42:GKE42"/>
    <mergeCell ref="GKG42:GKM42"/>
    <mergeCell ref="GKO42:GKU42"/>
    <mergeCell ref="GHE42:GHK42"/>
    <mergeCell ref="GHM42:GHS42"/>
    <mergeCell ref="GHU42:GIA42"/>
    <mergeCell ref="GIC42:GII42"/>
    <mergeCell ref="GIK42:GIQ42"/>
    <mergeCell ref="GIS42:GIY42"/>
    <mergeCell ref="GFI42:GFO42"/>
    <mergeCell ref="GFQ42:GFW42"/>
    <mergeCell ref="GFY42:GGE42"/>
    <mergeCell ref="GGG42:GGM42"/>
    <mergeCell ref="GGO42:GGU42"/>
    <mergeCell ref="GGW42:GHC42"/>
    <mergeCell ref="GDM42:GDS42"/>
    <mergeCell ref="GDU42:GEA42"/>
    <mergeCell ref="GEC42:GEI42"/>
    <mergeCell ref="GEK42:GEQ42"/>
    <mergeCell ref="GES42:GEY42"/>
    <mergeCell ref="GFA42:GFG42"/>
    <mergeCell ref="GBQ42:GBW42"/>
    <mergeCell ref="GBY42:GCE42"/>
    <mergeCell ref="GCG42:GCM42"/>
    <mergeCell ref="GCO42:GCU42"/>
    <mergeCell ref="GCW42:GDC42"/>
    <mergeCell ref="GDE42:GDK42"/>
    <mergeCell ref="FZU42:GAA42"/>
    <mergeCell ref="GAC42:GAI42"/>
    <mergeCell ref="GAK42:GAQ42"/>
    <mergeCell ref="GAS42:GAY42"/>
    <mergeCell ref="GBA42:GBG42"/>
    <mergeCell ref="GBI42:GBO42"/>
    <mergeCell ref="FXY42:FYE42"/>
    <mergeCell ref="FYG42:FYM42"/>
    <mergeCell ref="FYO42:FYU42"/>
    <mergeCell ref="FYW42:FZC42"/>
    <mergeCell ref="FZE42:FZK42"/>
    <mergeCell ref="FZM42:FZS42"/>
    <mergeCell ref="FWC42:FWI42"/>
    <mergeCell ref="FWK42:FWQ42"/>
    <mergeCell ref="FWS42:FWY42"/>
    <mergeCell ref="FXA42:FXG42"/>
    <mergeCell ref="FXI42:FXO42"/>
    <mergeCell ref="FXQ42:FXW42"/>
    <mergeCell ref="FUG42:FUM42"/>
    <mergeCell ref="FUO42:FUU42"/>
    <mergeCell ref="FUW42:FVC42"/>
    <mergeCell ref="FVE42:FVK42"/>
    <mergeCell ref="FVM42:FVS42"/>
    <mergeCell ref="FVU42:FWA42"/>
    <mergeCell ref="FSK42:FSQ42"/>
    <mergeCell ref="FSS42:FSY42"/>
    <mergeCell ref="FTA42:FTG42"/>
    <mergeCell ref="FTI42:FTO42"/>
    <mergeCell ref="FTQ42:FTW42"/>
    <mergeCell ref="FTY42:FUE42"/>
    <mergeCell ref="FQO42:FQU42"/>
    <mergeCell ref="FQW42:FRC42"/>
    <mergeCell ref="FRE42:FRK42"/>
    <mergeCell ref="FRM42:FRS42"/>
    <mergeCell ref="FRU42:FSA42"/>
    <mergeCell ref="FSC42:FSI42"/>
    <mergeCell ref="FOS42:FOY42"/>
    <mergeCell ref="FPA42:FPG42"/>
    <mergeCell ref="FPI42:FPO42"/>
    <mergeCell ref="FPQ42:FPW42"/>
    <mergeCell ref="FPY42:FQE42"/>
    <mergeCell ref="FQG42:FQM42"/>
    <mergeCell ref="FMW42:FNC42"/>
    <mergeCell ref="FNE42:FNK42"/>
    <mergeCell ref="FNM42:FNS42"/>
    <mergeCell ref="FNU42:FOA42"/>
    <mergeCell ref="FOC42:FOI42"/>
    <mergeCell ref="FOK42:FOQ42"/>
    <mergeCell ref="FLA42:FLG42"/>
    <mergeCell ref="FLI42:FLO42"/>
    <mergeCell ref="FLQ42:FLW42"/>
    <mergeCell ref="FLY42:FME42"/>
    <mergeCell ref="FMG42:FMM42"/>
    <mergeCell ref="FMO42:FMU42"/>
    <mergeCell ref="FJE42:FJK42"/>
    <mergeCell ref="FJM42:FJS42"/>
    <mergeCell ref="FJU42:FKA42"/>
    <mergeCell ref="FKC42:FKI42"/>
    <mergeCell ref="FKK42:FKQ42"/>
    <mergeCell ref="FKS42:FKY42"/>
    <mergeCell ref="FHI42:FHO42"/>
    <mergeCell ref="FHQ42:FHW42"/>
    <mergeCell ref="FHY42:FIE42"/>
    <mergeCell ref="FIG42:FIM42"/>
    <mergeCell ref="FIO42:FIU42"/>
    <mergeCell ref="FIW42:FJC42"/>
    <mergeCell ref="FFM42:FFS42"/>
    <mergeCell ref="FFU42:FGA42"/>
    <mergeCell ref="FGC42:FGI42"/>
    <mergeCell ref="FGK42:FGQ42"/>
    <mergeCell ref="FGS42:FGY42"/>
    <mergeCell ref="FHA42:FHG42"/>
    <mergeCell ref="FDQ42:FDW42"/>
    <mergeCell ref="FDY42:FEE42"/>
    <mergeCell ref="FEG42:FEM42"/>
    <mergeCell ref="FEO42:FEU42"/>
    <mergeCell ref="FEW42:FFC42"/>
    <mergeCell ref="FFE42:FFK42"/>
    <mergeCell ref="FBU42:FCA42"/>
    <mergeCell ref="FCC42:FCI42"/>
    <mergeCell ref="FCK42:FCQ42"/>
    <mergeCell ref="FCS42:FCY42"/>
    <mergeCell ref="FDA42:FDG42"/>
    <mergeCell ref="FDI42:FDO42"/>
    <mergeCell ref="EZY42:FAE42"/>
    <mergeCell ref="FAG42:FAM42"/>
    <mergeCell ref="FAO42:FAU42"/>
    <mergeCell ref="FAW42:FBC42"/>
    <mergeCell ref="FBE42:FBK42"/>
    <mergeCell ref="FBM42:FBS42"/>
    <mergeCell ref="EYC42:EYI42"/>
    <mergeCell ref="EYK42:EYQ42"/>
    <mergeCell ref="EYS42:EYY42"/>
    <mergeCell ref="EZA42:EZG42"/>
    <mergeCell ref="EZI42:EZO42"/>
    <mergeCell ref="EZQ42:EZW42"/>
    <mergeCell ref="EWG42:EWM42"/>
    <mergeCell ref="EWO42:EWU42"/>
    <mergeCell ref="EWW42:EXC42"/>
    <mergeCell ref="EXE42:EXK42"/>
    <mergeCell ref="EXM42:EXS42"/>
    <mergeCell ref="EXU42:EYA42"/>
    <mergeCell ref="EUK42:EUQ42"/>
    <mergeCell ref="EUS42:EUY42"/>
    <mergeCell ref="EVA42:EVG42"/>
    <mergeCell ref="EVI42:EVO42"/>
    <mergeCell ref="EVQ42:EVW42"/>
    <mergeCell ref="EVY42:EWE42"/>
    <mergeCell ref="ESO42:ESU42"/>
    <mergeCell ref="ESW42:ETC42"/>
    <mergeCell ref="ETE42:ETK42"/>
    <mergeCell ref="ETM42:ETS42"/>
    <mergeCell ref="ETU42:EUA42"/>
    <mergeCell ref="EUC42:EUI42"/>
    <mergeCell ref="EQS42:EQY42"/>
    <mergeCell ref="ERA42:ERG42"/>
    <mergeCell ref="ERI42:ERO42"/>
    <mergeCell ref="ERQ42:ERW42"/>
    <mergeCell ref="ERY42:ESE42"/>
    <mergeCell ref="ESG42:ESM42"/>
    <mergeCell ref="EOW42:EPC42"/>
    <mergeCell ref="EPE42:EPK42"/>
    <mergeCell ref="EPM42:EPS42"/>
    <mergeCell ref="EPU42:EQA42"/>
    <mergeCell ref="EQC42:EQI42"/>
    <mergeCell ref="EQK42:EQQ42"/>
    <mergeCell ref="ENA42:ENG42"/>
    <mergeCell ref="ENI42:ENO42"/>
    <mergeCell ref="ENQ42:ENW42"/>
    <mergeCell ref="ENY42:EOE42"/>
    <mergeCell ref="EOG42:EOM42"/>
    <mergeCell ref="EOO42:EOU42"/>
    <mergeCell ref="ELE42:ELK42"/>
    <mergeCell ref="ELM42:ELS42"/>
    <mergeCell ref="ELU42:EMA42"/>
    <mergeCell ref="EMC42:EMI42"/>
    <mergeCell ref="EMK42:EMQ42"/>
    <mergeCell ref="EMS42:EMY42"/>
    <mergeCell ref="EJI42:EJO42"/>
    <mergeCell ref="EJQ42:EJW42"/>
    <mergeCell ref="EJY42:EKE42"/>
    <mergeCell ref="EKG42:EKM42"/>
    <mergeCell ref="EKO42:EKU42"/>
    <mergeCell ref="EKW42:ELC42"/>
    <mergeCell ref="EHM42:EHS42"/>
    <mergeCell ref="EHU42:EIA42"/>
    <mergeCell ref="EIC42:EII42"/>
    <mergeCell ref="EIK42:EIQ42"/>
    <mergeCell ref="EIS42:EIY42"/>
    <mergeCell ref="EJA42:EJG42"/>
    <mergeCell ref="EFQ42:EFW42"/>
    <mergeCell ref="EFY42:EGE42"/>
    <mergeCell ref="EGG42:EGM42"/>
    <mergeCell ref="EGO42:EGU42"/>
    <mergeCell ref="EGW42:EHC42"/>
    <mergeCell ref="EHE42:EHK42"/>
    <mergeCell ref="EDU42:EEA42"/>
    <mergeCell ref="EEC42:EEI42"/>
    <mergeCell ref="EEK42:EEQ42"/>
    <mergeCell ref="EES42:EEY42"/>
    <mergeCell ref="EFA42:EFG42"/>
    <mergeCell ref="EFI42:EFO42"/>
    <mergeCell ref="EBY42:ECE42"/>
    <mergeCell ref="ECG42:ECM42"/>
    <mergeCell ref="ECO42:ECU42"/>
    <mergeCell ref="ECW42:EDC42"/>
    <mergeCell ref="EDE42:EDK42"/>
    <mergeCell ref="EDM42:EDS42"/>
    <mergeCell ref="EAC42:EAI42"/>
    <mergeCell ref="EAK42:EAQ42"/>
    <mergeCell ref="EAS42:EAY42"/>
    <mergeCell ref="EBA42:EBG42"/>
    <mergeCell ref="EBI42:EBO42"/>
    <mergeCell ref="EBQ42:EBW42"/>
    <mergeCell ref="DYG42:DYM42"/>
    <mergeCell ref="DYO42:DYU42"/>
    <mergeCell ref="DYW42:DZC42"/>
    <mergeCell ref="DZE42:DZK42"/>
    <mergeCell ref="DZM42:DZS42"/>
    <mergeCell ref="DZU42:EAA42"/>
    <mergeCell ref="DWK42:DWQ42"/>
    <mergeCell ref="DWS42:DWY42"/>
    <mergeCell ref="DXA42:DXG42"/>
    <mergeCell ref="DXI42:DXO42"/>
    <mergeCell ref="DXQ42:DXW42"/>
    <mergeCell ref="DXY42:DYE42"/>
    <mergeCell ref="DUO42:DUU42"/>
    <mergeCell ref="DUW42:DVC42"/>
    <mergeCell ref="DVE42:DVK42"/>
    <mergeCell ref="DVM42:DVS42"/>
    <mergeCell ref="DVU42:DWA42"/>
    <mergeCell ref="DWC42:DWI42"/>
    <mergeCell ref="DSS42:DSY42"/>
    <mergeCell ref="DTA42:DTG42"/>
    <mergeCell ref="DTI42:DTO42"/>
    <mergeCell ref="DTQ42:DTW42"/>
    <mergeCell ref="DTY42:DUE42"/>
    <mergeCell ref="DUG42:DUM42"/>
    <mergeCell ref="DQW42:DRC42"/>
    <mergeCell ref="DRE42:DRK42"/>
    <mergeCell ref="DRM42:DRS42"/>
    <mergeCell ref="DRU42:DSA42"/>
    <mergeCell ref="DSC42:DSI42"/>
    <mergeCell ref="DSK42:DSQ42"/>
    <mergeCell ref="DPA42:DPG42"/>
    <mergeCell ref="DPI42:DPO42"/>
    <mergeCell ref="DPQ42:DPW42"/>
    <mergeCell ref="DPY42:DQE42"/>
    <mergeCell ref="DQG42:DQM42"/>
    <mergeCell ref="DQO42:DQU42"/>
    <mergeCell ref="DNE42:DNK42"/>
    <mergeCell ref="DNM42:DNS42"/>
    <mergeCell ref="DNU42:DOA42"/>
    <mergeCell ref="DOC42:DOI42"/>
    <mergeCell ref="DOK42:DOQ42"/>
    <mergeCell ref="DOS42:DOY42"/>
    <mergeCell ref="DLI42:DLO42"/>
    <mergeCell ref="DLQ42:DLW42"/>
    <mergeCell ref="DLY42:DME42"/>
    <mergeCell ref="DMG42:DMM42"/>
    <mergeCell ref="DMO42:DMU42"/>
    <mergeCell ref="DMW42:DNC42"/>
    <mergeCell ref="DJM42:DJS42"/>
    <mergeCell ref="DJU42:DKA42"/>
    <mergeCell ref="DKC42:DKI42"/>
    <mergeCell ref="DKK42:DKQ42"/>
    <mergeCell ref="DKS42:DKY42"/>
    <mergeCell ref="DLA42:DLG42"/>
    <mergeCell ref="DHQ42:DHW42"/>
    <mergeCell ref="DHY42:DIE42"/>
    <mergeCell ref="DIG42:DIM42"/>
    <mergeCell ref="DIO42:DIU42"/>
    <mergeCell ref="DIW42:DJC42"/>
    <mergeCell ref="DJE42:DJK42"/>
    <mergeCell ref="DFU42:DGA42"/>
    <mergeCell ref="DGC42:DGI42"/>
    <mergeCell ref="DGK42:DGQ42"/>
    <mergeCell ref="DGS42:DGY42"/>
    <mergeCell ref="DHA42:DHG42"/>
    <mergeCell ref="DHI42:DHO42"/>
    <mergeCell ref="DDY42:DEE42"/>
    <mergeCell ref="DEG42:DEM42"/>
    <mergeCell ref="DEO42:DEU42"/>
    <mergeCell ref="DEW42:DFC42"/>
    <mergeCell ref="DFE42:DFK42"/>
    <mergeCell ref="DFM42:DFS42"/>
    <mergeCell ref="DCC42:DCI42"/>
    <mergeCell ref="DCK42:DCQ42"/>
    <mergeCell ref="DCS42:DCY42"/>
    <mergeCell ref="DDA42:DDG42"/>
    <mergeCell ref="DDI42:DDO42"/>
    <mergeCell ref="DDQ42:DDW42"/>
    <mergeCell ref="DAG42:DAM42"/>
    <mergeCell ref="DAO42:DAU42"/>
    <mergeCell ref="DAW42:DBC42"/>
    <mergeCell ref="DBE42:DBK42"/>
    <mergeCell ref="DBM42:DBS42"/>
    <mergeCell ref="DBU42:DCA42"/>
    <mergeCell ref="CYK42:CYQ42"/>
    <mergeCell ref="CYS42:CYY42"/>
    <mergeCell ref="CZA42:CZG42"/>
    <mergeCell ref="CZI42:CZO42"/>
    <mergeCell ref="CZQ42:CZW42"/>
    <mergeCell ref="CZY42:DAE42"/>
    <mergeCell ref="CWO42:CWU42"/>
    <mergeCell ref="CWW42:CXC42"/>
    <mergeCell ref="CXE42:CXK42"/>
    <mergeCell ref="CXM42:CXS42"/>
    <mergeCell ref="CXU42:CYA42"/>
    <mergeCell ref="CYC42:CYI42"/>
    <mergeCell ref="CUS42:CUY42"/>
    <mergeCell ref="CVA42:CVG42"/>
    <mergeCell ref="CVI42:CVO42"/>
    <mergeCell ref="CVQ42:CVW42"/>
    <mergeCell ref="CVY42:CWE42"/>
    <mergeCell ref="CWG42:CWM42"/>
    <mergeCell ref="CSW42:CTC42"/>
    <mergeCell ref="CTE42:CTK42"/>
    <mergeCell ref="CTM42:CTS42"/>
    <mergeCell ref="CTU42:CUA42"/>
    <mergeCell ref="CUC42:CUI42"/>
    <mergeCell ref="CUK42:CUQ42"/>
    <mergeCell ref="CRA42:CRG42"/>
    <mergeCell ref="CRI42:CRO42"/>
    <mergeCell ref="CRQ42:CRW42"/>
    <mergeCell ref="CRY42:CSE42"/>
    <mergeCell ref="CSG42:CSM42"/>
    <mergeCell ref="CSO42:CSU42"/>
    <mergeCell ref="CPE42:CPK42"/>
    <mergeCell ref="CPM42:CPS42"/>
    <mergeCell ref="CPU42:CQA42"/>
    <mergeCell ref="CQC42:CQI42"/>
    <mergeCell ref="CQK42:CQQ42"/>
    <mergeCell ref="CQS42:CQY42"/>
    <mergeCell ref="CNI42:CNO42"/>
    <mergeCell ref="CNQ42:CNW42"/>
    <mergeCell ref="CNY42:COE42"/>
    <mergeCell ref="COG42:COM42"/>
    <mergeCell ref="COO42:COU42"/>
    <mergeCell ref="COW42:CPC42"/>
    <mergeCell ref="CLM42:CLS42"/>
    <mergeCell ref="CLU42:CMA42"/>
    <mergeCell ref="CMC42:CMI42"/>
    <mergeCell ref="CMK42:CMQ42"/>
    <mergeCell ref="CMS42:CMY42"/>
    <mergeCell ref="CNA42:CNG42"/>
    <mergeCell ref="CJQ42:CJW42"/>
    <mergeCell ref="CJY42:CKE42"/>
    <mergeCell ref="CKG42:CKM42"/>
    <mergeCell ref="CKO42:CKU42"/>
    <mergeCell ref="CKW42:CLC42"/>
    <mergeCell ref="CLE42:CLK42"/>
    <mergeCell ref="CHU42:CIA42"/>
    <mergeCell ref="CIC42:CII42"/>
    <mergeCell ref="CIK42:CIQ42"/>
    <mergeCell ref="CIS42:CIY42"/>
    <mergeCell ref="CJA42:CJG42"/>
    <mergeCell ref="CJI42:CJO42"/>
    <mergeCell ref="CFY42:CGE42"/>
    <mergeCell ref="CGG42:CGM42"/>
    <mergeCell ref="CGO42:CGU42"/>
    <mergeCell ref="CGW42:CHC42"/>
    <mergeCell ref="CHE42:CHK42"/>
    <mergeCell ref="CHM42:CHS42"/>
    <mergeCell ref="CEC42:CEI42"/>
    <mergeCell ref="CEK42:CEQ42"/>
    <mergeCell ref="CES42:CEY42"/>
    <mergeCell ref="CFA42:CFG42"/>
    <mergeCell ref="CFI42:CFO42"/>
    <mergeCell ref="CFQ42:CFW42"/>
    <mergeCell ref="CCG42:CCM42"/>
    <mergeCell ref="CCO42:CCU42"/>
    <mergeCell ref="CCW42:CDC42"/>
    <mergeCell ref="CDE42:CDK42"/>
    <mergeCell ref="CDM42:CDS42"/>
    <mergeCell ref="CDU42:CEA42"/>
    <mergeCell ref="CAK42:CAQ42"/>
    <mergeCell ref="CAS42:CAY42"/>
    <mergeCell ref="CBA42:CBG42"/>
    <mergeCell ref="CBI42:CBO42"/>
    <mergeCell ref="CBQ42:CBW42"/>
    <mergeCell ref="CBY42:CCE42"/>
    <mergeCell ref="BYO42:BYU42"/>
    <mergeCell ref="BYW42:BZC42"/>
    <mergeCell ref="BZE42:BZK42"/>
    <mergeCell ref="BZM42:BZS42"/>
    <mergeCell ref="BZU42:CAA42"/>
    <mergeCell ref="CAC42:CAI42"/>
    <mergeCell ref="BWS42:BWY42"/>
    <mergeCell ref="BXA42:BXG42"/>
    <mergeCell ref="BXI42:BXO42"/>
    <mergeCell ref="BXQ42:BXW42"/>
    <mergeCell ref="BXY42:BYE42"/>
    <mergeCell ref="BYG42:BYM42"/>
    <mergeCell ref="BUW42:BVC42"/>
    <mergeCell ref="BVE42:BVK42"/>
    <mergeCell ref="BVM42:BVS42"/>
    <mergeCell ref="BVU42:BWA42"/>
    <mergeCell ref="BWC42:BWI42"/>
    <mergeCell ref="BWK42:BWQ42"/>
    <mergeCell ref="BTA42:BTG42"/>
    <mergeCell ref="BTI42:BTO42"/>
    <mergeCell ref="BTQ42:BTW42"/>
    <mergeCell ref="BTY42:BUE42"/>
    <mergeCell ref="BUG42:BUM42"/>
    <mergeCell ref="BUO42:BUU42"/>
    <mergeCell ref="BRE42:BRK42"/>
    <mergeCell ref="BRM42:BRS42"/>
    <mergeCell ref="BRU42:BSA42"/>
    <mergeCell ref="BSC42:BSI42"/>
    <mergeCell ref="BSK42:BSQ42"/>
    <mergeCell ref="BSS42:BSY42"/>
    <mergeCell ref="BPI42:BPO42"/>
    <mergeCell ref="BPQ42:BPW42"/>
    <mergeCell ref="BPY42:BQE42"/>
    <mergeCell ref="BQG42:BQM42"/>
    <mergeCell ref="BQO42:BQU42"/>
    <mergeCell ref="BQW42:BRC42"/>
    <mergeCell ref="BNM42:BNS42"/>
    <mergeCell ref="BNU42:BOA42"/>
    <mergeCell ref="BOC42:BOI42"/>
    <mergeCell ref="BOK42:BOQ42"/>
    <mergeCell ref="BOS42:BOY42"/>
    <mergeCell ref="BPA42:BPG42"/>
    <mergeCell ref="BLQ42:BLW42"/>
    <mergeCell ref="BLY42:BME42"/>
    <mergeCell ref="BMG42:BMM42"/>
    <mergeCell ref="BMO42:BMU42"/>
    <mergeCell ref="BMW42:BNC42"/>
    <mergeCell ref="BNE42:BNK42"/>
    <mergeCell ref="BJU42:BKA42"/>
    <mergeCell ref="BKC42:BKI42"/>
    <mergeCell ref="BKK42:BKQ42"/>
    <mergeCell ref="BKS42:BKY42"/>
    <mergeCell ref="BLA42:BLG42"/>
    <mergeCell ref="BLI42:BLO42"/>
    <mergeCell ref="BHY42:BIE42"/>
    <mergeCell ref="BIG42:BIM42"/>
    <mergeCell ref="BIO42:BIU42"/>
    <mergeCell ref="BIW42:BJC42"/>
    <mergeCell ref="BJE42:BJK42"/>
    <mergeCell ref="BJM42:BJS42"/>
    <mergeCell ref="BGC42:BGI42"/>
    <mergeCell ref="BGK42:BGQ42"/>
    <mergeCell ref="BGS42:BGY42"/>
    <mergeCell ref="BHA42:BHG42"/>
    <mergeCell ref="BHI42:BHO42"/>
    <mergeCell ref="BHQ42:BHW42"/>
    <mergeCell ref="BEG42:BEM42"/>
    <mergeCell ref="BEO42:BEU42"/>
    <mergeCell ref="BEW42:BFC42"/>
    <mergeCell ref="BFE42:BFK42"/>
    <mergeCell ref="BFM42:BFS42"/>
    <mergeCell ref="BFU42:BGA42"/>
    <mergeCell ref="BCK42:BCQ42"/>
    <mergeCell ref="BCS42:BCY42"/>
    <mergeCell ref="BDA42:BDG42"/>
    <mergeCell ref="BDI42:BDO42"/>
    <mergeCell ref="BDQ42:BDW42"/>
    <mergeCell ref="BDY42:BEE42"/>
    <mergeCell ref="BAO42:BAU42"/>
    <mergeCell ref="BAW42:BBC42"/>
    <mergeCell ref="BBE42:BBK42"/>
    <mergeCell ref="BBM42:BBS42"/>
    <mergeCell ref="BBU42:BCA42"/>
    <mergeCell ref="BCC42:BCI42"/>
    <mergeCell ref="AYS42:AYY42"/>
    <mergeCell ref="AZA42:AZG42"/>
    <mergeCell ref="AZI42:AZO42"/>
    <mergeCell ref="AZQ42:AZW42"/>
    <mergeCell ref="AZY42:BAE42"/>
    <mergeCell ref="BAG42:BAM42"/>
    <mergeCell ref="AWW42:AXC42"/>
    <mergeCell ref="AXE42:AXK42"/>
    <mergeCell ref="AXM42:AXS42"/>
    <mergeCell ref="AXU42:AYA42"/>
    <mergeCell ref="AYC42:AYI42"/>
    <mergeCell ref="AYK42:AYQ42"/>
    <mergeCell ref="AVA42:AVG42"/>
    <mergeCell ref="AVI42:AVO42"/>
    <mergeCell ref="AVQ42:AVW42"/>
    <mergeCell ref="AVY42:AWE42"/>
    <mergeCell ref="AWG42:AWM42"/>
    <mergeCell ref="AWO42:AWU42"/>
    <mergeCell ref="ATE42:ATK42"/>
    <mergeCell ref="ATM42:ATS42"/>
    <mergeCell ref="ATU42:AUA42"/>
    <mergeCell ref="AUC42:AUI42"/>
    <mergeCell ref="AUK42:AUQ42"/>
    <mergeCell ref="AUS42:AUY42"/>
    <mergeCell ref="ARI42:ARO42"/>
    <mergeCell ref="ARQ42:ARW42"/>
    <mergeCell ref="ARY42:ASE42"/>
    <mergeCell ref="ASG42:ASM42"/>
    <mergeCell ref="ASO42:ASU42"/>
    <mergeCell ref="ASW42:ATC42"/>
    <mergeCell ref="APM42:APS42"/>
    <mergeCell ref="APU42:AQA42"/>
    <mergeCell ref="AQC42:AQI42"/>
    <mergeCell ref="AQK42:AQQ42"/>
    <mergeCell ref="AQS42:AQY42"/>
    <mergeCell ref="ARA42:ARG42"/>
    <mergeCell ref="ANQ42:ANW42"/>
    <mergeCell ref="ANY42:AOE42"/>
    <mergeCell ref="AOG42:AOM42"/>
    <mergeCell ref="AOO42:AOU42"/>
    <mergeCell ref="AOW42:APC42"/>
    <mergeCell ref="APE42:APK42"/>
    <mergeCell ref="ALU42:AMA42"/>
    <mergeCell ref="AMC42:AMI42"/>
    <mergeCell ref="AMK42:AMQ42"/>
    <mergeCell ref="AMS42:AMY42"/>
    <mergeCell ref="ANA42:ANG42"/>
    <mergeCell ref="ANI42:ANO42"/>
    <mergeCell ref="AJY42:AKE42"/>
    <mergeCell ref="AKG42:AKM42"/>
    <mergeCell ref="AKO42:AKU42"/>
    <mergeCell ref="AKW42:ALC42"/>
    <mergeCell ref="ALE42:ALK42"/>
    <mergeCell ref="ALM42:ALS42"/>
    <mergeCell ref="AIC42:AII42"/>
    <mergeCell ref="AIK42:AIQ42"/>
    <mergeCell ref="AIS42:AIY42"/>
    <mergeCell ref="AJA42:AJG42"/>
    <mergeCell ref="AJI42:AJO42"/>
    <mergeCell ref="AJQ42:AJW42"/>
    <mergeCell ref="AGG42:AGM42"/>
    <mergeCell ref="AGO42:AGU42"/>
    <mergeCell ref="AGW42:AHC42"/>
    <mergeCell ref="AHE42:AHK42"/>
    <mergeCell ref="AHM42:AHS42"/>
    <mergeCell ref="AHU42:AIA42"/>
    <mergeCell ref="AEK42:AEQ42"/>
    <mergeCell ref="AES42:AEY42"/>
    <mergeCell ref="AFA42:AFG42"/>
    <mergeCell ref="AFI42:AFO42"/>
    <mergeCell ref="AFQ42:AFW42"/>
    <mergeCell ref="AFY42:AGE42"/>
    <mergeCell ref="ACO42:ACU42"/>
    <mergeCell ref="ACW42:ADC42"/>
    <mergeCell ref="ADE42:ADK42"/>
    <mergeCell ref="ADM42:ADS42"/>
    <mergeCell ref="ADU42:AEA42"/>
    <mergeCell ref="AEC42:AEI42"/>
    <mergeCell ref="AAS42:AAY42"/>
    <mergeCell ref="ABA42:ABG42"/>
    <mergeCell ref="ABI42:ABO42"/>
    <mergeCell ref="ABQ42:ABW42"/>
    <mergeCell ref="ABY42:ACE42"/>
    <mergeCell ref="ACG42:ACM42"/>
    <mergeCell ref="YW42:ZC42"/>
    <mergeCell ref="ZE42:ZK42"/>
    <mergeCell ref="ZM42:ZS42"/>
    <mergeCell ref="ZU42:AAA42"/>
    <mergeCell ref="AAC42:AAI42"/>
    <mergeCell ref="AAK42:AAQ42"/>
    <mergeCell ref="XA42:XG42"/>
    <mergeCell ref="XI42:XO42"/>
    <mergeCell ref="XQ42:XW42"/>
    <mergeCell ref="XY42:YE42"/>
    <mergeCell ref="YG42:YM42"/>
    <mergeCell ref="YO42:YU42"/>
    <mergeCell ref="VE42:VK42"/>
    <mergeCell ref="VM42:VS42"/>
    <mergeCell ref="VU42:WA42"/>
    <mergeCell ref="WC42:WI42"/>
    <mergeCell ref="WK42:WQ42"/>
    <mergeCell ref="WS42:WY42"/>
    <mergeCell ref="TI42:TO42"/>
    <mergeCell ref="TQ42:TW42"/>
    <mergeCell ref="TY42:UE42"/>
    <mergeCell ref="UG42:UM42"/>
    <mergeCell ref="UO42:UU42"/>
    <mergeCell ref="UW42:VC42"/>
    <mergeCell ref="RM42:RS42"/>
    <mergeCell ref="RU42:SA42"/>
    <mergeCell ref="SC42:SI42"/>
    <mergeCell ref="SK42:SQ42"/>
    <mergeCell ref="SS42:SY42"/>
    <mergeCell ref="TA42:TG42"/>
    <mergeCell ref="PQ42:PW42"/>
    <mergeCell ref="PY42:QE42"/>
    <mergeCell ref="QG42:QM42"/>
    <mergeCell ref="QO42:QU42"/>
    <mergeCell ref="QW42:RC42"/>
    <mergeCell ref="RE42:RK42"/>
    <mergeCell ref="NU42:OA42"/>
    <mergeCell ref="OC42:OI42"/>
    <mergeCell ref="OK42:OQ42"/>
    <mergeCell ref="OS42:OY42"/>
    <mergeCell ref="PA42:PG42"/>
    <mergeCell ref="PI42:PO42"/>
    <mergeCell ref="LY42:ME42"/>
    <mergeCell ref="MG42:MM42"/>
    <mergeCell ref="MO42:MU42"/>
    <mergeCell ref="MW42:NC42"/>
    <mergeCell ref="NE42:NK42"/>
    <mergeCell ref="NM42:NS42"/>
    <mergeCell ref="KC42:KI42"/>
    <mergeCell ref="KK42:KQ42"/>
    <mergeCell ref="KS42:KY42"/>
    <mergeCell ref="LA42:LG42"/>
    <mergeCell ref="LI42:LO42"/>
    <mergeCell ref="LQ42:LW42"/>
    <mergeCell ref="IG42:IM42"/>
    <mergeCell ref="IO42:IU42"/>
    <mergeCell ref="IW42:JC42"/>
    <mergeCell ref="JE42:JK42"/>
    <mergeCell ref="JM42:JS42"/>
    <mergeCell ref="JU42:KA42"/>
    <mergeCell ref="GK42:GQ42"/>
    <mergeCell ref="GS42:GY42"/>
    <mergeCell ref="HA42:HG42"/>
    <mergeCell ref="HI42:HO42"/>
    <mergeCell ref="HQ42:HW42"/>
    <mergeCell ref="HY42:IE42"/>
    <mergeCell ref="EO42:EU42"/>
    <mergeCell ref="EW42:FC42"/>
    <mergeCell ref="FE42:FK42"/>
    <mergeCell ref="FM42:FS42"/>
    <mergeCell ref="FU42:GA42"/>
    <mergeCell ref="GC42:GI42"/>
    <mergeCell ref="CS42:CY42"/>
    <mergeCell ref="DA42:DG42"/>
    <mergeCell ref="DI42:DO42"/>
    <mergeCell ref="DQ42:DW42"/>
    <mergeCell ref="DY42:EE42"/>
    <mergeCell ref="EG42:EM42"/>
    <mergeCell ref="AW42:BC42"/>
    <mergeCell ref="BE42:BK42"/>
    <mergeCell ref="BM42:BS42"/>
    <mergeCell ref="BU42:CA42"/>
    <mergeCell ref="CC42:CI42"/>
    <mergeCell ref="CK42:CQ42"/>
    <mergeCell ref="A42:G42"/>
    <mergeCell ref="I42:O42"/>
    <mergeCell ref="Q42:W42"/>
    <mergeCell ref="Y42:AE42"/>
    <mergeCell ref="AG42:AM42"/>
    <mergeCell ref="AO42:AU42"/>
    <mergeCell ref="XDI40:XDO40"/>
    <mergeCell ref="XDQ40:XDW40"/>
    <mergeCell ref="XDY40:XEE40"/>
    <mergeCell ref="XEG40:XEM40"/>
    <mergeCell ref="XEO40:XEU40"/>
    <mergeCell ref="WVY40:WWE40"/>
    <mergeCell ref="WWG40:WWM40"/>
    <mergeCell ref="WWO40:WWU40"/>
    <mergeCell ref="WWW40:WXC40"/>
    <mergeCell ref="WXE40:WXK40"/>
    <mergeCell ref="WXM40:WXS40"/>
    <mergeCell ref="WUC40:WUI40"/>
    <mergeCell ref="WUK40:WUQ40"/>
    <mergeCell ref="WUS40:WUY40"/>
    <mergeCell ref="WVA40:WVG40"/>
    <mergeCell ref="WVI40:WVO40"/>
    <mergeCell ref="WVQ40:WVW40"/>
    <mergeCell ref="WSG40:WSM40"/>
    <mergeCell ref="WSO40:WSU40"/>
    <mergeCell ref="WSW40:WTC40"/>
    <mergeCell ref="WMS40:WMY40"/>
    <mergeCell ref="WNA40:WNG40"/>
    <mergeCell ref="WNI40:WNO40"/>
    <mergeCell ref="WNQ40:WNW40"/>
    <mergeCell ref="WNY40:WOE40"/>
    <mergeCell ref="WOG40:WOM40"/>
    <mergeCell ref="WKW40:WLC40"/>
    <mergeCell ref="WLE40:WLK40"/>
    <mergeCell ref="WLM40:WLS40"/>
    <mergeCell ref="WLU40:WMA40"/>
    <mergeCell ref="WMC40:WMI40"/>
    <mergeCell ref="WMK40:WMQ40"/>
    <mergeCell ref="WJA40:WJG40"/>
    <mergeCell ref="WJI40:WJO40"/>
    <mergeCell ref="WJQ40:WJW40"/>
    <mergeCell ref="WJY40:WKE40"/>
    <mergeCell ref="WKG40:WKM40"/>
    <mergeCell ref="WKO40:WKU40"/>
    <mergeCell ref="WHE40:WHK40"/>
    <mergeCell ref="WHM40:WHS40"/>
    <mergeCell ref="WHU40:WIA40"/>
    <mergeCell ref="WIC40:WII40"/>
    <mergeCell ref="WIK40:WIQ40"/>
    <mergeCell ref="WIS40:WIY40"/>
    <mergeCell ref="WFI40:WFO40"/>
    <mergeCell ref="WFQ40:WFW40"/>
    <mergeCell ref="XEW40:XFC40"/>
    <mergeCell ref="XBM40:XBS40"/>
    <mergeCell ref="XBU40:XCA40"/>
    <mergeCell ref="XCC40:XCI40"/>
    <mergeCell ref="XCK40:XCQ40"/>
    <mergeCell ref="XCS40:XCY40"/>
    <mergeCell ref="XDA40:XDG40"/>
    <mergeCell ref="WZQ40:WZW40"/>
    <mergeCell ref="WZY40:XAE40"/>
    <mergeCell ref="XAG40:XAM40"/>
    <mergeCell ref="XAO40:XAU40"/>
    <mergeCell ref="XAW40:XBC40"/>
    <mergeCell ref="XBE40:XBK40"/>
    <mergeCell ref="WXU40:WYA40"/>
    <mergeCell ref="WYC40:WYI40"/>
    <mergeCell ref="WYK40:WYQ40"/>
    <mergeCell ref="WYS40:WYY40"/>
    <mergeCell ref="WZA40:WZG40"/>
    <mergeCell ref="WZI40:WZO40"/>
    <mergeCell ref="WTE40:WTK40"/>
    <mergeCell ref="WTM40:WTS40"/>
    <mergeCell ref="WTU40:WUA40"/>
    <mergeCell ref="WQK40:WQQ40"/>
    <mergeCell ref="WQS40:WQY40"/>
    <mergeCell ref="WRA40:WRG40"/>
    <mergeCell ref="WRI40:WRO40"/>
    <mergeCell ref="WRQ40:WRW40"/>
    <mergeCell ref="WRY40:WSE40"/>
    <mergeCell ref="WOO40:WOU40"/>
    <mergeCell ref="WOW40:WPC40"/>
    <mergeCell ref="WPE40:WPK40"/>
    <mergeCell ref="WPM40:WPS40"/>
    <mergeCell ref="WPU40:WQA40"/>
    <mergeCell ref="WQC40:WQI40"/>
    <mergeCell ref="WFY40:WGE40"/>
    <mergeCell ref="WGG40:WGM40"/>
    <mergeCell ref="WGO40:WGU40"/>
    <mergeCell ref="WGW40:WHC40"/>
    <mergeCell ref="WDM40:WDS40"/>
    <mergeCell ref="WDU40:WEA40"/>
    <mergeCell ref="WEC40:WEI40"/>
    <mergeCell ref="WEK40:WEQ40"/>
    <mergeCell ref="WES40:WEY40"/>
    <mergeCell ref="WFA40:WFG40"/>
    <mergeCell ref="WBQ40:WBW40"/>
    <mergeCell ref="WBY40:WCE40"/>
    <mergeCell ref="WCG40:WCM40"/>
    <mergeCell ref="WCO40:WCU40"/>
    <mergeCell ref="WCW40:WDC40"/>
    <mergeCell ref="WDE40:WDK40"/>
    <mergeCell ref="VZU40:WAA40"/>
    <mergeCell ref="WAC40:WAI40"/>
    <mergeCell ref="WAK40:WAQ40"/>
    <mergeCell ref="WAS40:WAY40"/>
    <mergeCell ref="WBA40:WBG40"/>
    <mergeCell ref="WBI40:WBO40"/>
    <mergeCell ref="VXY40:VYE40"/>
    <mergeCell ref="VYG40:VYM40"/>
    <mergeCell ref="VYO40:VYU40"/>
    <mergeCell ref="VYW40:VZC40"/>
    <mergeCell ref="VZE40:VZK40"/>
    <mergeCell ref="VZM40:VZS40"/>
    <mergeCell ref="VWC40:VWI40"/>
    <mergeCell ref="VWK40:VWQ40"/>
    <mergeCell ref="VWS40:VWY40"/>
    <mergeCell ref="VXA40:VXG40"/>
    <mergeCell ref="VXI40:VXO40"/>
    <mergeCell ref="VXQ40:VXW40"/>
    <mergeCell ref="VUG40:VUM40"/>
    <mergeCell ref="VUO40:VUU40"/>
    <mergeCell ref="VUW40:VVC40"/>
    <mergeCell ref="VVE40:VVK40"/>
    <mergeCell ref="VVM40:VVS40"/>
    <mergeCell ref="VVU40:VWA40"/>
    <mergeCell ref="VSK40:VSQ40"/>
    <mergeCell ref="VSS40:VSY40"/>
    <mergeCell ref="VTA40:VTG40"/>
    <mergeCell ref="VTI40:VTO40"/>
    <mergeCell ref="VTQ40:VTW40"/>
    <mergeCell ref="VTY40:VUE40"/>
    <mergeCell ref="VQO40:VQU40"/>
    <mergeCell ref="VQW40:VRC40"/>
    <mergeCell ref="VRE40:VRK40"/>
    <mergeCell ref="VRM40:VRS40"/>
    <mergeCell ref="VRU40:VSA40"/>
    <mergeCell ref="VSC40:VSI40"/>
    <mergeCell ref="VOS40:VOY40"/>
    <mergeCell ref="VPA40:VPG40"/>
    <mergeCell ref="VPI40:VPO40"/>
    <mergeCell ref="VPQ40:VPW40"/>
    <mergeCell ref="VPY40:VQE40"/>
    <mergeCell ref="VQG40:VQM40"/>
    <mergeCell ref="VMW40:VNC40"/>
    <mergeCell ref="VNE40:VNK40"/>
    <mergeCell ref="VNM40:VNS40"/>
    <mergeCell ref="VNU40:VOA40"/>
    <mergeCell ref="VOC40:VOI40"/>
    <mergeCell ref="VOK40:VOQ40"/>
    <mergeCell ref="VLA40:VLG40"/>
    <mergeCell ref="VLI40:VLO40"/>
    <mergeCell ref="VLQ40:VLW40"/>
    <mergeCell ref="VLY40:VME40"/>
    <mergeCell ref="VMG40:VMM40"/>
    <mergeCell ref="VMO40:VMU40"/>
    <mergeCell ref="VJE40:VJK40"/>
    <mergeCell ref="VJM40:VJS40"/>
    <mergeCell ref="VJU40:VKA40"/>
    <mergeCell ref="VKC40:VKI40"/>
    <mergeCell ref="VKK40:VKQ40"/>
    <mergeCell ref="VKS40:VKY40"/>
    <mergeCell ref="VHI40:VHO40"/>
    <mergeCell ref="VHQ40:VHW40"/>
    <mergeCell ref="VHY40:VIE40"/>
    <mergeCell ref="VIG40:VIM40"/>
    <mergeCell ref="VIO40:VIU40"/>
    <mergeCell ref="VIW40:VJC40"/>
    <mergeCell ref="VFM40:VFS40"/>
    <mergeCell ref="VFU40:VGA40"/>
    <mergeCell ref="VGC40:VGI40"/>
    <mergeCell ref="VGK40:VGQ40"/>
    <mergeCell ref="VGS40:VGY40"/>
    <mergeCell ref="VHA40:VHG40"/>
    <mergeCell ref="VDQ40:VDW40"/>
    <mergeCell ref="VDY40:VEE40"/>
    <mergeCell ref="VEG40:VEM40"/>
    <mergeCell ref="VEO40:VEU40"/>
    <mergeCell ref="VEW40:VFC40"/>
    <mergeCell ref="VFE40:VFK40"/>
    <mergeCell ref="VBU40:VCA40"/>
    <mergeCell ref="VCC40:VCI40"/>
    <mergeCell ref="VCK40:VCQ40"/>
    <mergeCell ref="VCS40:VCY40"/>
    <mergeCell ref="VDA40:VDG40"/>
    <mergeCell ref="VDI40:VDO40"/>
    <mergeCell ref="UZY40:VAE40"/>
    <mergeCell ref="VAG40:VAM40"/>
    <mergeCell ref="VAO40:VAU40"/>
    <mergeCell ref="VAW40:VBC40"/>
    <mergeCell ref="VBE40:VBK40"/>
    <mergeCell ref="VBM40:VBS40"/>
    <mergeCell ref="UYC40:UYI40"/>
    <mergeCell ref="UYK40:UYQ40"/>
    <mergeCell ref="UYS40:UYY40"/>
    <mergeCell ref="UZA40:UZG40"/>
    <mergeCell ref="UZI40:UZO40"/>
    <mergeCell ref="UZQ40:UZW40"/>
    <mergeCell ref="UWG40:UWM40"/>
    <mergeCell ref="UWO40:UWU40"/>
    <mergeCell ref="UWW40:UXC40"/>
    <mergeCell ref="UXE40:UXK40"/>
    <mergeCell ref="UXM40:UXS40"/>
    <mergeCell ref="UXU40:UYA40"/>
    <mergeCell ref="UUK40:UUQ40"/>
    <mergeCell ref="UUS40:UUY40"/>
    <mergeCell ref="UVA40:UVG40"/>
    <mergeCell ref="UVI40:UVO40"/>
    <mergeCell ref="UVQ40:UVW40"/>
    <mergeCell ref="UVY40:UWE40"/>
    <mergeCell ref="USO40:USU40"/>
    <mergeCell ref="USW40:UTC40"/>
    <mergeCell ref="UTE40:UTK40"/>
    <mergeCell ref="UTM40:UTS40"/>
    <mergeCell ref="UTU40:UUA40"/>
    <mergeCell ref="UUC40:UUI40"/>
    <mergeCell ref="UQS40:UQY40"/>
    <mergeCell ref="URA40:URG40"/>
    <mergeCell ref="URI40:URO40"/>
    <mergeCell ref="URQ40:URW40"/>
    <mergeCell ref="URY40:USE40"/>
    <mergeCell ref="USG40:USM40"/>
    <mergeCell ref="UOW40:UPC40"/>
    <mergeCell ref="UPE40:UPK40"/>
    <mergeCell ref="UPM40:UPS40"/>
    <mergeCell ref="UPU40:UQA40"/>
    <mergeCell ref="UQC40:UQI40"/>
    <mergeCell ref="UQK40:UQQ40"/>
    <mergeCell ref="UNA40:UNG40"/>
    <mergeCell ref="UNI40:UNO40"/>
    <mergeCell ref="UNQ40:UNW40"/>
    <mergeCell ref="UNY40:UOE40"/>
    <mergeCell ref="UOG40:UOM40"/>
    <mergeCell ref="UOO40:UOU40"/>
    <mergeCell ref="ULE40:ULK40"/>
    <mergeCell ref="ULM40:ULS40"/>
    <mergeCell ref="ULU40:UMA40"/>
    <mergeCell ref="UMC40:UMI40"/>
    <mergeCell ref="UMK40:UMQ40"/>
    <mergeCell ref="UMS40:UMY40"/>
    <mergeCell ref="UJI40:UJO40"/>
    <mergeCell ref="UJQ40:UJW40"/>
    <mergeCell ref="UJY40:UKE40"/>
    <mergeCell ref="UKG40:UKM40"/>
    <mergeCell ref="UKO40:UKU40"/>
    <mergeCell ref="UKW40:ULC40"/>
    <mergeCell ref="UHM40:UHS40"/>
    <mergeCell ref="UHU40:UIA40"/>
    <mergeCell ref="UIC40:UII40"/>
    <mergeCell ref="UIK40:UIQ40"/>
    <mergeCell ref="UIS40:UIY40"/>
    <mergeCell ref="UJA40:UJG40"/>
    <mergeCell ref="UFQ40:UFW40"/>
    <mergeCell ref="UFY40:UGE40"/>
    <mergeCell ref="UGG40:UGM40"/>
    <mergeCell ref="UGO40:UGU40"/>
    <mergeCell ref="UGW40:UHC40"/>
    <mergeCell ref="UHE40:UHK40"/>
    <mergeCell ref="UDU40:UEA40"/>
    <mergeCell ref="UEC40:UEI40"/>
    <mergeCell ref="UEK40:UEQ40"/>
    <mergeCell ref="UES40:UEY40"/>
    <mergeCell ref="UFA40:UFG40"/>
    <mergeCell ref="UFI40:UFO40"/>
    <mergeCell ref="UBY40:UCE40"/>
    <mergeCell ref="UCG40:UCM40"/>
    <mergeCell ref="UCO40:UCU40"/>
    <mergeCell ref="UCW40:UDC40"/>
    <mergeCell ref="UDE40:UDK40"/>
    <mergeCell ref="UDM40:UDS40"/>
    <mergeCell ref="UAC40:UAI40"/>
    <mergeCell ref="UAK40:UAQ40"/>
    <mergeCell ref="UAS40:UAY40"/>
    <mergeCell ref="UBA40:UBG40"/>
    <mergeCell ref="UBI40:UBO40"/>
    <mergeCell ref="UBQ40:UBW40"/>
    <mergeCell ref="TYG40:TYM40"/>
    <mergeCell ref="TYO40:TYU40"/>
    <mergeCell ref="TYW40:TZC40"/>
    <mergeCell ref="TZE40:TZK40"/>
    <mergeCell ref="TZM40:TZS40"/>
    <mergeCell ref="TZU40:UAA40"/>
    <mergeCell ref="TWK40:TWQ40"/>
    <mergeCell ref="TWS40:TWY40"/>
    <mergeCell ref="TXA40:TXG40"/>
    <mergeCell ref="TXI40:TXO40"/>
    <mergeCell ref="TXQ40:TXW40"/>
    <mergeCell ref="TXY40:TYE40"/>
    <mergeCell ref="TUO40:TUU40"/>
    <mergeCell ref="TUW40:TVC40"/>
    <mergeCell ref="TVE40:TVK40"/>
    <mergeCell ref="TVM40:TVS40"/>
    <mergeCell ref="TVU40:TWA40"/>
    <mergeCell ref="TWC40:TWI40"/>
    <mergeCell ref="TSS40:TSY40"/>
    <mergeCell ref="TTA40:TTG40"/>
    <mergeCell ref="TTI40:TTO40"/>
    <mergeCell ref="TTQ40:TTW40"/>
    <mergeCell ref="TTY40:TUE40"/>
    <mergeCell ref="TUG40:TUM40"/>
    <mergeCell ref="TQW40:TRC40"/>
    <mergeCell ref="TRE40:TRK40"/>
    <mergeCell ref="TRM40:TRS40"/>
    <mergeCell ref="TRU40:TSA40"/>
    <mergeCell ref="TSC40:TSI40"/>
    <mergeCell ref="TSK40:TSQ40"/>
    <mergeCell ref="TPA40:TPG40"/>
    <mergeCell ref="TPI40:TPO40"/>
    <mergeCell ref="TPQ40:TPW40"/>
    <mergeCell ref="TPY40:TQE40"/>
    <mergeCell ref="TQG40:TQM40"/>
    <mergeCell ref="TQO40:TQU40"/>
    <mergeCell ref="TNE40:TNK40"/>
    <mergeCell ref="TNM40:TNS40"/>
    <mergeCell ref="TNU40:TOA40"/>
    <mergeCell ref="TOC40:TOI40"/>
    <mergeCell ref="TOK40:TOQ40"/>
    <mergeCell ref="TOS40:TOY40"/>
    <mergeCell ref="TLI40:TLO40"/>
    <mergeCell ref="TLQ40:TLW40"/>
    <mergeCell ref="TLY40:TME40"/>
    <mergeCell ref="TMG40:TMM40"/>
    <mergeCell ref="TMO40:TMU40"/>
    <mergeCell ref="TMW40:TNC40"/>
    <mergeCell ref="TJM40:TJS40"/>
    <mergeCell ref="TJU40:TKA40"/>
    <mergeCell ref="TKC40:TKI40"/>
    <mergeCell ref="TKK40:TKQ40"/>
    <mergeCell ref="TKS40:TKY40"/>
    <mergeCell ref="TLA40:TLG40"/>
    <mergeCell ref="THQ40:THW40"/>
    <mergeCell ref="THY40:TIE40"/>
    <mergeCell ref="TIG40:TIM40"/>
    <mergeCell ref="TIO40:TIU40"/>
    <mergeCell ref="TIW40:TJC40"/>
    <mergeCell ref="TJE40:TJK40"/>
    <mergeCell ref="TFU40:TGA40"/>
    <mergeCell ref="TGC40:TGI40"/>
    <mergeCell ref="TGK40:TGQ40"/>
    <mergeCell ref="TGS40:TGY40"/>
    <mergeCell ref="THA40:THG40"/>
    <mergeCell ref="THI40:THO40"/>
    <mergeCell ref="TDY40:TEE40"/>
    <mergeCell ref="TEG40:TEM40"/>
    <mergeCell ref="TEO40:TEU40"/>
    <mergeCell ref="TEW40:TFC40"/>
    <mergeCell ref="TFE40:TFK40"/>
    <mergeCell ref="TFM40:TFS40"/>
    <mergeCell ref="TCC40:TCI40"/>
    <mergeCell ref="TCK40:TCQ40"/>
    <mergeCell ref="TCS40:TCY40"/>
    <mergeCell ref="TDA40:TDG40"/>
    <mergeCell ref="TDI40:TDO40"/>
    <mergeCell ref="TDQ40:TDW40"/>
    <mergeCell ref="TAG40:TAM40"/>
    <mergeCell ref="TAO40:TAU40"/>
    <mergeCell ref="TAW40:TBC40"/>
    <mergeCell ref="TBE40:TBK40"/>
    <mergeCell ref="TBM40:TBS40"/>
    <mergeCell ref="TBU40:TCA40"/>
    <mergeCell ref="SYK40:SYQ40"/>
    <mergeCell ref="SYS40:SYY40"/>
    <mergeCell ref="SZA40:SZG40"/>
    <mergeCell ref="SZI40:SZO40"/>
    <mergeCell ref="SZQ40:SZW40"/>
    <mergeCell ref="SZY40:TAE40"/>
    <mergeCell ref="SWO40:SWU40"/>
    <mergeCell ref="SWW40:SXC40"/>
    <mergeCell ref="SXE40:SXK40"/>
    <mergeCell ref="SXM40:SXS40"/>
    <mergeCell ref="SXU40:SYA40"/>
    <mergeCell ref="SYC40:SYI40"/>
    <mergeCell ref="SUS40:SUY40"/>
    <mergeCell ref="SVA40:SVG40"/>
    <mergeCell ref="SVI40:SVO40"/>
    <mergeCell ref="SVQ40:SVW40"/>
    <mergeCell ref="SVY40:SWE40"/>
    <mergeCell ref="SWG40:SWM40"/>
    <mergeCell ref="SSW40:STC40"/>
    <mergeCell ref="STE40:STK40"/>
    <mergeCell ref="STM40:STS40"/>
    <mergeCell ref="STU40:SUA40"/>
    <mergeCell ref="SUC40:SUI40"/>
    <mergeCell ref="SUK40:SUQ40"/>
    <mergeCell ref="SRA40:SRG40"/>
    <mergeCell ref="SRI40:SRO40"/>
    <mergeCell ref="SRQ40:SRW40"/>
    <mergeCell ref="SRY40:SSE40"/>
    <mergeCell ref="SSG40:SSM40"/>
    <mergeCell ref="SSO40:SSU40"/>
    <mergeCell ref="SPE40:SPK40"/>
    <mergeCell ref="SPM40:SPS40"/>
    <mergeCell ref="SPU40:SQA40"/>
    <mergeCell ref="SQC40:SQI40"/>
    <mergeCell ref="SQK40:SQQ40"/>
    <mergeCell ref="SQS40:SQY40"/>
    <mergeCell ref="SNI40:SNO40"/>
    <mergeCell ref="SNQ40:SNW40"/>
    <mergeCell ref="SNY40:SOE40"/>
    <mergeCell ref="SOG40:SOM40"/>
    <mergeCell ref="SOO40:SOU40"/>
    <mergeCell ref="SOW40:SPC40"/>
    <mergeCell ref="SLM40:SLS40"/>
    <mergeCell ref="SLU40:SMA40"/>
    <mergeCell ref="SMC40:SMI40"/>
    <mergeCell ref="SMK40:SMQ40"/>
    <mergeCell ref="SMS40:SMY40"/>
    <mergeCell ref="SNA40:SNG40"/>
    <mergeCell ref="SJQ40:SJW40"/>
    <mergeCell ref="SJY40:SKE40"/>
    <mergeCell ref="SKG40:SKM40"/>
    <mergeCell ref="SKO40:SKU40"/>
    <mergeCell ref="SKW40:SLC40"/>
    <mergeCell ref="SLE40:SLK40"/>
    <mergeCell ref="SHU40:SIA40"/>
    <mergeCell ref="SIC40:SII40"/>
    <mergeCell ref="SIK40:SIQ40"/>
    <mergeCell ref="SIS40:SIY40"/>
    <mergeCell ref="SJA40:SJG40"/>
    <mergeCell ref="SJI40:SJO40"/>
    <mergeCell ref="SFY40:SGE40"/>
    <mergeCell ref="SGG40:SGM40"/>
    <mergeCell ref="SGO40:SGU40"/>
    <mergeCell ref="SGW40:SHC40"/>
    <mergeCell ref="SHE40:SHK40"/>
    <mergeCell ref="SHM40:SHS40"/>
    <mergeCell ref="SEC40:SEI40"/>
    <mergeCell ref="SEK40:SEQ40"/>
    <mergeCell ref="SES40:SEY40"/>
    <mergeCell ref="SFA40:SFG40"/>
    <mergeCell ref="SFI40:SFO40"/>
    <mergeCell ref="SFQ40:SFW40"/>
    <mergeCell ref="SCG40:SCM40"/>
    <mergeCell ref="SCO40:SCU40"/>
    <mergeCell ref="SCW40:SDC40"/>
    <mergeCell ref="SDE40:SDK40"/>
    <mergeCell ref="SDM40:SDS40"/>
    <mergeCell ref="SDU40:SEA40"/>
    <mergeCell ref="SAK40:SAQ40"/>
    <mergeCell ref="SAS40:SAY40"/>
    <mergeCell ref="SBA40:SBG40"/>
    <mergeCell ref="SBI40:SBO40"/>
    <mergeCell ref="SBQ40:SBW40"/>
    <mergeCell ref="SBY40:SCE40"/>
    <mergeCell ref="RYO40:RYU40"/>
    <mergeCell ref="RYW40:RZC40"/>
    <mergeCell ref="RZE40:RZK40"/>
    <mergeCell ref="RZM40:RZS40"/>
    <mergeCell ref="RZU40:SAA40"/>
    <mergeCell ref="SAC40:SAI40"/>
    <mergeCell ref="RWS40:RWY40"/>
    <mergeCell ref="RXA40:RXG40"/>
    <mergeCell ref="RXI40:RXO40"/>
    <mergeCell ref="RXQ40:RXW40"/>
    <mergeCell ref="RXY40:RYE40"/>
    <mergeCell ref="RYG40:RYM40"/>
    <mergeCell ref="RUW40:RVC40"/>
    <mergeCell ref="RVE40:RVK40"/>
    <mergeCell ref="RVM40:RVS40"/>
    <mergeCell ref="RVU40:RWA40"/>
    <mergeCell ref="RWC40:RWI40"/>
    <mergeCell ref="RWK40:RWQ40"/>
    <mergeCell ref="RTA40:RTG40"/>
    <mergeCell ref="RTI40:RTO40"/>
    <mergeCell ref="RTQ40:RTW40"/>
    <mergeCell ref="RTY40:RUE40"/>
    <mergeCell ref="RUG40:RUM40"/>
    <mergeCell ref="RUO40:RUU40"/>
    <mergeCell ref="RRE40:RRK40"/>
    <mergeCell ref="RRM40:RRS40"/>
    <mergeCell ref="RRU40:RSA40"/>
    <mergeCell ref="RSC40:RSI40"/>
    <mergeCell ref="RSK40:RSQ40"/>
    <mergeCell ref="RSS40:RSY40"/>
    <mergeCell ref="RPI40:RPO40"/>
    <mergeCell ref="RPQ40:RPW40"/>
    <mergeCell ref="RPY40:RQE40"/>
    <mergeCell ref="RQG40:RQM40"/>
    <mergeCell ref="RQO40:RQU40"/>
    <mergeCell ref="RQW40:RRC40"/>
    <mergeCell ref="RNM40:RNS40"/>
    <mergeCell ref="RNU40:ROA40"/>
    <mergeCell ref="ROC40:ROI40"/>
    <mergeCell ref="ROK40:ROQ40"/>
    <mergeCell ref="ROS40:ROY40"/>
    <mergeCell ref="RPA40:RPG40"/>
    <mergeCell ref="RLQ40:RLW40"/>
    <mergeCell ref="RLY40:RME40"/>
    <mergeCell ref="RMG40:RMM40"/>
    <mergeCell ref="RMO40:RMU40"/>
    <mergeCell ref="RMW40:RNC40"/>
    <mergeCell ref="RNE40:RNK40"/>
    <mergeCell ref="RJU40:RKA40"/>
    <mergeCell ref="RKC40:RKI40"/>
    <mergeCell ref="RKK40:RKQ40"/>
    <mergeCell ref="RKS40:RKY40"/>
    <mergeCell ref="RLA40:RLG40"/>
    <mergeCell ref="RLI40:RLO40"/>
    <mergeCell ref="RHY40:RIE40"/>
    <mergeCell ref="RIG40:RIM40"/>
    <mergeCell ref="RIO40:RIU40"/>
    <mergeCell ref="RIW40:RJC40"/>
    <mergeCell ref="RJE40:RJK40"/>
    <mergeCell ref="RJM40:RJS40"/>
    <mergeCell ref="RGC40:RGI40"/>
    <mergeCell ref="RGK40:RGQ40"/>
    <mergeCell ref="RGS40:RGY40"/>
    <mergeCell ref="RHA40:RHG40"/>
    <mergeCell ref="RHI40:RHO40"/>
    <mergeCell ref="RHQ40:RHW40"/>
    <mergeCell ref="REG40:REM40"/>
    <mergeCell ref="REO40:REU40"/>
    <mergeCell ref="REW40:RFC40"/>
    <mergeCell ref="RFE40:RFK40"/>
    <mergeCell ref="RFM40:RFS40"/>
    <mergeCell ref="RFU40:RGA40"/>
    <mergeCell ref="RCK40:RCQ40"/>
    <mergeCell ref="RCS40:RCY40"/>
    <mergeCell ref="RDA40:RDG40"/>
    <mergeCell ref="RDI40:RDO40"/>
    <mergeCell ref="RDQ40:RDW40"/>
    <mergeCell ref="RDY40:REE40"/>
    <mergeCell ref="RAO40:RAU40"/>
    <mergeCell ref="RAW40:RBC40"/>
    <mergeCell ref="RBE40:RBK40"/>
    <mergeCell ref="RBM40:RBS40"/>
    <mergeCell ref="RBU40:RCA40"/>
    <mergeCell ref="RCC40:RCI40"/>
    <mergeCell ref="QYS40:QYY40"/>
    <mergeCell ref="QZA40:QZG40"/>
    <mergeCell ref="QZI40:QZO40"/>
    <mergeCell ref="QZQ40:QZW40"/>
    <mergeCell ref="QZY40:RAE40"/>
    <mergeCell ref="RAG40:RAM40"/>
    <mergeCell ref="QWW40:QXC40"/>
    <mergeCell ref="QXE40:QXK40"/>
    <mergeCell ref="QXM40:QXS40"/>
    <mergeCell ref="QXU40:QYA40"/>
    <mergeCell ref="QYC40:QYI40"/>
    <mergeCell ref="QYK40:QYQ40"/>
    <mergeCell ref="QVA40:QVG40"/>
    <mergeCell ref="QVI40:QVO40"/>
    <mergeCell ref="QVQ40:QVW40"/>
    <mergeCell ref="QVY40:QWE40"/>
    <mergeCell ref="QWG40:QWM40"/>
    <mergeCell ref="QWO40:QWU40"/>
    <mergeCell ref="QTE40:QTK40"/>
    <mergeCell ref="QTM40:QTS40"/>
    <mergeCell ref="QTU40:QUA40"/>
    <mergeCell ref="QUC40:QUI40"/>
    <mergeCell ref="QUK40:QUQ40"/>
    <mergeCell ref="QUS40:QUY40"/>
    <mergeCell ref="QRI40:QRO40"/>
    <mergeCell ref="QRQ40:QRW40"/>
    <mergeCell ref="QRY40:QSE40"/>
    <mergeCell ref="QSG40:QSM40"/>
    <mergeCell ref="QSO40:QSU40"/>
    <mergeCell ref="QSW40:QTC40"/>
    <mergeCell ref="QPM40:QPS40"/>
    <mergeCell ref="QPU40:QQA40"/>
    <mergeCell ref="QQC40:QQI40"/>
    <mergeCell ref="QQK40:QQQ40"/>
    <mergeCell ref="QQS40:QQY40"/>
    <mergeCell ref="QRA40:QRG40"/>
    <mergeCell ref="QNQ40:QNW40"/>
    <mergeCell ref="QNY40:QOE40"/>
    <mergeCell ref="QOG40:QOM40"/>
    <mergeCell ref="QOO40:QOU40"/>
    <mergeCell ref="QOW40:QPC40"/>
    <mergeCell ref="QPE40:QPK40"/>
    <mergeCell ref="QLU40:QMA40"/>
    <mergeCell ref="QMC40:QMI40"/>
    <mergeCell ref="QMK40:QMQ40"/>
    <mergeCell ref="QMS40:QMY40"/>
    <mergeCell ref="QNA40:QNG40"/>
    <mergeCell ref="QNI40:QNO40"/>
    <mergeCell ref="QJY40:QKE40"/>
    <mergeCell ref="QKG40:QKM40"/>
    <mergeCell ref="QKO40:QKU40"/>
    <mergeCell ref="QKW40:QLC40"/>
    <mergeCell ref="QLE40:QLK40"/>
    <mergeCell ref="QLM40:QLS40"/>
    <mergeCell ref="QIC40:QII40"/>
    <mergeCell ref="QIK40:QIQ40"/>
    <mergeCell ref="QIS40:QIY40"/>
    <mergeCell ref="QJA40:QJG40"/>
    <mergeCell ref="QJI40:QJO40"/>
    <mergeCell ref="QJQ40:QJW40"/>
    <mergeCell ref="QGG40:QGM40"/>
    <mergeCell ref="QGO40:QGU40"/>
    <mergeCell ref="QGW40:QHC40"/>
    <mergeCell ref="QHE40:QHK40"/>
    <mergeCell ref="QHM40:QHS40"/>
    <mergeCell ref="QHU40:QIA40"/>
    <mergeCell ref="QEK40:QEQ40"/>
    <mergeCell ref="QES40:QEY40"/>
    <mergeCell ref="QFA40:QFG40"/>
    <mergeCell ref="QFI40:QFO40"/>
    <mergeCell ref="QFQ40:QFW40"/>
    <mergeCell ref="QFY40:QGE40"/>
    <mergeCell ref="QCO40:QCU40"/>
    <mergeCell ref="QCW40:QDC40"/>
    <mergeCell ref="QDE40:QDK40"/>
    <mergeCell ref="QDM40:QDS40"/>
    <mergeCell ref="QDU40:QEA40"/>
    <mergeCell ref="QEC40:QEI40"/>
    <mergeCell ref="QAS40:QAY40"/>
    <mergeCell ref="QBA40:QBG40"/>
    <mergeCell ref="QBI40:QBO40"/>
    <mergeCell ref="QBQ40:QBW40"/>
    <mergeCell ref="QBY40:QCE40"/>
    <mergeCell ref="QCG40:QCM40"/>
    <mergeCell ref="PYW40:PZC40"/>
    <mergeCell ref="PZE40:PZK40"/>
    <mergeCell ref="PZM40:PZS40"/>
    <mergeCell ref="PZU40:QAA40"/>
    <mergeCell ref="QAC40:QAI40"/>
    <mergeCell ref="QAK40:QAQ40"/>
    <mergeCell ref="PXA40:PXG40"/>
    <mergeCell ref="PXI40:PXO40"/>
    <mergeCell ref="PXQ40:PXW40"/>
    <mergeCell ref="PXY40:PYE40"/>
    <mergeCell ref="PYG40:PYM40"/>
    <mergeCell ref="PYO40:PYU40"/>
    <mergeCell ref="PVE40:PVK40"/>
    <mergeCell ref="PVM40:PVS40"/>
    <mergeCell ref="PVU40:PWA40"/>
    <mergeCell ref="PWC40:PWI40"/>
    <mergeCell ref="PWK40:PWQ40"/>
    <mergeCell ref="PWS40:PWY40"/>
    <mergeCell ref="PTI40:PTO40"/>
    <mergeCell ref="PTQ40:PTW40"/>
    <mergeCell ref="PTY40:PUE40"/>
    <mergeCell ref="PUG40:PUM40"/>
    <mergeCell ref="PUO40:PUU40"/>
    <mergeCell ref="PUW40:PVC40"/>
    <mergeCell ref="PRM40:PRS40"/>
    <mergeCell ref="PRU40:PSA40"/>
    <mergeCell ref="PSC40:PSI40"/>
    <mergeCell ref="PSK40:PSQ40"/>
    <mergeCell ref="PSS40:PSY40"/>
    <mergeCell ref="PTA40:PTG40"/>
    <mergeCell ref="PPQ40:PPW40"/>
    <mergeCell ref="PPY40:PQE40"/>
    <mergeCell ref="PQG40:PQM40"/>
    <mergeCell ref="PQO40:PQU40"/>
    <mergeCell ref="PQW40:PRC40"/>
    <mergeCell ref="PRE40:PRK40"/>
    <mergeCell ref="PNU40:POA40"/>
    <mergeCell ref="POC40:POI40"/>
    <mergeCell ref="POK40:POQ40"/>
    <mergeCell ref="POS40:POY40"/>
    <mergeCell ref="PPA40:PPG40"/>
    <mergeCell ref="PPI40:PPO40"/>
    <mergeCell ref="PLY40:PME40"/>
    <mergeCell ref="PMG40:PMM40"/>
    <mergeCell ref="PMO40:PMU40"/>
    <mergeCell ref="PMW40:PNC40"/>
    <mergeCell ref="PNE40:PNK40"/>
    <mergeCell ref="PNM40:PNS40"/>
    <mergeCell ref="PKC40:PKI40"/>
    <mergeCell ref="PKK40:PKQ40"/>
    <mergeCell ref="PKS40:PKY40"/>
    <mergeCell ref="PLA40:PLG40"/>
    <mergeCell ref="PLI40:PLO40"/>
    <mergeCell ref="PLQ40:PLW40"/>
    <mergeCell ref="PIG40:PIM40"/>
    <mergeCell ref="PIO40:PIU40"/>
    <mergeCell ref="PIW40:PJC40"/>
    <mergeCell ref="PJE40:PJK40"/>
    <mergeCell ref="PJM40:PJS40"/>
    <mergeCell ref="PJU40:PKA40"/>
    <mergeCell ref="PGK40:PGQ40"/>
    <mergeCell ref="PGS40:PGY40"/>
    <mergeCell ref="PHA40:PHG40"/>
    <mergeCell ref="PHI40:PHO40"/>
    <mergeCell ref="PHQ40:PHW40"/>
    <mergeCell ref="PHY40:PIE40"/>
    <mergeCell ref="PEO40:PEU40"/>
    <mergeCell ref="PEW40:PFC40"/>
    <mergeCell ref="PFE40:PFK40"/>
    <mergeCell ref="PFM40:PFS40"/>
    <mergeCell ref="PFU40:PGA40"/>
    <mergeCell ref="PGC40:PGI40"/>
    <mergeCell ref="PCS40:PCY40"/>
    <mergeCell ref="PDA40:PDG40"/>
    <mergeCell ref="PDI40:PDO40"/>
    <mergeCell ref="PDQ40:PDW40"/>
    <mergeCell ref="PDY40:PEE40"/>
    <mergeCell ref="PEG40:PEM40"/>
    <mergeCell ref="PAW40:PBC40"/>
    <mergeCell ref="PBE40:PBK40"/>
    <mergeCell ref="PBM40:PBS40"/>
    <mergeCell ref="PBU40:PCA40"/>
    <mergeCell ref="PCC40:PCI40"/>
    <mergeCell ref="PCK40:PCQ40"/>
    <mergeCell ref="OZA40:OZG40"/>
    <mergeCell ref="OZI40:OZO40"/>
    <mergeCell ref="OZQ40:OZW40"/>
    <mergeCell ref="OZY40:PAE40"/>
    <mergeCell ref="PAG40:PAM40"/>
    <mergeCell ref="PAO40:PAU40"/>
    <mergeCell ref="OXE40:OXK40"/>
    <mergeCell ref="OXM40:OXS40"/>
    <mergeCell ref="OXU40:OYA40"/>
    <mergeCell ref="OYC40:OYI40"/>
    <mergeCell ref="OYK40:OYQ40"/>
    <mergeCell ref="OYS40:OYY40"/>
    <mergeCell ref="OVI40:OVO40"/>
    <mergeCell ref="OVQ40:OVW40"/>
    <mergeCell ref="OVY40:OWE40"/>
    <mergeCell ref="OWG40:OWM40"/>
    <mergeCell ref="OWO40:OWU40"/>
    <mergeCell ref="OWW40:OXC40"/>
    <mergeCell ref="OTM40:OTS40"/>
    <mergeCell ref="OTU40:OUA40"/>
    <mergeCell ref="OUC40:OUI40"/>
    <mergeCell ref="OUK40:OUQ40"/>
    <mergeCell ref="OUS40:OUY40"/>
    <mergeCell ref="OVA40:OVG40"/>
    <mergeCell ref="ORQ40:ORW40"/>
    <mergeCell ref="ORY40:OSE40"/>
    <mergeCell ref="OSG40:OSM40"/>
    <mergeCell ref="OSO40:OSU40"/>
    <mergeCell ref="OSW40:OTC40"/>
    <mergeCell ref="OTE40:OTK40"/>
    <mergeCell ref="OPU40:OQA40"/>
    <mergeCell ref="OQC40:OQI40"/>
    <mergeCell ref="OQK40:OQQ40"/>
    <mergeCell ref="OQS40:OQY40"/>
    <mergeCell ref="ORA40:ORG40"/>
    <mergeCell ref="ORI40:ORO40"/>
    <mergeCell ref="ONY40:OOE40"/>
    <mergeCell ref="OOG40:OOM40"/>
    <mergeCell ref="OOO40:OOU40"/>
    <mergeCell ref="OOW40:OPC40"/>
    <mergeCell ref="OPE40:OPK40"/>
    <mergeCell ref="OPM40:OPS40"/>
    <mergeCell ref="OMC40:OMI40"/>
    <mergeCell ref="OMK40:OMQ40"/>
    <mergeCell ref="OMS40:OMY40"/>
    <mergeCell ref="ONA40:ONG40"/>
    <mergeCell ref="ONI40:ONO40"/>
    <mergeCell ref="ONQ40:ONW40"/>
    <mergeCell ref="OKG40:OKM40"/>
    <mergeCell ref="OKO40:OKU40"/>
    <mergeCell ref="OKW40:OLC40"/>
    <mergeCell ref="OLE40:OLK40"/>
    <mergeCell ref="OLM40:OLS40"/>
    <mergeCell ref="OLU40:OMA40"/>
    <mergeCell ref="OIK40:OIQ40"/>
    <mergeCell ref="OIS40:OIY40"/>
    <mergeCell ref="OJA40:OJG40"/>
    <mergeCell ref="OJI40:OJO40"/>
    <mergeCell ref="OJQ40:OJW40"/>
    <mergeCell ref="OJY40:OKE40"/>
    <mergeCell ref="OGO40:OGU40"/>
    <mergeCell ref="OGW40:OHC40"/>
    <mergeCell ref="OHE40:OHK40"/>
    <mergeCell ref="OHM40:OHS40"/>
    <mergeCell ref="OHU40:OIA40"/>
    <mergeCell ref="OIC40:OII40"/>
    <mergeCell ref="OES40:OEY40"/>
    <mergeCell ref="OFA40:OFG40"/>
    <mergeCell ref="OFI40:OFO40"/>
    <mergeCell ref="OFQ40:OFW40"/>
    <mergeCell ref="OFY40:OGE40"/>
    <mergeCell ref="OGG40:OGM40"/>
    <mergeCell ref="OCW40:ODC40"/>
    <mergeCell ref="ODE40:ODK40"/>
    <mergeCell ref="ODM40:ODS40"/>
    <mergeCell ref="ODU40:OEA40"/>
    <mergeCell ref="OEC40:OEI40"/>
    <mergeCell ref="OEK40:OEQ40"/>
    <mergeCell ref="OBA40:OBG40"/>
    <mergeCell ref="OBI40:OBO40"/>
    <mergeCell ref="OBQ40:OBW40"/>
    <mergeCell ref="OBY40:OCE40"/>
    <mergeCell ref="OCG40:OCM40"/>
    <mergeCell ref="OCO40:OCU40"/>
    <mergeCell ref="NZE40:NZK40"/>
    <mergeCell ref="NZM40:NZS40"/>
    <mergeCell ref="NZU40:OAA40"/>
    <mergeCell ref="OAC40:OAI40"/>
    <mergeCell ref="OAK40:OAQ40"/>
    <mergeCell ref="OAS40:OAY40"/>
    <mergeCell ref="NXI40:NXO40"/>
    <mergeCell ref="NXQ40:NXW40"/>
    <mergeCell ref="NXY40:NYE40"/>
    <mergeCell ref="NYG40:NYM40"/>
    <mergeCell ref="NYO40:NYU40"/>
    <mergeCell ref="NYW40:NZC40"/>
    <mergeCell ref="NVM40:NVS40"/>
    <mergeCell ref="NVU40:NWA40"/>
    <mergeCell ref="NWC40:NWI40"/>
    <mergeCell ref="NWK40:NWQ40"/>
    <mergeCell ref="NWS40:NWY40"/>
    <mergeCell ref="NXA40:NXG40"/>
    <mergeCell ref="NTQ40:NTW40"/>
    <mergeCell ref="NTY40:NUE40"/>
    <mergeCell ref="NUG40:NUM40"/>
    <mergeCell ref="NUO40:NUU40"/>
    <mergeCell ref="NUW40:NVC40"/>
    <mergeCell ref="NVE40:NVK40"/>
    <mergeCell ref="NRU40:NSA40"/>
    <mergeCell ref="NSC40:NSI40"/>
    <mergeCell ref="NSK40:NSQ40"/>
    <mergeCell ref="NSS40:NSY40"/>
    <mergeCell ref="NTA40:NTG40"/>
    <mergeCell ref="NTI40:NTO40"/>
    <mergeCell ref="NPY40:NQE40"/>
    <mergeCell ref="NQG40:NQM40"/>
    <mergeCell ref="NQO40:NQU40"/>
    <mergeCell ref="NQW40:NRC40"/>
    <mergeCell ref="NRE40:NRK40"/>
    <mergeCell ref="NRM40:NRS40"/>
    <mergeCell ref="NOC40:NOI40"/>
    <mergeCell ref="NOK40:NOQ40"/>
    <mergeCell ref="NOS40:NOY40"/>
    <mergeCell ref="NPA40:NPG40"/>
    <mergeCell ref="NPI40:NPO40"/>
    <mergeCell ref="NPQ40:NPW40"/>
    <mergeCell ref="NMG40:NMM40"/>
    <mergeCell ref="NMO40:NMU40"/>
    <mergeCell ref="NMW40:NNC40"/>
    <mergeCell ref="NNE40:NNK40"/>
    <mergeCell ref="NNM40:NNS40"/>
    <mergeCell ref="NNU40:NOA40"/>
    <mergeCell ref="NKK40:NKQ40"/>
    <mergeCell ref="NKS40:NKY40"/>
    <mergeCell ref="NLA40:NLG40"/>
    <mergeCell ref="NLI40:NLO40"/>
    <mergeCell ref="NLQ40:NLW40"/>
    <mergeCell ref="NLY40:NME40"/>
    <mergeCell ref="NIO40:NIU40"/>
    <mergeCell ref="NIW40:NJC40"/>
    <mergeCell ref="NJE40:NJK40"/>
    <mergeCell ref="NJM40:NJS40"/>
    <mergeCell ref="NJU40:NKA40"/>
    <mergeCell ref="NKC40:NKI40"/>
    <mergeCell ref="NGS40:NGY40"/>
    <mergeCell ref="NHA40:NHG40"/>
    <mergeCell ref="NHI40:NHO40"/>
    <mergeCell ref="NHQ40:NHW40"/>
    <mergeCell ref="NHY40:NIE40"/>
    <mergeCell ref="NIG40:NIM40"/>
    <mergeCell ref="NEW40:NFC40"/>
    <mergeCell ref="NFE40:NFK40"/>
    <mergeCell ref="NFM40:NFS40"/>
    <mergeCell ref="NFU40:NGA40"/>
    <mergeCell ref="NGC40:NGI40"/>
    <mergeCell ref="NGK40:NGQ40"/>
    <mergeCell ref="NDA40:NDG40"/>
    <mergeCell ref="NDI40:NDO40"/>
    <mergeCell ref="NDQ40:NDW40"/>
    <mergeCell ref="NDY40:NEE40"/>
    <mergeCell ref="NEG40:NEM40"/>
    <mergeCell ref="NEO40:NEU40"/>
    <mergeCell ref="NBE40:NBK40"/>
    <mergeCell ref="NBM40:NBS40"/>
    <mergeCell ref="NBU40:NCA40"/>
    <mergeCell ref="NCC40:NCI40"/>
    <mergeCell ref="NCK40:NCQ40"/>
    <mergeCell ref="NCS40:NCY40"/>
    <mergeCell ref="MZI40:MZO40"/>
    <mergeCell ref="MZQ40:MZW40"/>
    <mergeCell ref="MZY40:NAE40"/>
    <mergeCell ref="NAG40:NAM40"/>
    <mergeCell ref="NAO40:NAU40"/>
    <mergeCell ref="NAW40:NBC40"/>
    <mergeCell ref="MXM40:MXS40"/>
    <mergeCell ref="MXU40:MYA40"/>
    <mergeCell ref="MYC40:MYI40"/>
    <mergeCell ref="MYK40:MYQ40"/>
    <mergeCell ref="MYS40:MYY40"/>
    <mergeCell ref="MZA40:MZG40"/>
    <mergeCell ref="MVQ40:MVW40"/>
    <mergeCell ref="MVY40:MWE40"/>
    <mergeCell ref="MWG40:MWM40"/>
    <mergeCell ref="MWO40:MWU40"/>
    <mergeCell ref="MWW40:MXC40"/>
    <mergeCell ref="MXE40:MXK40"/>
    <mergeCell ref="MTU40:MUA40"/>
    <mergeCell ref="MUC40:MUI40"/>
    <mergeCell ref="MUK40:MUQ40"/>
    <mergeCell ref="MUS40:MUY40"/>
    <mergeCell ref="MVA40:MVG40"/>
    <mergeCell ref="MVI40:MVO40"/>
    <mergeCell ref="MRY40:MSE40"/>
    <mergeCell ref="MSG40:MSM40"/>
    <mergeCell ref="MSO40:MSU40"/>
    <mergeCell ref="MSW40:MTC40"/>
    <mergeCell ref="MTE40:MTK40"/>
    <mergeCell ref="MTM40:MTS40"/>
    <mergeCell ref="MQC40:MQI40"/>
    <mergeCell ref="MQK40:MQQ40"/>
    <mergeCell ref="MQS40:MQY40"/>
    <mergeCell ref="MRA40:MRG40"/>
    <mergeCell ref="MRI40:MRO40"/>
    <mergeCell ref="MRQ40:MRW40"/>
    <mergeCell ref="MOG40:MOM40"/>
    <mergeCell ref="MOO40:MOU40"/>
    <mergeCell ref="MOW40:MPC40"/>
    <mergeCell ref="MPE40:MPK40"/>
    <mergeCell ref="MPM40:MPS40"/>
    <mergeCell ref="MPU40:MQA40"/>
    <mergeCell ref="MMK40:MMQ40"/>
    <mergeCell ref="MMS40:MMY40"/>
    <mergeCell ref="MNA40:MNG40"/>
    <mergeCell ref="MNI40:MNO40"/>
    <mergeCell ref="MNQ40:MNW40"/>
    <mergeCell ref="MNY40:MOE40"/>
    <mergeCell ref="MKO40:MKU40"/>
    <mergeCell ref="MKW40:MLC40"/>
    <mergeCell ref="MLE40:MLK40"/>
    <mergeCell ref="MLM40:MLS40"/>
    <mergeCell ref="MLU40:MMA40"/>
    <mergeCell ref="MMC40:MMI40"/>
    <mergeCell ref="MIS40:MIY40"/>
    <mergeCell ref="MJA40:MJG40"/>
    <mergeCell ref="MJI40:MJO40"/>
    <mergeCell ref="MJQ40:MJW40"/>
    <mergeCell ref="MJY40:MKE40"/>
    <mergeCell ref="MKG40:MKM40"/>
    <mergeCell ref="MGW40:MHC40"/>
    <mergeCell ref="MHE40:MHK40"/>
    <mergeCell ref="MHM40:MHS40"/>
    <mergeCell ref="MHU40:MIA40"/>
    <mergeCell ref="MIC40:MII40"/>
    <mergeCell ref="MIK40:MIQ40"/>
    <mergeCell ref="MFA40:MFG40"/>
    <mergeCell ref="MFI40:MFO40"/>
    <mergeCell ref="MFQ40:MFW40"/>
    <mergeCell ref="MFY40:MGE40"/>
    <mergeCell ref="MGG40:MGM40"/>
    <mergeCell ref="MGO40:MGU40"/>
    <mergeCell ref="MDE40:MDK40"/>
    <mergeCell ref="MDM40:MDS40"/>
    <mergeCell ref="MDU40:MEA40"/>
    <mergeCell ref="MEC40:MEI40"/>
    <mergeCell ref="MEK40:MEQ40"/>
    <mergeCell ref="MES40:MEY40"/>
    <mergeCell ref="MBI40:MBO40"/>
    <mergeCell ref="MBQ40:MBW40"/>
    <mergeCell ref="MBY40:MCE40"/>
    <mergeCell ref="MCG40:MCM40"/>
    <mergeCell ref="MCO40:MCU40"/>
    <mergeCell ref="MCW40:MDC40"/>
    <mergeCell ref="LZM40:LZS40"/>
    <mergeCell ref="LZU40:MAA40"/>
    <mergeCell ref="MAC40:MAI40"/>
    <mergeCell ref="MAK40:MAQ40"/>
    <mergeCell ref="MAS40:MAY40"/>
    <mergeCell ref="MBA40:MBG40"/>
    <mergeCell ref="LXQ40:LXW40"/>
    <mergeCell ref="LXY40:LYE40"/>
    <mergeCell ref="LYG40:LYM40"/>
    <mergeCell ref="LYO40:LYU40"/>
    <mergeCell ref="LYW40:LZC40"/>
    <mergeCell ref="LZE40:LZK40"/>
    <mergeCell ref="LVU40:LWA40"/>
    <mergeCell ref="LWC40:LWI40"/>
    <mergeCell ref="LWK40:LWQ40"/>
    <mergeCell ref="LWS40:LWY40"/>
    <mergeCell ref="LXA40:LXG40"/>
    <mergeCell ref="LXI40:LXO40"/>
    <mergeCell ref="LTY40:LUE40"/>
    <mergeCell ref="LUG40:LUM40"/>
    <mergeCell ref="LUO40:LUU40"/>
    <mergeCell ref="LUW40:LVC40"/>
    <mergeCell ref="LVE40:LVK40"/>
    <mergeCell ref="LVM40:LVS40"/>
    <mergeCell ref="LSC40:LSI40"/>
    <mergeCell ref="LSK40:LSQ40"/>
    <mergeCell ref="LSS40:LSY40"/>
    <mergeCell ref="LTA40:LTG40"/>
    <mergeCell ref="LTI40:LTO40"/>
    <mergeCell ref="LTQ40:LTW40"/>
    <mergeCell ref="LQG40:LQM40"/>
    <mergeCell ref="LQO40:LQU40"/>
    <mergeCell ref="LQW40:LRC40"/>
    <mergeCell ref="LRE40:LRK40"/>
    <mergeCell ref="LRM40:LRS40"/>
    <mergeCell ref="LRU40:LSA40"/>
    <mergeCell ref="LOK40:LOQ40"/>
    <mergeCell ref="LOS40:LOY40"/>
    <mergeCell ref="LPA40:LPG40"/>
    <mergeCell ref="LPI40:LPO40"/>
    <mergeCell ref="LPQ40:LPW40"/>
    <mergeCell ref="LPY40:LQE40"/>
    <mergeCell ref="LMO40:LMU40"/>
    <mergeCell ref="LMW40:LNC40"/>
    <mergeCell ref="LNE40:LNK40"/>
    <mergeCell ref="LNM40:LNS40"/>
    <mergeCell ref="LNU40:LOA40"/>
    <mergeCell ref="LOC40:LOI40"/>
    <mergeCell ref="LKS40:LKY40"/>
    <mergeCell ref="LLA40:LLG40"/>
    <mergeCell ref="LLI40:LLO40"/>
    <mergeCell ref="LLQ40:LLW40"/>
    <mergeCell ref="LLY40:LME40"/>
    <mergeCell ref="LMG40:LMM40"/>
    <mergeCell ref="LIW40:LJC40"/>
    <mergeCell ref="LJE40:LJK40"/>
    <mergeCell ref="LJM40:LJS40"/>
    <mergeCell ref="LJU40:LKA40"/>
    <mergeCell ref="LKC40:LKI40"/>
    <mergeCell ref="LKK40:LKQ40"/>
    <mergeCell ref="LHA40:LHG40"/>
    <mergeCell ref="LHI40:LHO40"/>
    <mergeCell ref="LHQ40:LHW40"/>
    <mergeCell ref="LHY40:LIE40"/>
    <mergeCell ref="LIG40:LIM40"/>
    <mergeCell ref="LIO40:LIU40"/>
    <mergeCell ref="LFE40:LFK40"/>
    <mergeCell ref="LFM40:LFS40"/>
    <mergeCell ref="LFU40:LGA40"/>
    <mergeCell ref="LGC40:LGI40"/>
    <mergeCell ref="LGK40:LGQ40"/>
    <mergeCell ref="LGS40:LGY40"/>
    <mergeCell ref="LDI40:LDO40"/>
    <mergeCell ref="LDQ40:LDW40"/>
    <mergeCell ref="LDY40:LEE40"/>
    <mergeCell ref="LEG40:LEM40"/>
    <mergeCell ref="LEO40:LEU40"/>
    <mergeCell ref="LEW40:LFC40"/>
    <mergeCell ref="LBM40:LBS40"/>
    <mergeCell ref="LBU40:LCA40"/>
    <mergeCell ref="LCC40:LCI40"/>
    <mergeCell ref="LCK40:LCQ40"/>
    <mergeCell ref="LCS40:LCY40"/>
    <mergeCell ref="LDA40:LDG40"/>
    <mergeCell ref="KZQ40:KZW40"/>
    <mergeCell ref="KZY40:LAE40"/>
    <mergeCell ref="LAG40:LAM40"/>
    <mergeCell ref="LAO40:LAU40"/>
    <mergeCell ref="LAW40:LBC40"/>
    <mergeCell ref="LBE40:LBK40"/>
    <mergeCell ref="KXU40:KYA40"/>
    <mergeCell ref="KYC40:KYI40"/>
    <mergeCell ref="KYK40:KYQ40"/>
    <mergeCell ref="KYS40:KYY40"/>
    <mergeCell ref="KZA40:KZG40"/>
    <mergeCell ref="KZI40:KZO40"/>
    <mergeCell ref="KVY40:KWE40"/>
    <mergeCell ref="KWG40:KWM40"/>
    <mergeCell ref="KWO40:KWU40"/>
    <mergeCell ref="KWW40:KXC40"/>
    <mergeCell ref="KXE40:KXK40"/>
    <mergeCell ref="KXM40:KXS40"/>
    <mergeCell ref="KUC40:KUI40"/>
    <mergeCell ref="KUK40:KUQ40"/>
    <mergeCell ref="KUS40:KUY40"/>
    <mergeCell ref="KVA40:KVG40"/>
    <mergeCell ref="KVI40:KVO40"/>
    <mergeCell ref="KVQ40:KVW40"/>
    <mergeCell ref="KSG40:KSM40"/>
    <mergeCell ref="KSO40:KSU40"/>
    <mergeCell ref="KSW40:KTC40"/>
    <mergeCell ref="KTE40:KTK40"/>
    <mergeCell ref="KTM40:KTS40"/>
    <mergeCell ref="KTU40:KUA40"/>
    <mergeCell ref="KQK40:KQQ40"/>
    <mergeCell ref="KQS40:KQY40"/>
    <mergeCell ref="KRA40:KRG40"/>
    <mergeCell ref="KRI40:KRO40"/>
    <mergeCell ref="KRQ40:KRW40"/>
    <mergeCell ref="KRY40:KSE40"/>
    <mergeCell ref="KOO40:KOU40"/>
    <mergeCell ref="KOW40:KPC40"/>
    <mergeCell ref="KPE40:KPK40"/>
    <mergeCell ref="KPM40:KPS40"/>
    <mergeCell ref="KPU40:KQA40"/>
    <mergeCell ref="KQC40:KQI40"/>
    <mergeCell ref="KMS40:KMY40"/>
    <mergeCell ref="KNA40:KNG40"/>
    <mergeCell ref="KNI40:KNO40"/>
    <mergeCell ref="KNQ40:KNW40"/>
    <mergeCell ref="KNY40:KOE40"/>
    <mergeCell ref="KOG40:KOM40"/>
    <mergeCell ref="KKW40:KLC40"/>
    <mergeCell ref="KLE40:KLK40"/>
    <mergeCell ref="KLM40:KLS40"/>
    <mergeCell ref="KLU40:KMA40"/>
    <mergeCell ref="KMC40:KMI40"/>
    <mergeCell ref="KMK40:KMQ40"/>
    <mergeCell ref="KJA40:KJG40"/>
    <mergeCell ref="KJI40:KJO40"/>
    <mergeCell ref="KJQ40:KJW40"/>
    <mergeCell ref="KJY40:KKE40"/>
    <mergeCell ref="KKG40:KKM40"/>
    <mergeCell ref="KKO40:KKU40"/>
    <mergeCell ref="KHE40:KHK40"/>
    <mergeCell ref="KHM40:KHS40"/>
    <mergeCell ref="KHU40:KIA40"/>
    <mergeCell ref="KIC40:KII40"/>
    <mergeCell ref="KIK40:KIQ40"/>
    <mergeCell ref="KIS40:KIY40"/>
    <mergeCell ref="KFI40:KFO40"/>
    <mergeCell ref="KFQ40:KFW40"/>
    <mergeCell ref="KFY40:KGE40"/>
    <mergeCell ref="KGG40:KGM40"/>
    <mergeCell ref="KGO40:KGU40"/>
    <mergeCell ref="KGW40:KHC40"/>
    <mergeCell ref="KDM40:KDS40"/>
    <mergeCell ref="KDU40:KEA40"/>
    <mergeCell ref="KEC40:KEI40"/>
    <mergeCell ref="KEK40:KEQ40"/>
    <mergeCell ref="KES40:KEY40"/>
    <mergeCell ref="KFA40:KFG40"/>
    <mergeCell ref="KBQ40:KBW40"/>
    <mergeCell ref="KBY40:KCE40"/>
    <mergeCell ref="KCG40:KCM40"/>
    <mergeCell ref="KCO40:KCU40"/>
    <mergeCell ref="KCW40:KDC40"/>
    <mergeCell ref="KDE40:KDK40"/>
    <mergeCell ref="JZU40:KAA40"/>
    <mergeCell ref="KAC40:KAI40"/>
    <mergeCell ref="KAK40:KAQ40"/>
    <mergeCell ref="KAS40:KAY40"/>
    <mergeCell ref="KBA40:KBG40"/>
    <mergeCell ref="KBI40:KBO40"/>
    <mergeCell ref="JXY40:JYE40"/>
    <mergeCell ref="JYG40:JYM40"/>
    <mergeCell ref="JYO40:JYU40"/>
    <mergeCell ref="JYW40:JZC40"/>
    <mergeCell ref="JZE40:JZK40"/>
    <mergeCell ref="JZM40:JZS40"/>
    <mergeCell ref="JWC40:JWI40"/>
    <mergeCell ref="JWK40:JWQ40"/>
    <mergeCell ref="JWS40:JWY40"/>
    <mergeCell ref="JXA40:JXG40"/>
    <mergeCell ref="JXI40:JXO40"/>
    <mergeCell ref="JXQ40:JXW40"/>
    <mergeCell ref="JUG40:JUM40"/>
    <mergeCell ref="JUO40:JUU40"/>
    <mergeCell ref="JUW40:JVC40"/>
    <mergeCell ref="JVE40:JVK40"/>
    <mergeCell ref="JVM40:JVS40"/>
    <mergeCell ref="JVU40:JWA40"/>
    <mergeCell ref="JSK40:JSQ40"/>
    <mergeCell ref="JSS40:JSY40"/>
    <mergeCell ref="JTA40:JTG40"/>
    <mergeCell ref="JTI40:JTO40"/>
    <mergeCell ref="JTQ40:JTW40"/>
    <mergeCell ref="JTY40:JUE40"/>
    <mergeCell ref="JQO40:JQU40"/>
    <mergeCell ref="JQW40:JRC40"/>
    <mergeCell ref="JRE40:JRK40"/>
    <mergeCell ref="JRM40:JRS40"/>
    <mergeCell ref="JRU40:JSA40"/>
    <mergeCell ref="JSC40:JSI40"/>
    <mergeCell ref="JOS40:JOY40"/>
    <mergeCell ref="JPA40:JPG40"/>
    <mergeCell ref="JPI40:JPO40"/>
    <mergeCell ref="JPQ40:JPW40"/>
    <mergeCell ref="JPY40:JQE40"/>
    <mergeCell ref="JQG40:JQM40"/>
    <mergeCell ref="JMW40:JNC40"/>
    <mergeCell ref="JNE40:JNK40"/>
    <mergeCell ref="JNM40:JNS40"/>
    <mergeCell ref="JNU40:JOA40"/>
    <mergeCell ref="JOC40:JOI40"/>
    <mergeCell ref="JOK40:JOQ40"/>
    <mergeCell ref="JLA40:JLG40"/>
    <mergeCell ref="JLI40:JLO40"/>
    <mergeCell ref="JLQ40:JLW40"/>
    <mergeCell ref="JLY40:JME40"/>
    <mergeCell ref="JMG40:JMM40"/>
    <mergeCell ref="JMO40:JMU40"/>
    <mergeCell ref="JJE40:JJK40"/>
    <mergeCell ref="JJM40:JJS40"/>
    <mergeCell ref="JJU40:JKA40"/>
    <mergeCell ref="JKC40:JKI40"/>
    <mergeCell ref="JKK40:JKQ40"/>
    <mergeCell ref="JKS40:JKY40"/>
    <mergeCell ref="JHI40:JHO40"/>
    <mergeCell ref="JHQ40:JHW40"/>
    <mergeCell ref="JHY40:JIE40"/>
    <mergeCell ref="JIG40:JIM40"/>
    <mergeCell ref="JIO40:JIU40"/>
    <mergeCell ref="JIW40:JJC40"/>
    <mergeCell ref="JFM40:JFS40"/>
    <mergeCell ref="JFU40:JGA40"/>
    <mergeCell ref="JGC40:JGI40"/>
    <mergeCell ref="JGK40:JGQ40"/>
    <mergeCell ref="JGS40:JGY40"/>
    <mergeCell ref="JHA40:JHG40"/>
    <mergeCell ref="JDQ40:JDW40"/>
    <mergeCell ref="JDY40:JEE40"/>
    <mergeCell ref="JEG40:JEM40"/>
    <mergeCell ref="JEO40:JEU40"/>
    <mergeCell ref="JEW40:JFC40"/>
    <mergeCell ref="JFE40:JFK40"/>
    <mergeCell ref="JBU40:JCA40"/>
    <mergeCell ref="JCC40:JCI40"/>
    <mergeCell ref="JCK40:JCQ40"/>
    <mergeCell ref="JCS40:JCY40"/>
    <mergeCell ref="JDA40:JDG40"/>
    <mergeCell ref="JDI40:JDO40"/>
    <mergeCell ref="IZY40:JAE40"/>
    <mergeCell ref="JAG40:JAM40"/>
    <mergeCell ref="JAO40:JAU40"/>
    <mergeCell ref="JAW40:JBC40"/>
    <mergeCell ref="JBE40:JBK40"/>
    <mergeCell ref="JBM40:JBS40"/>
    <mergeCell ref="IYC40:IYI40"/>
    <mergeCell ref="IYK40:IYQ40"/>
    <mergeCell ref="IYS40:IYY40"/>
    <mergeCell ref="IZA40:IZG40"/>
    <mergeCell ref="IZI40:IZO40"/>
    <mergeCell ref="IZQ40:IZW40"/>
    <mergeCell ref="IWG40:IWM40"/>
    <mergeCell ref="IWO40:IWU40"/>
    <mergeCell ref="IWW40:IXC40"/>
    <mergeCell ref="IXE40:IXK40"/>
    <mergeCell ref="IXM40:IXS40"/>
    <mergeCell ref="IXU40:IYA40"/>
    <mergeCell ref="IUK40:IUQ40"/>
    <mergeCell ref="IUS40:IUY40"/>
    <mergeCell ref="IVA40:IVG40"/>
    <mergeCell ref="IVI40:IVO40"/>
    <mergeCell ref="IVQ40:IVW40"/>
    <mergeCell ref="IVY40:IWE40"/>
    <mergeCell ref="ISO40:ISU40"/>
    <mergeCell ref="ISW40:ITC40"/>
    <mergeCell ref="ITE40:ITK40"/>
    <mergeCell ref="ITM40:ITS40"/>
    <mergeCell ref="ITU40:IUA40"/>
    <mergeCell ref="IUC40:IUI40"/>
    <mergeCell ref="IQS40:IQY40"/>
    <mergeCell ref="IRA40:IRG40"/>
    <mergeCell ref="IRI40:IRO40"/>
    <mergeCell ref="IRQ40:IRW40"/>
    <mergeCell ref="IRY40:ISE40"/>
    <mergeCell ref="ISG40:ISM40"/>
    <mergeCell ref="IOW40:IPC40"/>
    <mergeCell ref="IPE40:IPK40"/>
    <mergeCell ref="IPM40:IPS40"/>
    <mergeCell ref="IPU40:IQA40"/>
    <mergeCell ref="IQC40:IQI40"/>
    <mergeCell ref="IQK40:IQQ40"/>
    <mergeCell ref="INA40:ING40"/>
    <mergeCell ref="INI40:INO40"/>
    <mergeCell ref="INQ40:INW40"/>
    <mergeCell ref="INY40:IOE40"/>
    <mergeCell ref="IOG40:IOM40"/>
    <mergeCell ref="IOO40:IOU40"/>
    <mergeCell ref="ILE40:ILK40"/>
    <mergeCell ref="ILM40:ILS40"/>
    <mergeCell ref="ILU40:IMA40"/>
    <mergeCell ref="IMC40:IMI40"/>
    <mergeCell ref="IMK40:IMQ40"/>
    <mergeCell ref="IMS40:IMY40"/>
    <mergeCell ref="IJI40:IJO40"/>
    <mergeCell ref="IJQ40:IJW40"/>
    <mergeCell ref="IJY40:IKE40"/>
    <mergeCell ref="IKG40:IKM40"/>
    <mergeCell ref="IKO40:IKU40"/>
    <mergeCell ref="IKW40:ILC40"/>
    <mergeCell ref="IHM40:IHS40"/>
    <mergeCell ref="IHU40:IIA40"/>
    <mergeCell ref="IIC40:III40"/>
    <mergeCell ref="IIK40:IIQ40"/>
    <mergeCell ref="IIS40:IIY40"/>
    <mergeCell ref="IJA40:IJG40"/>
    <mergeCell ref="IFQ40:IFW40"/>
    <mergeCell ref="IFY40:IGE40"/>
    <mergeCell ref="IGG40:IGM40"/>
    <mergeCell ref="IGO40:IGU40"/>
    <mergeCell ref="IGW40:IHC40"/>
    <mergeCell ref="IHE40:IHK40"/>
    <mergeCell ref="IDU40:IEA40"/>
    <mergeCell ref="IEC40:IEI40"/>
    <mergeCell ref="IEK40:IEQ40"/>
    <mergeCell ref="IES40:IEY40"/>
    <mergeCell ref="IFA40:IFG40"/>
    <mergeCell ref="IFI40:IFO40"/>
    <mergeCell ref="IBY40:ICE40"/>
    <mergeCell ref="ICG40:ICM40"/>
    <mergeCell ref="ICO40:ICU40"/>
    <mergeCell ref="ICW40:IDC40"/>
    <mergeCell ref="IDE40:IDK40"/>
    <mergeCell ref="IDM40:IDS40"/>
    <mergeCell ref="IAC40:IAI40"/>
    <mergeCell ref="IAK40:IAQ40"/>
    <mergeCell ref="IAS40:IAY40"/>
    <mergeCell ref="IBA40:IBG40"/>
    <mergeCell ref="IBI40:IBO40"/>
    <mergeCell ref="IBQ40:IBW40"/>
    <mergeCell ref="HYG40:HYM40"/>
    <mergeCell ref="HYO40:HYU40"/>
    <mergeCell ref="HYW40:HZC40"/>
    <mergeCell ref="HZE40:HZK40"/>
    <mergeCell ref="HZM40:HZS40"/>
    <mergeCell ref="HZU40:IAA40"/>
    <mergeCell ref="HWK40:HWQ40"/>
    <mergeCell ref="HWS40:HWY40"/>
    <mergeCell ref="HXA40:HXG40"/>
    <mergeCell ref="HXI40:HXO40"/>
    <mergeCell ref="HXQ40:HXW40"/>
    <mergeCell ref="HXY40:HYE40"/>
    <mergeCell ref="HUO40:HUU40"/>
    <mergeCell ref="HUW40:HVC40"/>
    <mergeCell ref="HVE40:HVK40"/>
    <mergeCell ref="HVM40:HVS40"/>
    <mergeCell ref="HVU40:HWA40"/>
    <mergeCell ref="HWC40:HWI40"/>
    <mergeCell ref="HSS40:HSY40"/>
    <mergeCell ref="HTA40:HTG40"/>
    <mergeCell ref="HTI40:HTO40"/>
    <mergeCell ref="HTQ40:HTW40"/>
    <mergeCell ref="HTY40:HUE40"/>
    <mergeCell ref="HUG40:HUM40"/>
    <mergeCell ref="HQW40:HRC40"/>
    <mergeCell ref="HRE40:HRK40"/>
    <mergeCell ref="HRM40:HRS40"/>
    <mergeCell ref="HRU40:HSA40"/>
    <mergeCell ref="HSC40:HSI40"/>
    <mergeCell ref="HSK40:HSQ40"/>
    <mergeCell ref="HPA40:HPG40"/>
    <mergeCell ref="HPI40:HPO40"/>
    <mergeCell ref="HPQ40:HPW40"/>
    <mergeCell ref="HPY40:HQE40"/>
    <mergeCell ref="HQG40:HQM40"/>
    <mergeCell ref="HQO40:HQU40"/>
    <mergeCell ref="HNE40:HNK40"/>
    <mergeCell ref="HNM40:HNS40"/>
    <mergeCell ref="HNU40:HOA40"/>
    <mergeCell ref="HOC40:HOI40"/>
    <mergeCell ref="HOK40:HOQ40"/>
    <mergeCell ref="HOS40:HOY40"/>
    <mergeCell ref="HLI40:HLO40"/>
    <mergeCell ref="HLQ40:HLW40"/>
    <mergeCell ref="HLY40:HME40"/>
    <mergeCell ref="HMG40:HMM40"/>
    <mergeCell ref="HMO40:HMU40"/>
    <mergeCell ref="HMW40:HNC40"/>
    <mergeCell ref="HJM40:HJS40"/>
    <mergeCell ref="HJU40:HKA40"/>
    <mergeCell ref="HKC40:HKI40"/>
    <mergeCell ref="HKK40:HKQ40"/>
    <mergeCell ref="HKS40:HKY40"/>
    <mergeCell ref="HLA40:HLG40"/>
    <mergeCell ref="HHQ40:HHW40"/>
    <mergeCell ref="HHY40:HIE40"/>
    <mergeCell ref="HIG40:HIM40"/>
    <mergeCell ref="HIO40:HIU40"/>
    <mergeCell ref="HIW40:HJC40"/>
    <mergeCell ref="HJE40:HJK40"/>
    <mergeCell ref="HFU40:HGA40"/>
    <mergeCell ref="HGC40:HGI40"/>
    <mergeCell ref="HGK40:HGQ40"/>
    <mergeCell ref="HGS40:HGY40"/>
    <mergeCell ref="HHA40:HHG40"/>
    <mergeCell ref="HHI40:HHO40"/>
    <mergeCell ref="HDY40:HEE40"/>
    <mergeCell ref="HEG40:HEM40"/>
    <mergeCell ref="HEO40:HEU40"/>
    <mergeCell ref="HEW40:HFC40"/>
    <mergeCell ref="HFE40:HFK40"/>
    <mergeCell ref="HFM40:HFS40"/>
    <mergeCell ref="HCC40:HCI40"/>
    <mergeCell ref="HCK40:HCQ40"/>
    <mergeCell ref="HCS40:HCY40"/>
    <mergeCell ref="HDA40:HDG40"/>
    <mergeCell ref="HDI40:HDO40"/>
    <mergeCell ref="HDQ40:HDW40"/>
    <mergeCell ref="HAG40:HAM40"/>
    <mergeCell ref="HAO40:HAU40"/>
    <mergeCell ref="HAW40:HBC40"/>
    <mergeCell ref="HBE40:HBK40"/>
    <mergeCell ref="HBM40:HBS40"/>
    <mergeCell ref="HBU40:HCA40"/>
    <mergeCell ref="GYK40:GYQ40"/>
    <mergeCell ref="GYS40:GYY40"/>
    <mergeCell ref="GZA40:GZG40"/>
    <mergeCell ref="GZI40:GZO40"/>
    <mergeCell ref="GZQ40:GZW40"/>
    <mergeCell ref="GZY40:HAE40"/>
    <mergeCell ref="GWO40:GWU40"/>
    <mergeCell ref="GWW40:GXC40"/>
    <mergeCell ref="GXE40:GXK40"/>
    <mergeCell ref="GXM40:GXS40"/>
    <mergeCell ref="GXU40:GYA40"/>
    <mergeCell ref="GYC40:GYI40"/>
    <mergeCell ref="GUS40:GUY40"/>
    <mergeCell ref="GVA40:GVG40"/>
    <mergeCell ref="GVI40:GVO40"/>
    <mergeCell ref="GVQ40:GVW40"/>
    <mergeCell ref="GVY40:GWE40"/>
    <mergeCell ref="GWG40:GWM40"/>
    <mergeCell ref="GSW40:GTC40"/>
    <mergeCell ref="GTE40:GTK40"/>
    <mergeCell ref="GTM40:GTS40"/>
    <mergeCell ref="GTU40:GUA40"/>
    <mergeCell ref="GUC40:GUI40"/>
    <mergeCell ref="GUK40:GUQ40"/>
    <mergeCell ref="GRA40:GRG40"/>
    <mergeCell ref="GRI40:GRO40"/>
    <mergeCell ref="GRQ40:GRW40"/>
    <mergeCell ref="GRY40:GSE40"/>
    <mergeCell ref="GSG40:GSM40"/>
    <mergeCell ref="GSO40:GSU40"/>
    <mergeCell ref="GPE40:GPK40"/>
    <mergeCell ref="GPM40:GPS40"/>
    <mergeCell ref="GPU40:GQA40"/>
    <mergeCell ref="GQC40:GQI40"/>
    <mergeCell ref="GQK40:GQQ40"/>
    <mergeCell ref="GQS40:GQY40"/>
    <mergeCell ref="GNI40:GNO40"/>
    <mergeCell ref="GNQ40:GNW40"/>
    <mergeCell ref="GNY40:GOE40"/>
    <mergeCell ref="GOG40:GOM40"/>
    <mergeCell ref="GOO40:GOU40"/>
    <mergeCell ref="GOW40:GPC40"/>
    <mergeCell ref="GLM40:GLS40"/>
    <mergeCell ref="GLU40:GMA40"/>
    <mergeCell ref="GMC40:GMI40"/>
    <mergeCell ref="GMK40:GMQ40"/>
    <mergeCell ref="GMS40:GMY40"/>
    <mergeCell ref="GNA40:GNG40"/>
    <mergeCell ref="GJQ40:GJW40"/>
    <mergeCell ref="GJY40:GKE40"/>
    <mergeCell ref="GKG40:GKM40"/>
    <mergeCell ref="GKO40:GKU40"/>
    <mergeCell ref="GKW40:GLC40"/>
    <mergeCell ref="GLE40:GLK40"/>
    <mergeCell ref="GHU40:GIA40"/>
    <mergeCell ref="GIC40:GII40"/>
    <mergeCell ref="GIK40:GIQ40"/>
    <mergeCell ref="GIS40:GIY40"/>
    <mergeCell ref="GJA40:GJG40"/>
    <mergeCell ref="GJI40:GJO40"/>
    <mergeCell ref="GFY40:GGE40"/>
    <mergeCell ref="GGG40:GGM40"/>
    <mergeCell ref="GGO40:GGU40"/>
    <mergeCell ref="GGW40:GHC40"/>
    <mergeCell ref="GHE40:GHK40"/>
    <mergeCell ref="GHM40:GHS40"/>
    <mergeCell ref="GEC40:GEI40"/>
    <mergeCell ref="GEK40:GEQ40"/>
    <mergeCell ref="GES40:GEY40"/>
    <mergeCell ref="GFA40:GFG40"/>
    <mergeCell ref="GFI40:GFO40"/>
    <mergeCell ref="GFQ40:GFW40"/>
    <mergeCell ref="GCG40:GCM40"/>
    <mergeCell ref="GCO40:GCU40"/>
    <mergeCell ref="GCW40:GDC40"/>
    <mergeCell ref="GDE40:GDK40"/>
    <mergeCell ref="GDM40:GDS40"/>
    <mergeCell ref="GDU40:GEA40"/>
    <mergeCell ref="GAK40:GAQ40"/>
    <mergeCell ref="GAS40:GAY40"/>
    <mergeCell ref="GBA40:GBG40"/>
    <mergeCell ref="GBI40:GBO40"/>
    <mergeCell ref="GBQ40:GBW40"/>
    <mergeCell ref="GBY40:GCE40"/>
    <mergeCell ref="FYO40:FYU40"/>
    <mergeCell ref="FYW40:FZC40"/>
    <mergeCell ref="FZE40:FZK40"/>
    <mergeCell ref="FZM40:FZS40"/>
    <mergeCell ref="FZU40:GAA40"/>
    <mergeCell ref="GAC40:GAI40"/>
    <mergeCell ref="FWS40:FWY40"/>
    <mergeCell ref="FXA40:FXG40"/>
    <mergeCell ref="FXI40:FXO40"/>
    <mergeCell ref="FXQ40:FXW40"/>
    <mergeCell ref="FXY40:FYE40"/>
    <mergeCell ref="FYG40:FYM40"/>
    <mergeCell ref="FUW40:FVC40"/>
    <mergeCell ref="FVE40:FVK40"/>
    <mergeCell ref="FVM40:FVS40"/>
    <mergeCell ref="FVU40:FWA40"/>
    <mergeCell ref="FWC40:FWI40"/>
    <mergeCell ref="FWK40:FWQ40"/>
    <mergeCell ref="FTA40:FTG40"/>
    <mergeCell ref="FTI40:FTO40"/>
    <mergeCell ref="FTQ40:FTW40"/>
    <mergeCell ref="FTY40:FUE40"/>
    <mergeCell ref="FUG40:FUM40"/>
    <mergeCell ref="FUO40:FUU40"/>
    <mergeCell ref="FRE40:FRK40"/>
    <mergeCell ref="FRM40:FRS40"/>
    <mergeCell ref="FRU40:FSA40"/>
    <mergeCell ref="FSC40:FSI40"/>
    <mergeCell ref="FSK40:FSQ40"/>
    <mergeCell ref="FSS40:FSY40"/>
    <mergeCell ref="FPI40:FPO40"/>
    <mergeCell ref="FPQ40:FPW40"/>
    <mergeCell ref="FPY40:FQE40"/>
    <mergeCell ref="FQG40:FQM40"/>
    <mergeCell ref="FQO40:FQU40"/>
    <mergeCell ref="FQW40:FRC40"/>
    <mergeCell ref="FNM40:FNS40"/>
    <mergeCell ref="FNU40:FOA40"/>
    <mergeCell ref="FOC40:FOI40"/>
    <mergeCell ref="FOK40:FOQ40"/>
    <mergeCell ref="FOS40:FOY40"/>
    <mergeCell ref="FPA40:FPG40"/>
    <mergeCell ref="FLQ40:FLW40"/>
    <mergeCell ref="FLY40:FME40"/>
    <mergeCell ref="FMG40:FMM40"/>
    <mergeCell ref="FMO40:FMU40"/>
    <mergeCell ref="FMW40:FNC40"/>
    <mergeCell ref="FNE40:FNK40"/>
    <mergeCell ref="FJU40:FKA40"/>
    <mergeCell ref="FKC40:FKI40"/>
    <mergeCell ref="FKK40:FKQ40"/>
    <mergeCell ref="FKS40:FKY40"/>
    <mergeCell ref="FLA40:FLG40"/>
    <mergeCell ref="FLI40:FLO40"/>
    <mergeCell ref="FHY40:FIE40"/>
    <mergeCell ref="FIG40:FIM40"/>
    <mergeCell ref="FIO40:FIU40"/>
    <mergeCell ref="FIW40:FJC40"/>
    <mergeCell ref="FJE40:FJK40"/>
    <mergeCell ref="FJM40:FJS40"/>
    <mergeCell ref="FGC40:FGI40"/>
    <mergeCell ref="FGK40:FGQ40"/>
    <mergeCell ref="FGS40:FGY40"/>
    <mergeCell ref="FHA40:FHG40"/>
    <mergeCell ref="FHI40:FHO40"/>
    <mergeCell ref="FHQ40:FHW40"/>
    <mergeCell ref="FEG40:FEM40"/>
    <mergeCell ref="FEO40:FEU40"/>
    <mergeCell ref="FEW40:FFC40"/>
    <mergeCell ref="FFE40:FFK40"/>
    <mergeCell ref="FFM40:FFS40"/>
    <mergeCell ref="FFU40:FGA40"/>
    <mergeCell ref="FCK40:FCQ40"/>
    <mergeCell ref="FCS40:FCY40"/>
    <mergeCell ref="FDA40:FDG40"/>
    <mergeCell ref="FDI40:FDO40"/>
    <mergeCell ref="FDQ40:FDW40"/>
    <mergeCell ref="FDY40:FEE40"/>
    <mergeCell ref="FAO40:FAU40"/>
    <mergeCell ref="FAW40:FBC40"/>
    <mergeCell ref="FBE40:FBK40"/>
    <mergeCell ref="FBM40:FBS40"/>
    <mergeCell ref="FBU40:FCA40"/>
    <mergeCell ref="FCC40:FCI40"/>
    <mergeCell ref="EYS40:EYY40"/>
    <mergeCell ref="EZA40:EZG40"/>
    <mergeCell ref="EZI40:EZO40"/>
    <mergeCell ref="EZQ40:EZW40"/>
    <mergeCell ref="EZY40:FAE40"/>
    <mergeCell ref="FAG40:FAM40"/>
    <mergeCell ref="EWW40:EXC40"/>
    <mergeCell ref="EXE40:EXK40"/>
    <mergeCell ref="EXM40:EXS40"/>
    <mergeCell ref="EXU40:EYA40"/>
    <mergeCell ref="EYC40:EYI40"/>
    <mergeCell ref="EYK40:EYQ40"/>
    <mergeCell ref="EVA40:EVG40"/>
    <mergeCell ref="EVI40:EVO40"/>
    <mergeCell ref="EVQ40:EVW40"/>
    <mergeCell ref="EVY40:EWE40"/>
    <mergeCell ref="EWG40:EWM40"/>
    <mergeCell ref="EWO40:EWU40"/>
    <mergeCell ref="ETE40:ETK40"/>
    <mergeCell ref="ETM40:ETS40"/>
    <mergeCell ref="ETU40:EUA40"/>
    <mergeCell ref="EUC40:EUI40"/>
    <mergeCell ref="EUK40:EUQ40"/>
    <mergeCell ref="EUS40:EUY40"/>
    <mergeCell ref="ERI40:ERO40"/>
    <mergeCell ref="ERQ40:ERW40"/>
    <mergeCell ref="ERY40:ESE40"/>
    <mergeCell ref="ESG40:ESM40"/>
    <mergeCell ref="ESO40:ESU40"/>
    <mergeCell ref="ESW40:ETC40"/>
    <mergeCell ref="EPM40:EPS40"/>
    <mergeCell ref="EPU40:EQA40"/>
    <mergeCell ref="EQC40:EQI40"/>
    <mergeCell ref="EQK40:EQQ40"/>
    <mergeCell ref="EQS40:EQY40"/>
    <mergeCell ref="ERA40:ERG40"/>
    <mergeCell ref="ENQ40:ENW40"/>
    <mergeCell ref="ENY40:EOE40"/>
    <mergeCell ref="EOG40:EOM40"/>
    <mergeCell ref="EOO40:EOU40"/>
    <mergeCell ref="EOW40:EPC40"/>
    <mergeCell ref="EPE40:EPK40"/>
    <mergeCell ref="ELU40:EMA40"/>
    <mergeCell ref="EMC40:EMI40"/>
    <mergeCell ref="EMK40:EMQ40"/>
    <mergeCell ref="EMS40:EMY40"/>
    <mergeCell ref="ENA40:ENG40"/>
    <mergeCell ref="ENI40:ENO40"/>
    <mergeCell ref="EJY40:EKE40"/>
    <mergeCell ref="EKG40:EKM40"/>
    <mergeCell ref="EKO40:EKU40"/>
    <mergeCell ref="EKW40:ELC40"/>
    <mergeCell ref="ELE40:ELK40"/>
    <mergeCell ref="ELM40:ELS40"/>
    <mergeCell ref="EIC40:EII40"/>
    <mergeCell ref="EIK40:EIQ40"/>
    <mergeCell ref="EIS40:EIY40"/>
    <mergeCell ref="EJA40:EJG40"/>
    <mergeCell ref="EJI40:EJO40"/>
    <mergeCell ref="EJQ40:EJW40"/>
    <mergeCell ref="EGG40:EGM40"/>
    <mergeCell ref="EGO40:EGU40"/>
    <mergeCell ref="EGW40:EHC40"/>
    <mergeCell ref="EHE40:EHK40"/>
    <mergeCell ref="EHM40:EHS40"/>
    <mergeCell ref="EHU40:EIA40"/>
    <mergeCell ref="EEK40:EEQ40"/>
    <mergeCell ref="EES40:EEY40"/>
    <mergeCell ref="EFA40:EFG40"/>
    <mergeCell ref="EFI40:EFO40"/>
    <mergeCell ref="EFQ40:EFW40"/>
    <mergeCell ref="EFY40:EGE40"/>
    <mergeCell ref="ECO40:ECU40"/>
    <mergeCell ref="ECW40:EDC40"/>
    <mergeCell ref="EDE40:EDK40"/>
    <mergeCell ref="EDM40:EDS40"/>
    <mergeCell ref="EDU40:EEA40"/>
    <mergeCell ref="EEC40:EEI40"/>
    <mergeCell ref="EAS40:EAY40"/>
    <mergeCell ref="EBA40:EBG40"/>
    <mergeCell ref="EBI40:EBO40"/>
    <mergeCell ref="EBQ40:EBW40"/>
    <mergeCell ref="EBY40:ECE40"/>
    <mergeCell ref="ECG40:ECM40"/>
    <mergeCell ref="DYW40:DZC40"/>
    <mergeCell ref="DZE40:DZK40"/>
    <mergeCell ref="DZM40:DZS40"/>
    <mergeCell ref="DZU40:EAA40"/>
    <mergeCell ref="EAC40:EAI40"/>
    <mergeCell ref="EAK40:EAQ40"/>
    <mergeCell ref="DXA40:DXG40"/>
    <mergeCell ref="DXI40:DXO40"/>
    <mergeCell ref="DXQ40:DXW40"/>
    <mergeCell ref="DXY40:DYE40"/>
    <mergeCell ref="DYG40:DYM40"/>
    <mergeCell ref="DYO40:DYU40"/>
    <mergeCell ref="DVE40:DVK40"/>
    <mergeCell ref="DVM40:DVS40"/>
    <mergeCell ref="DVU40:DWA40"/>
    <mergeCell ref="DWC40:DWI40"/>
    <mergeCell ref="DWK40:DWQ40"/>
    <mergeCell ref="DWS40:DWY40"/>
    <mergeCell ref="DTI40:DTO40"/>
    <mergeCell ref="DTQ40:DTW40"/>
    <mergeCell ref="DTY40:DUE40"/>
    <mergeCell ref="DUG40:DUM40"/>
    <mergeCell ref="DUO40:DUU40"/>
    <mergeCell ref="DUW40:DVC40"/>
    <mergeCell ref="DRM40:DRS40"/>
    <mergeCell ref="DRU40:DSA40"/>
    <mergeCell ref="DSC40:DSI40"/>
    <mergeCell ref="DSK40:DSQ40"/>
    <mergeCell ref="DSS40:DSY40"/>
    <mergeCell ref="DTA40:DTG40"/>
    <mergeCell ref="DPQ40:DPW40"/>
    <mergeCell ref="DPY40:DQE40"/>
    <mergeCell ref="DQG40:DQM40"/>
    <mergeCell ref="DQO40:DQU40"/>
    <mergeCell ref="DQW40:DRC40"/>
    <mergeCell ref="DRE40:DRK40"/>
    <mergeCell ref="DNU40:DOA40"/>
    <mergeCell ref="DOC40:DOI40"/>
    <mergeCell ref="DOK40:DOQ40"/>
    <mergeCell ref="DOS40:DOY40"/>
    <mergeCell ref="DPA40:DPG40"/>
    <mergeCell ref="DPI40:DPO40"/>
    <mergeCell ref="DLY40:DME40"/>
    <mergeCell ref="DMG40:DMM40"/>
    <mergeCell ref="DMO40:DMU40"/>
    <mergeCell ref="DMW40:DNC40"/>
    <mergeCell ref="DNE40:DNK40"/>
    <mergeCell ref="DNM40:DNS40"/>
    <mergeCell ref="DKC40:DKI40"/>
    <mergeCell ref="DKK40:DKQ40"/>
    <mergeCell ref="DKS40:DKY40"/>
    <mergeCell ref="DLA40:DLG40"/>
    <mergeCell ref="DLI40:DLO40"/>
    <mergeCell ref="DLQ40:DLW40"/>
    <mergeCell ref="DIG40:DIM40"/>
    <mergeCell ref="DIO40:DIU40"/>
    <mergeCell ref="DIW40:DJC40"/>
    <mergeCell ref="DJE40:DJK40"/>
    <mergeCell ref="DJM40:DJS40"/>
    <mergeCell ref="DJU40:DKA40"/>
    <mergeCell ref="DGK40:DGQ40"/>
    <mergeCell ref="DGS40:DGY40"/>
    <mergeCell ref="DHA40:DHG40"/>
    <mergeCell ref="DHI40:DHO40"/>
    <mergeCell ref="DHQ40:DHW40"/>
    <mergeCell ref="DHY40:DIE40"/>
    <mergeCell ref="DEO40:DEU40"/>
    <mergeCell ref="DEW40:DFC40"/>
    <mergeCell ref="DFE40:DFK40"/>
    <mergeCell ref="DFM40:DFS40"/>
    <mergeCell ref="DFU40:DGA40"/>
    <mergeCell ref="DGC40:DGI40"/>
    <mergeCell ref="DCS40:DCY40"/>
    <mergeCell ref="DDA40:DDG40"/>
    <mergeCell ref="DDI40:DDO40"/>
    <mergeCell ref="DDQ40:DDW40"/>
    <mergeCell ref="DDY40:DEE40"/>
    <mergeCell ref="DEG40:DEM40"/>
    <mergeCell ref="DAW40:DBC40"/>
    <mergeCell ref="DBE40:DBK40"/>
    <mergeCell ref="DBM40:DBS40"/>
    <mergeCell ref="DBU40:DCA40"/>
    <mergeCell ref="DCC40:DCI40"/>
    <mergeCell ref="DCK40:DCQ40"/>
    <mergeCell ref="CZA40:CZG40"/>
    <mergeCell ref="CZI40:CZO40"/>
    <mergeCell ref="CZQ40:CZW40"/>
    <mergeCell ref="CZY40:DAE40"/>
    <mergeCell ref="DAG40:DAM40"/>
    <mergeCell ref="DAO40:DAU40"/>
    <mergeCell ref="CXE40:CXK40"/>
    <mergeCell ref="CXM40:CXS40"/>
    <mergeCell ref="CXU40:CYA40"/>
    <mergeCell ref="CYC40:CYI40"/>
    <mergeCell ref="CYK40:CYQ40"/>
    <mergeCell ref="CYS40:CYY40"/>
    <mergeCell ref="CVI40:CVO40"/>
    <mergeCell ref="CVQ40:CVW40"/>
    <mergeCell ref="CVY40:CWE40"/>
    <mergeCell ref="CWG40:CWM40"/>
    <mergeCell ref="CWO40:CWU40"/>
    <mergeCell ref="CWW40:CXC40"/>
    <mergeCell ref="CTM40:CTS40"/>
    <mergeCell ref="CTU40:CUA40"/>
    <mergeCell ref="CUC40:CUI40"/>
    <mergeCell ref="CUK40:CUQ40"/>
    <mergeCell ref="CUS40:CUY40"/>
    <mergeCell ref="CVA40:CVG40"/>
    <mergeCell ref="CRQ40:CRW40"/>
    <mergeCell ref="CRY40:CSE40"/>
    <mergeCell ref="CSG40:CSM40"/>
    <mergeCell ref="CSO40:CSU40"/>
    <mergeCell ref="CSW40:CTC40"/>
    <mergeCell ref="CTE40:CTK40"/>
    <mergeCell ref="CPU40:CQA40"/>
    <mergeCell ref="CQC40:CQI40"/>
    <mergeCell ref="CQK40:CQQ40"/>
    <mergeCell ref="CQS40:CQY40"/>
    <mergeCell ref="CRA40:CRG40"/>
    <mergeCell ref="CRI40:CRO40"/>
    <mergeCell ref="CNY40:COE40"/>
    <mergeCell ref="COG40:COM40"/>
    <mergeCell ref="COO40:COU40"/>
    <mergeCell ref="COW40:CPC40"/>
    <mergeCell ref="CPE40:CPK40"/>
    <mergeCell ref="CPM40:CPS40"/>
    <mergeCell ref="CMC40:CMI40"/>
    <mergeCell ref="CMK40:CMQ40"/>
    <mergeCell ref="CMS40:CMY40"/>
    <mergeCell ref="CNA40:CNG40"/>
    <mergeCell ref="CNI40:CNO40"/>
    <mergeCell ref="CNQ40:CNW40"/>
    <mergeCell ref="CKG40:CKM40"/>
    <mergeCell ref="CKO40:CKU40"/>
    <mergeCell ref="CKW40:CLC40"/>
    <mergeCell ref="CLE40:CLK40"/>
    <mergeCell ref="CLM40:CLS40"/>
    <mergeCell ref="CLU40:CMA40"/>
    <mergeCell ref="CIK40:CIQ40"/>
    <mergeCell ref="CIS40:CIY40"/>
    <mergeCell ref="CJA40:CJG40"/>
    <mergeCell ref="CJI40:CJO40"/>
    <mergeCell ref="CJQ40:CJW40"/>
    <mergeCell ref="CJY40:CKE40"/>
    <mergeCell ref="CGO40:CGU40"/>
    <mergeCell ref="CGW40:CHC40"/>
    <mergeCell ref="CHE40:CHK40"/>
    <mergeCell ref="CHM40:CHS40"/>
    <mergeCell ref="CHU40:CIA40"/>
    <mergeCell ref="CIC40:CII40"/>
    <mergeCell ref="CES40:CEY40"/>
    <mergeCell ref="CFA40:CFG40"/>
    <mergeCell ref="CFI40:CFO40"/>
    <mergeCell ref="CFQ40:CFW40"/>
    <mergeCell ref="CFY40:CGE40"/>
    <mergeCell ref="CGG40:CGM40"/>
    <mergeCell ref="CCW40:CDC40"/>
    <mergeCell ref="CDE40:CDK40"/>
    <mergeCell ref="CDM40:CDS40"/>
    <mergeCell ref="CDU40:CEA40"/>
    <mergeCell ref="CEC40:CEI40"/>
    <mergeCell ref="CEK40:CEQ40"/>
    <mergeCell ref="CBA40:CBG40"/>
    <mergeCell ref="CBI40:CBO40"/>
    <mergeCell ref="CBQ40:CBW40"/>
    <mergeCell ref="CBY40:CCE40"/>
    <mergeCell ref="CCG40:CCM40"/>
    <mergeCell ref="CCO40:CCU40"/>
    <mergeCell ref="BZE40:BZK40"/>
    <mergeCell ref="BZM40:BZS40"/>
    <mergeCell ref="BZU40:CAA40"/>
    <mergeCell ref="CAC40:CAI40"/>
    <mergeCell ref="CAK40:CAQ40"/>
    <mergeCell ref="CAS40:CAY40"/>
    <mergeCell ref="BXI40:BXO40"/>
    <mergeCell ref="BXQ40:BXW40"/>
    <mergeCell ref="BXY40:BYE40"/>
    <mergeCell ref="BYG40:BYM40"/>
    <mergeCell ref="BYO40:BYU40"/>
    <mergeCell ref="BYW40:BZC40"/>
    <mergeCell ref="BVM40:BVS40"/>
    <mergeCell ref="BVU40:BWA40"/>
    <mergeCell ref="BWC40:BWI40"/>
    <mergeCell ref="BWK40:BWQ40"/>
    <mergeCell ref="BWS40:BWY40"/>
    <mergeCell ref="BXA40:BXG40"/>
    <mergeCell ref="BTQ40:BTW40"/>
    <mergeCell ref="BTY40:BUE40"/>
    <mergeCell ref="BUG40:BUM40"/>
    <mergeCell ref="BUO40:BUU40"/>
    <mergeCell ref="BUW40:BVC40"/>
    <mergeCell ref="BVE40:BVK40"/>
    <mergeCell ref="BRU40:BSA40"/>
    <mergeCell ref="BSC40:BSI40"/>
    <mergeCell ref="BSK40:BSQ40"/>
    <mergeCell ref="BSS40:BSY40"/>
    <mergeCell ref="BTA40:BTG40"/>
    <mergeCell ref="BTI40:BTO40"/>
    <mergeCell ref="BPY40:BQE40"/>
    <mergeCell ref="BQG40:BQM40"/>
    <mergeCell ref="BQO40:BQU40"/>
    <mergeCell ref="BQW40:BRC40"/>
    <mergeCell ref="BRE40:BRK40"/>
    <mergeCell ref="BRM40:BRS40"/>
    <mergeCell ref="BOC40:BOI40"/>
    <mergeCell ref="BOK40:BOQ40"/>
    <mergeCell ref="BOS40:BOY40"/>
    <mergeCell ref="BPA40:BPG40"/>
    <mergeCell ref="BPI40:BPO40"/>
    <mergeCell ref="BPQ40:BPW40"/>
    <mergeCell ref="BMG40:BMM40"/>
    <mergeCell ref="BMO40:BMU40"/>
    <mergeCell ref="BMW40:BNC40"/>
    <mergeCell ref="BNE40:BNK40"/>
    <mergeCell ref="BNM40:BNS40"/>
    <mergeCell ref="BNU40:BOA40"/>
    <mergeCell ref="BKK40:BKQ40"/>
    <mergeCell ref="BKS40:BKY40"/>
    <mergeCell ref="BLA40:BLG40"/>
    <mergeCell ref="BLI40:BLO40"/>
    <mergeCell ref="BLQ40:BLW40"/>
    <mergeCell ref="BLY40:BME40"/>
    <mergeCell ref="BIO40:BIU40"/>
    <mergeCell ref="BIW40:BJC40"/>
    <mergeCell ref="BJE40:BJK40"/>
    <mergeCell ref="BJM40:BJS40"/>
    <mergeCell ref="BJU40:BKA40"/>
    <mergeCell ref="BKC40:BKI40"/>
    <mergeCell ref="BGS40:BGY40"/>
    <mergeCell ref="BHA40:BHG40"/>
    <mergeCell ref="BHI40:BHO40"/>
    <mergeCell ref="BHQ40:BHW40"/>
    <mergeCell ref="BHY40:BIE40"/>
    <mergeCell ref="BIG40:BIM40"/>
    <mergeCell ref="BEW40:BFC40"/>
    <mergeCell ref="BFE40:BFK40"/>
    <mergeCell ref="BFM40:BFS40"/>
    <mergeCell ref="BFU40:BGA40"/>
    <mergeCell ref="BGC40:BGI40"/>
    <mergeCell ref="BGK40:BGQ40"/>
    <mergeCell ref="BDA40:BDG40"/>
    <mergeCell ref="BDI40:BDO40"/>
    <mergeCell ref="BDQ40:BDW40"/>
    <mergeCell ref="BDY40:BEE40"/>
    <mergeCell ref="BEG40:BEM40"/>
    <mergeCell ref="BEO40:BEU40"/>
    <mergeCell ref="BBE40:BBK40"/>
    <mergeCell ref="BBM40:BBS40"/>
    <mergeCell ref="BBU40:BCA40"/>
    <mergeCell ref="BCC40:BCI40"/>
    <mergeCell ref="BCK40:BCQ40"/>
    <mergeCell ref="BCS40:BCY40"/>
    <mergeCell ref="AZI40:AZO40"/>
    <mergeCell ref="AZQ40:AZW40"/>
    <mergeCell ref="AZY40:BAE40"/>
    <mergeCell ref="BAG40:BAM40"/>
    <mergeCell ref="BAO40:BAU40"/>
    <mergeCell ref="BAW40:BBC40"/>
    <mergeCell ref="AXM40:AXS40"/>
    <mergeCell ref="AXU40:AYA40"/>
    <mergeCell ref="AYC40:AYI40"/>
    <mergeCell ref="AYK40:AYQ40"/>
    <mergeCell ref="AYS40:AYY40"/>
    <mergeCell ref="AZA40:AZG40"/>
    <mergeCell ref="AVQ40:AVW40"/>
    <mergeCell ref="AVY40:AWE40"/>
    <mergeCell ref="AWG40:AWM40"/>
    <mergeCell ref="AWO40:AWU40"/>
    <mergeCell ref="AWW40:AXC40"/>
    <mergeCell ref="AXE40:AXK40"/>
    <mergeCell ref="ATU40:AUA40"/>
    <mergeCell ref="AUC40:AUI40"/>
    <mergeCell ref="AUK40:AUQ40"/>
    <mergeCell ref="AUS40:AUY40"/>
    <mergeCell ref="AVA40:AVG40"/>
    <mergeCell ref="AVI40:AVO40"/>
    <mergeCell ref="ARY40:ASE40"/>
    <mergeCell ref="ASG40:ASM40"/>
    <mergeCell ref="ASO40:ASU40"/>
    <mergeCell ref="ASW40:ATC40"/>
    <mergeCell ref="ATE40:ATK40"/>
    <mergeCell ref="ATM40:ATS40"/>
    <mergeCell ref="AQC40:AQI40"/>
    <mergeCell ref="AQK40:AQQ40"/>
    <mergeCell ref="AQS40:AQY40"/>
    <mergeCell ref="ARA40:ARG40"/>
    <mergeCell ref="ARI40:ARO40"/>
    <mergeCell ref="ARQ40:ARW40"/>
    <mergeCell ref="AOG40:AOM40"/>
    <mergeCell ref="AOO40:AOU40"/>
    <mergeCell ref="AOW40:APC40"/>
    <mergeCell ref="APE40:APK40"/>
    <mergeCell ref="APM40:APS40"/>
    <mergeCell ref="APU40:AQA40"/>
    <mergeCell ref="AMK40:AMQ40"/>
    <mergeCell ref="AMS40:AMY40"/>
    <mergeCell ref="ANA40:ANG40"/>
    <mergeCell ref="ANI40:ANO40"/>
    <mergeCell ref="ANQ40:ANW40"/>
    <mergeCell ref="ANY40:AOE40"/>
    <mergeCell ref="AKO40:AKU40"/>
    <mergeCell ref="AKW40:ALC40"/>
    <mergeCell ref="ALE40:ALK40"/>
    <mergeCell ref="ALM40:ALS40"/>
    <mergeCell ref="ALU40:AMA40"/>
    <mergeCell ref="AMC40:AMI40"/>
    <mergeCell ref="AIS40:AIY40"/>
    <mergeCell ref="AJA40:AJG40"/>
    <mergeCell ref="AJI40:AJO40"/>
    <mergeCell ref="AJQ40:AJW40"/>
    <mergeCell ref="AJY40:AKE40"/>
    <mergeCell ref="AKG40:AKM40"/>
    <mergeCell ref="AGW40:AHC40"/>
    <mergeCell ref="AHE40:AHK40"/>
    <mergeCell ref="AHM40:AHS40"/>
    <mergeCell ref="AHU40:AIA40"/>
    <mergeCell ref="AIC40:AII40"/>
    <mergeCell ref="AIK40:AIQ40"/>
    <mergeCell ref="AFA40:AFG40"/>
    <mergeCell ref="AFI40:AFO40"/>
    <mergeCell ref="AFQ40:AFW40"/>
    <mergeCell ref="AFY40:AGE40"/>
    <mergeCell ref="AGG40:AGM40"/>
    <mergeCell ref="AGO40:AGU40"/>
    <mergeCell ref="ADE40:ADK40"/>
    <mergeCell ref="ADM40:ADS40"/>
    <mergeCell ref="ADU40:AEA40"/>
    <mergeCell ref="AEC40:AEI40"/>
    <mergeCell ref="AEK40:AEQ40"/>
    <mergeCell ref="AES40:AEY40"/>
    <mergeCell ref="ABI40:ABO40"/>
    <mergeCell ref="ABQ40:ABW40"/>
    <mergeCell ref="ABY40:ACE40"/>
    <mergeCell ref="ACG40:ACM40"/>
    <mergeCell ref="ACO40:ACU40"/>
    <mergeCell ref="ACW40:ADC40"/>
    <mergeCell ref="ZM40:ZS40"/>
    <mergeCell ref="ZU40:AAA40"/>
    <mergeCell ref="AAC40:AAI40"/>
    <mergeCell ref="AAK40:AAQ40"/>
    <mergeCell ref="AAS40:AAY40"/>
    <mergeCell ref="ABA40:ABG40"/>
    <mergeCell ref="XQ40:XW40"/>
    <mergeCell ref="XY40:YE40"/>
    <mergeCell ref="YG40:YM40"/>
    <mergeCell ref="YO40:YU40"/>
    <mergeCell ref="YW40:ZC40"/>
    <mergeCell ref="ZE40:ZK40"/>
    <mergeCell ref="VU40:WA40"/>
    <mergeCell ref="WC40:WI40"/>
    <mergeCell ref="WK40:WQ40"/>
    <mergeCell ref="WS40:WY40"/>
    <mergeCell ref="XA40:XG40"/>
    <mergeCell ref="XI40:XO40"/>
    <mergeCell ref="TY40:UE40"/>
    <mergeCell ref="UG40:UM40"/>
    <mergeCell ref="UO40:UU40"/>
    <mergeCell ref="UW40:VC40"/>
    <mergeCell ref="VE40:VK40"/>
    <mergeCell ref="VM40:VS40"/>
    <mergeCell ref="SC40:SI40"/>
    <mergeCell ref="SK40:SQ40"/>
    <mergeCell ref="SS40:SY40"/>
    <mergeCell ref="TA40:TG40"/>
    <mergeCell ref="TI40:TO40"/>
    <mergeCell ref="TQ40:TW40"/>
    <mergeCell ref="QG40:QM40"/>
    <mergeCell ref="QO40:QU40"/>
    <mergeCell ref="QW40:RC40"/>
    <mergeCell ref="RE40:RK40"/>
    <mergeCell ref="RM40:RS40"/>
    <mergeCell ref="RU40:SA40"/>
    <mergeCell ref="OK40:OQ40"/>
    <mergeCell ref="OS40:OY40"/>
    <mergeCell ref="PA40:PG40"/>
    <mergeCell ref="PI40:PO40"/>
    <mergeCell ref="PQ40:PW40"/>
    <mergeCell ref="PY40:QE40"/>
    <mergeCell ref="MO40:MU40"/>
    <mergeCell ref="MW40:NC40"/>
    <mergeCell ref="NE40:NK40"/>
    <mergeCell ref="NM40:NS40"/>
    <mergeCell ref="NU40:OA40"/>
    <mergeCell ref="OC40:OI40"/>
    <mergeCell ref="KS40:KY40"/>
    <mergeCell ref="LA40:LG40"/>
    <mergeCell ref="LI40:LO40"/>
    <mergeCell ref="LQ40:LW40"/>
    <mergeCell ref="LY40:ME40"/>
    <mergeCell ref="MG40:MM40"/>
    <mergeCell ref="IW40:JC40"/>
    <mergeCell ref="JE40:JK40"/>
    <mergeCell ref="JM40:JS40"/>
    <mergeCell ref="JU40:KA40"/>
    <mergeCell ref="KC40:KI40"/>
    <mergeCell ref="KK40:KQ40"/>
    <mergeCell ref="HA40:HG40"/>
    <mergeCell ref="HI40:HO40"/>
    <mergeCell ref="HQ40:HW40"/>
    <mergeCell ref="HY40:IE40"/>
    <mergeCell ref="IG40:IM40"/>
    <mergeCell ref="IO40:IU40"/>
    <mergeCell ref="FE40:FK40"/>
    <mergeCell ref="FM40:FS40"/>
    <mergeCell ref="FU40:GA40"/>
    <mergeCell ref="GC40:GI40"/>
    <mergeCell ref="GK40:GQ40"/>
    <mergeCell ref="GS40:GY40"/>
    <mergeCell ref="DI40:DO40"/>
    <mergeCell ref="DQ40:DW40"/>
    <mergeCell ref="DY40:EE40"/>
    <mergeCell ref="EG40:EM40"/>
    <mergeCell ref="EO40:EU40"/>
    <mergeCell ref="EW40:FC40"/>
    <mergeCell ref="BM40:BS40"/>
    <mergeCell ref="BU40:CA40"/>
    <mergeCell ref="CC40:CI40"/>
    <mergeCell ref="CK40:CQ40"/>
    <mergeCell ref="CS40:CY40"/>
    <mergeCell ref="DA40:DG40"/>
    <mergeCell ref="XEO38:XEV38"/>
    <mergeCell ref="XEW38:XFD38"/>
    <mergeCell ref="A40:G40"/>
    <mergeCell ref="I40:O40"/>
    <mergeCell ref="Q40:W40"/>
    <mergeCell ref="Y40:AE40"/>
    <mergeCell ref="AG40:AM40"/>
    <mergeCell ref="AO40:AU40"/>
    <mergeCell ref="AW40:BC40"/>
    <mergeCell ref="BE40:BK40"/>
    <mergeCell ref="XCS38:XCZ38"/>
    <mergeCell ref="XDA38:XDH38"/>
    <mergeCell ref="XDI38:XDP38"/>
    <mergeCell ref="XDQ38:XDX38"/>
    <mergeCell ref="XDY38:XEF38"/>
    <mergeCell ref="XEG38:XEN38"/>
    <mergeCell ref="XAW38:XBD38"/>
    <mergeCell ref="XBE38:XBL38"/>
    <mergeCell ref="XBM38:XBT38"/>
    <mergeCell ref="XBU38:XCB38"/>
    <mergeCell ref="XCC38:XCJ38"/>
    <mergeCell ref="XCK38:XCR38"/>
    <mergeCell ref="WZA38:WZH38"/>
    <mergeCell ref="WZI38:WZP38"/>
    <mergeCell ref="WZQ38:WZX38"/>
    <mergeCell ref="WZY38:XAF38"/>
    <mergeCell ref="XAG38:XAN38"/>
    <mergeCell ref="XAO38:XAV38"/>
    <mergeCell ref="WXE38:WXL38"/>
    <mergeCell ref="WXM38:WXT38"/>
    <mergeCell ref="WXU38:WYB38"/>
    <mergeCell ref="WYC38:WYJ38"/>
    <mergeCell ref="WYK38:WYR38"/>
    <mergeCell ref="WYS38:WYZ38"/>
    <mergeCell ref="WVI38:WVP38"/>
    <mergeCell ref="WVQ38:WVX38"/>
    <mergeCell ref="WVY38:WWF38"/>
    <mergeCell ref="WWG38:WWN38"/>
    <mergeCell ref="WWO38:WWV38"/>
    <mergeCell ref="WWW38:WXD38"/>
    <mergeCell ref="WTM38:WTT38"/>
    <mergeCell ref="WTU38:WUB38"/>
    <mergeCell ref="WUC38:WUJ38"/>
    <mergeCell ref="WUK38:WUR38"/>
    <mergeCell ref="WUS38:WUZ38"/>
    <mergeCell ref="WVA38:WVH38"/>
    <mergeCell ref="WRQ38:WRX38"/>
    <mergeCell ref="WRY38:WSF38"/>
    <mergeCell ref="WSG38:WSN38"/>
    <mergeCell ref="WSO38:WSV38"/>
    <mergeCell ref="WSW38:WTD38"/>
    <mergeCell ref="WTE38:WTL38"/>
    <mergeCell ref="WPU38:WQB38"/>
    <mergeCell ref="WQC38:WQJ38"/>
    <mergeCell ref="WQK38:WQR38"/>
    <mergeCell ref="WQS38:WQZ38"/>
    <mergeCell ref="WRA38:WRH38"/>
    <mergeCell ref="WRI38:WRP38"/>
    <mergeCell ref="WNY38:WOF38"/>
    <mergeCell ref="WOG38:WON38"/>
    <mergeCell ref="WOO38:WOV38"/>
    <mergeCell ref="WOW38:WPD38"/>
    <mergeCell ref="WPE38:WPL38"/>
    <mergeCell ref="WPM38:WPT38"/>
    <mergeCell ref="WMC38:WMJ38"/>
    <mergeCell ref="WMK38:WMR38"/>
    <mergeCell ref="WMS38:WMZ38"/>
    <mergeCell ref="WNA38:WNH38"/>
    <mergeCell ref="WNI38:WNP38"/>
    <mergeCell ref="WNQ38:WNX38"/>
    <mergeCell ref="WKG38:WKN38"/>
    <mergeCell ref="WKO38:WKV38"/>
    <mergeCell ref="WKW38:WLD38"/>
    <mergeCell ref="WLE38:WLL38"/>
    <mergeCell ref="WLM38:WLT38"/>
    <mergeCell ref="WLU38:WMB38"/>
    <mergeCell ref="WIK38:WIR38"/>
    <mergeCell ref="WIS38:WIZ38"/>
    <mergeCell ref="WJA38:WJH38"/>
    <mergeCell ref="WJI38:WJP38"/>
    <mergeCell ref="WJQ38:WJX38"/>
    <mergeCell ref="WJY38:WKF38"/>
    <mergeCell ref="WGO38:WGV38"/>
    <mergeCell ref="WGW38:WHD38"/>
    <mergeCell ref="WHE38:WHL38"/>
    <mergeCell ref="WHM38:WHT38"/>
    <mergeCell ref="WHU38:WIB38"/>
    <mergeCell ref="WIC38:WIJ38"/>
    <mergeCell ref="WES38:WEZ38"/>
    <mergeCell ref="WFA38:WFH38"/>
    <mergeCell ref="WFI38:WFP38"/>
    <mergeCell ref="WFQ38:WFX38"/>
    <mergeCell ref="WFY38:WGF38"/>
    <mergeCell ref="WGG38:WGN38"/>
    <mergeCell ref="WCW38:WDD38"/>
    <mergeCell ref="WDE38:WDL38"/>
    <mergeCell ref="WDM38:WDT38"/>
    <mergeCell ref="WDU38:WEB38"/>
    <mergeCell ref="WEC38:WEJ38"/>
    <mergeCell ref="WEK38:WER38"/>
    <mergeCell ref="WBA38:WBH38"/>
    <mergeCell ref="WBI38:WBP38"/>
    <mergeCell ref="WBQ38:WBX38"/>
    <mergeCell ref="WBY38:WCF38"/>
    <mergeCell ref="WCG38:WCN38"/>
    <mergeCell ref="WCO38:WCV38"/>
    <mergeCell ref="VZE38:VZL38"/>
    <mergeCell ref="VZM38:VZT38"/>
    <mergeCell ref="VZU38:WAB38"/>
    <mergeCell ref="WAC38:WAJ38"/>
    <mergeCell ref="WAK38:WAR38"/>
    <mergeCell ref="WAS38:WAZ38"/>
    <mergeCell ref="VXI38:VXP38"/>
    <mergeCell ref="VXQ38:VXX38"/>
    <mergeCell ref="VXY38:VYF38"/>
    <mergeCell ref="VYG38:VYN38"/>
    <mergeCell ref="VYO38:VYV38"/>
    <mergeCell ref="VYW38:VZD38"/>
    <mergeCell ref="VVM38:VVT38"/>
    <mergeCell ref="VVU38:VWB38"/>
    <mergeCell ref="VWC38:VWJ38"/>
    <mergeCell ref="VWK38:VWR38"/>
    <mergeCell ref="VWS38:VWZ38"/>
    <mergeCell ref="VXA38:VXH38"/>
    <mergeCell ref="VTQ38:VTX38"/>
    <mergeCell ref="VTY38:VUF38"/>
    <mergeCell ref="VUG38:VUN38"/>
    <mergeCell ref="VUO38:VUV38"/>
    <mergeCell ref="VUW38:VVD38"/>
    <mergeCell ref="VVE38:VVL38"/>
    <mergeCell ref="VRU38:VSB38"/>
    <mergeCell ref="VSC38:VSJ38"/>
    <mergeCell ref="VSK38:VSR38"/>
    <mergeCell ref="VSS38:VSZ38"/>
    <mergeCell ref="VTA38:VTH38"/>
    <mergeCell ref="VTI38:VTP38"/>
    <mergeCell ref="VPY38:VQF38"/>
    <mergeCell ref="VQG38:VQN38"/>
    <mergeCell ref="VQO38:VQV38"/>
    <mergeCell ref="VQW38:VRD38"/>
    <mergeCell ref="VRE38:VRL38"/>
    <mergeCell ref="VRM38:VRT38"/>
    <mergeCell ref="VOC38:VOJ38"/>
    <mergeCell ref="VOK38:VOR38"/>
    <mergeCell ref="VOS38:VOZ38"/>
    <mergeCell ref="VPA38:VPH38"/>
    <mergeCell ref="VPI38:VPP38"/>
    <mergeCell ref="VPQ38:VPX38"/>
    <mergeCell ref="VMG38:VMN38"/>
    <mergeCell ref="VMO38:VMV38"/>
    <mergeCell ref="VMW38:VND38"/>
    <mergeCell ref="VNE38:VNL38"/>
    <mergeCell ref="VNM38:VNT38"/>
    <mergeCell ref="VNU38:VOB38"/>
    <mergeCell ref="VKK38:VKR38"/>
    <mergeCell ref="VKS38:VKZ38"/>
    <mergeCell ref="VLA38:VLH38"/>
    <mergeCell ref="VLI38:VLP38"/>
    <mergeCell ref="VLQ38:VLX38"/>
    <mergeCell ref="VLY38:VMF38"/>
    <mergeCell ref="VIO38:VIV38"/>
    <mergeCell ref="VIW38:VJD38"/>
    <mergeCell ref="VJE38:VJL38"/>
    <mergeCell ref="VJM38:VJT38"/>
    <mergeCell ref="VJU38:VKB38"/>
    <mergeCell ref="VKC38:VKJ38"/>
    <mergeCell ref="VGS38:VGZ38"/>
    <mergeCell ref="VHA38:VHH38"/>
    <mergeCell ref="VHI38:VHP38"/>
    <mergeCell ref="VHQ38:VHX38"/>
    <mergeCell ref="VHY38:VIF38"/>
    <mergeCell ref="VIG38:VIN38"/>
    <mergeCell ref="VEW38:VFD38"/>
    <mergeCell ref="VFE38:VFL38"/>
    <mergeCell ref="VFM38:VFT38"/>
    <mergeCell ref="VFU38:VGB38"/>
    <mergeCell ref="VGC38:VGJ38"/>
    <mergeCell ref="VGK38:VGR38"/>
    <mergeCell ref="VDA38:VDH38"/>
    <mergeCell ref="VDI38:VDP38"/>
    <mergeCell ref="VDQ38:VDX38"/>
    <mergeCell ref="VDY38:VEF38"/>
    <mergeCell ref="VEG38:VEN38"/>
    <mergeCell ref="VEO38:VEV38"/>
    <mergeCell ref="VBE38:VBL38"/>
    <mergeCell ref="VBM38:VBT38"/>
    <mergeCell ref="VBU38:VCB38"/>
    <mergeCell ref="VCC38:VCJ38"/>
    <mergeCell ref="VCK38:VCR38"/>
    <mergeCell ref="VCS38:VCZ38"/>
    <mergeCell ref="UZI38:UZP38"/>
    <mergeCell ref="UZQ38:UZX38"/>
    <mergeCell ref="UZY38:VAF38"/>
    <mergeCell ref="VAG38:VAN38"/>
    <mergeCell ref="VAO38:VAV38"/>
    <mergeCell ref="VAW38:VBD38"/>
    <mergeCell ref="UXM38:UXT38"/>
    <mergeCell ref="UXU38:UYB38"/>
    <mergeCell ref="UYC38:UYJ38"/>
    <mergeCell ref="UYK38:UYR38"/>
    <mergeCell ref="UYS38:UYZ38"/>
    <mergeCell ref="UZA38:UZH38"/>
    <mergeCell ref="UVQ38:UVX38"/>
    <mergeCell ref="UVY38:UWF38"/>
    <mergeCell ref="UWG38:UWN38"/>
    <mergeCell ref="UWO38:UWV38"/>
    <mergeCell ref="UWW38:UXD38"/>
    <mergeCell ref="UXE38:UXL38"/>
    <mergeCell ref="UTU38:UUB38"/>
    <mergeCell ref="UUC38:UUJ38"/>
    <mergeCell ref="UUK38:UUR38"/>
    <mergeCell ref="UUS38:UUZ38"/>
    <mergeCell ref="UVA38:UVH38"/>
    <mergeCell ref="UVI38:UVP38"/>
    <mergeCell ref="URY38:USF38"/>
    <mergeCell ref="USG38:USN38"/>
    <mergeCell ref="USO38:USV38"/>
    <mergeCell ref="USW38:UTD38"/>
    <mergeCell ref="UTE38:UTL38"/>
    <mergeCell ref="UTM38:UTT38"/>
    <mergeCell ref="UQC38:UQJ38"/>
    <mergeCell ref="UQK38:UQR38"/>
    <mergeCell ref="UQS38:UQZ38"/>
    <mergeCell ref="URA38:URH38"/>
    <mergeCell ref="URI38:URP38"/>
    <mergeCell ref="URQ38:URX38"/>
    <mergeCell ref="UOG38:UON38"/>
    <mergeCell ref="UOO38:UOV38"/>
    <mergeCell ref="UOW38:UPD38"/>
    <mergeCell ref="UPE38:UPL38"/>
    <mergeCell ref="UPM38:UPT38"/>
    <mergeCell ref="UPU38:UQB38"/>
    <mergeCell ref="UMK38:UMR38"/>
    <mergeCell ref="UMS38:UMZ38"/>
    <mergeCell ref="UNA38:UNH38"/>
    <mergeCell ref="UNI38:UNP38"/>
    <mergeCell ref="UNQ38:UNX38"/>
    <mergeCell ref="UNY38:UOF38"/>
    <mergeCell ref="UKO38:UKV38"/>
    <mergeCell ref="UKW38:ULD38"/>
    <mergeCell ref="ULE38:ULL38"/>
    <mergeCell ref="ULM38:ULT38"/>
    <mergeCell ref="ULU38:UMB38"/>
    <mergeCell ref="UMC38:UMJ38"/>
    <mergeCell ref="UIS38:UIZ38"/>
    <mergeCell ref="UJA38:UJH38"/>
    <mergeCell ref="UJI38:UJP38"/>
    <mergeCell ref="UJQ38:UJX38"/>
    <mergeCell ref="UJY38:UKF38"/>
    <mergeCell ref="UKG38:UKN38"/>
    <mergeCell ref="UGW38:UHD38"/>
    <mergeCell ref="UHE38:UHL38"/>
    <mergeCell ref="UHM38:UHT38"/>
    <mergeCell ref="UHU38:UIB38"/>
    <mergeCell ref="UIC38:UIJ38"/>
    <mergeCell ref="UIK38:UIR38"/>
    <mergeCell ref="UFA38:UFH38"/>
    <mergeCell ref="UFI38:UFP38"/>
    <mergeCell ref="UFQ38:UFX38"/>
    <mergeCell ref="UFY38:UGF38"/>
    <mergeCell ref="UGG38:UGN38"/>
    <mergeCell ref="UGO38:UGV38"/>
    <mergeCell ref="UDE38:UDL38"/>
    <mergeCell ref="UDM38:UDT38"/>
    <mergeCell ref="UDU38:UEB38"/>
    <mergeCell ref="UEC38:UEJ38"/>
    <mergeCell ref="UEK38:UER38"/>
    <mergeCell ref="UES38:UEZ38"/>
    <mergeCell ref="UBI38:UBP38"/>
    <mergeCell ref="UBQ38:UBX38"/>
    <mergeCell ref="UBY38:UCF38"/>
    <mergeCell ref="UCG38:UCN38"/>
    <mergeCell ref="UCO38:UCV38"/>
    <mergeCell ref="UCW38:UDD38"/>
    <mergeCell ref="TZM38:TZT38"/>
    <mergeCell ref="TZU38:UAB38"/>
    <mergeCell ref="UAC38:UAJ38"/>
    <mergeCell ref="UAK38:UAR38"/>
    <mergeCell ref="UAS38:UAZ38"/>
    <mergeCell ref="UBA38:UBH38"/>
    <mergeCell ref="TXQ38:TXX38"/>
    <mergeCell ref="TXY38:TYF38"/>
    <mergeCell ref="TYG38:TYN38"/>
    <mergeCell ref="TYO38:TYV38"/>
    <mergeCell ref="TYW38:TZD38"/>
    <mergeCell ref="TZE38:TZL38"/>
    <mergeCell ref="TVU38:TWB38"/>
    <mergeCell ref="TWC38:TWJ38"/>
    <mergeCell ref="TWK38:TWR38"/>
    <mergeCell ref="TWS38:TWZ38"/>
    <mergeCell ref="TXA38:TXH38"/>
    <mergeCell ref="TXI38:TXP38"/>
    <mergeCell ref="TTY38:TUF38"/>
    <mergeCell ref="TUG38:TUN38"/>
    <mergeCell ref="TUO38:TUV38"/>
    <mergeCell ref="TUW38:TVD38"/>
    <mergeCell ref="TVE38:TVL38"/>
    <mergeCell ref="TVM38:TVT38"/>
    <mergeCell ref="TSC38:TSJ38"/>
    <mergeCell ref="TSK38:TSR38"/>
    <mergeCell ref="TSS38:TSZ38"/>
    <mergeCell ref="TTA38:TTH38"/>
    <mergeCell ref="TTI38:TTP38"/>
    <mergeCell ref="TTQ38:TTX38"/>
    <mergeCell ref="TQG38:TQN38"/>
    <mergeCell ref="TQO38:TQV38"/>
    <mergeCell ref="TQW38:TRD38"/>
    <mergeCell ref="TRE38:TRL38"/>
    <mergeCell ref="TRM38:TRT38"/>
    <mergeCell ref="TRU38:TSB38"/>
    <mergeCell ref="TOK38:TOR38"/>
    <mergeCell ref="TOS38:TOZ38"/>
    <mergeCell ref="TPA38:TPH38"/>
    <mergeCell ref="TPI38:TPP38"/>
    <mergeCell ref="TPQ38:TPX38"/>
    <mergeCell ref="TPY38:TQF38"/>
    <mergeCell ref="TMO38:TMV38"/>
    <mergeCell ref="TMW38:TND38"/>
    <mergeCell ref="TNE38:TNL38"/>
    <mergeCell ref="TNM38:TNT38"/>
    <mergeCell ref="TNU38:TOB38"/>
    <mergeCell ref="TOC38:TOJ38"/>
    <mergeCell ref="TKS38:TKZ38"/>
    <mergeCell ref="TLA38:TLH38"/>
    <mergeCell ref="TLI38:TLP38"/>
    <mergeCell ref="TLQ38:TLX38"/>
    <mergeCell ref="TLY38:TMF38"/>
    <mergeCell ref="TMG38:TMN38"/>
    <mergeCell ref="TIW38:TJD38"/>
    <mergeCell ref="TJE38:TJL38"/>
    <mergeCell ref="TJM38:TJT38"/>
    <mergeCell ref="TJU38:TKB38"/>
    <mergeCell ref="TKC38:TKJ38"/>
    <mergeCell ref="TKK38:TKR38"/>
    <mergeCell ref="THA38:THH38"/>
    <mergeCell ref="THI38:THP38"/>
    <mergeCell ref="THQ38:THX38"/>
    <mergeCell ref="THY38:TIF38"/>
    <mergeCell ref="TIG38:TIN38"/>
    <mergeCell ref="TIO38:TIV38"/>
    <mergeCell ref="TFE38:TFL38"/>
    <mergeCell ref="TFM38:TFT38"/>
    <mergeCell ref="TFU38:TGB38"/>
    <mergeCell ref="TGC38:TGJ38"/>
    <mergeCell ref="TGK38:TGR38"/>
    <mergeCell ref="TGS38:TGZ38"/>
    <mergeCell ref="TDI38:TDP38"/>
    <mergeCell ref="TDQ38:TDX38"/>
    <mergeCell ref="TDY38:TEF38"/>
    <mergeCell ref="TEG38:TEN38"/>
    <mergeCell ref="TEO38:TEV38"/>
    <mergeCell ref="TEW38:TFD38"/>
    <mergeCell ref="TBM38:TBT38"/>
    <mergeCell ref="TBU38:TCB38"/>
    <mergeCell ref="TCC38:TCJ38"/>
    <mergeCell ref="TCK38:TCR38"/>
    <mergeCell ref="TCS38:TCZ38"/>
    <mergeCell ref="TDA38:TDH38"/>
    <mergeCell ref="SZQ38:SZX38"/>
    <mergeCell ref="SZY38:TAF38"/>
    <mergeCell ref="TAG38:TAN38"/>
    <mergeCell ref="TAO38:TAV38"/>
    <mergeCell ref="TAW38:TBD38"/>
    <mergeCell ref="TBE38:TBL38"/>
    <mergeCell ref="SXU38:SYB38"/>
    <mergeCell ref="SYC38:SYJ38"/>
    <mergeCell ref="SYK38:SYR38"/>
    <mergeCell ref="SYS38:SYZ38"/>
    <mergeCell ref="SZA38:SZH38"/>
    <mergeCell ref="SZI38:SZP38"/>
    <mergeCell ref="SVY38:SWF38"/>
    <mergeCell ref="SWG38:SWN38"/>
    <mergeCell ref="SWO38:SWV38"/>
    <mergeCell ref="SWW38:SXD38"/>
    <mergeCell ref="SXE38:SXL38"/>
    <mergeCell ref="SXM38:SXT38"/>
    <mergeCell ref="SUC38:SUJ38"/>
    <mergeCell ref="SUK38:SUR38"/>
    <mergeCell ref="SUS38:SUZ38"/>
    <mergeCell ref="SVA38:SVH38"/>
    <mergeCell ref="SVI38:SVP38"/>
    <mergeCell ref="SVQ38:SVX38"/>
    <mergeCell ref="SSG38:SSN38"/>
    <mergeCell ref="SSO38:SSV38"/>
    <mergeCell ref="SSW38:STD38"/>
    <mergeCell ref="STE38:STL38"/>
    <mergeCell ref="STM38:STT38"/>
    <mergeCell ref="STU38:SUB38"/>
    <mergeCell ref="SQK38:SQR38"/>
    <mergeCell ref="SQS38:SQZ38"/>
    <mergeCell ref="SRA38:SRH38"/>
    <mergeCell ref="SRI38:SRP38"/>
    <mergeCell ref="SRQ38:SRX38"/>
    <mergeCell ref="SRY38:SSF38"/>
    <mergeCell ref="SOO38:SOV38"/>
    <mergeCell ref="SOW38:SPD38"/>
    <mergeCell ref="SPE38:SPL38"/>
    <mergeCell ref="SPM38:SPT38"/>
    <mergeCell ref="SPU38:SQB38"/>
    <mergeCell ref="SQC38:SQJ38"/>
    <mergeCell ref="SMS38:SMZ38"/>
    <mergeCell ref="SNA38:SNH38"/>
    <mergeCell ref="SNI38:SNP38"/>
    <mergeCell ref="SNQ38:SNX38"/>
    <mergeCell ref="SNY38:SOF38"/>
    <mergeCell ref="SOG38:SON38"/>
    <mergeCell ref="SKW38:SLD38"/>
    <mergeCell ref="SLE38:SLL38"/>
    <mergeCell ref="SLM38:SLT38"/>
    <mergeCell ref="SLU38:SMB38"/>
    <mergeCell ref="SMC38:SMJ38"/>
    <mergeCell ref="SMK38:SMR38"/>
    <mergeCell ref="SJA38:SJH38"/>
    <mergeCell ref="SJI38:SJP38"/>
    <mergeCell ref="SJQ38:SJX38"/>
    <mergeCell ref="SJY38:SKF38"/>
    <mergeCell ref="SKG38:SKN38"/>
    <mergeCell ref="SKO38:SKV38"/>
    <mergeCell ref="SHE38:SHL38"/>
    <mergeCell ref="SHM38:SHT38"/>
    <mergeCell ref="SHU38:SIB38"/>
    <mergeCell ref="SIC38:SIJ38"/>
    <mergeCell ref="SIK38:SIR38"/>
    <mergeCell ref="SIS38:SIZ38"/>
    <mergeCell ref="SFI38:SFP38"/>
    <mergeCell ref="SFQ38:SFX38"/>
    <mergeCell ref="SFY38:SGF38"/>
    <mergeCell ref="SGG38:SGN38"/>
    <mergeCell ref="SGO38:SGV38"/>
    <mergeCell ref="SGW38:SHD38"/>
    <mergeCell ref="SDM38:SDT38"/>
    <mergeCell ref="SDU38:SEB38"/>
    <mergeCell ref="SEC38:SEJ38"/>
    <mergeCell ref="SEK38:SER38"/>
    <mergeCell ref="SES38:SEZ38"/>
    <mergeCell ref="SFA38:SFH38"/>
    <mergeCell ref="SBQ38:SBX38"/>
    <mergeCell ref="SBY38:SCF38"/>
    <mergeCell ref="SCG38:SCN38"/>
    <mergeCell ref="SCO38:SCV38"/>
    <mergeCell ref="SCW38:SDD38"/>
    <mergeCell ref="SDE38:SDL38"/>
    <mergeCell ref="RZU38:SAB38"/>
    <mergeCell ref="SAC38:SAJ38"/>
    <mergeCell ref="SAK38:SAR38"/>
    <mergeCell ref="SAS38:SAZ38"/>
    <mergeCell ref="SBA38:SBH38"/>
    <mergeCell ref="SBI38:SBP38"/>
    <mergeCell ref="RXY38:RYF38"/>
    <mergeCell ref="RYG38:RYN38"/>
    <mergeCell ref="RYO38:RYV38"/>
    <mergeCell ref="RYW38:RZD38"/>
    <mergeCell ref="RZE38:RZL38"/>
    <mergeCell ref="RZM38:RZT38"/>
    <mergeCell ref="RWC38:RWJ38"/>
    <mergeCell ref="RWK38:RWR38"/>
    <mergeCell ref="RWS38:RWZ38"/>
    <mergeCell ref="RXA38:RXH38"/>
    <mergeCell ref="RXI38:RXP38"/>
    <mergeCell ref="RXQ38:RXX38"/>
    <mergeCell ref="RUG38:RUN38"/>
    <mergeCell ref="RUO38:RUV38"/>
    <mergeCell ref="RUW38:RVD38"/>
    <mergeCell ref="RVE38:RVL38"/>
    <mergeCell ref="RVM38:RVT38"/>
    <mergeCell ref="RVU38:RWB38"/>
    <mergeCell ref="RSK38:RSR38"/>
    <mergeCell ref="RSS38:RSZ38"/>
    <mergeCell ref="RTA38:RTH38"/>
    <mergeCell ref="RTI38:RTP38"/>
    <mergeCell ref="RTQ38:RTX38"/>
    <mergeCell ref="RTY38:RUF38"/>
    <mergeCell ref="RQO38:RQV38"/>
    <mergeCell ref="RQW38:RRD38"/>
    <mergeCell ref="RRE38:RRL38"/>
    <mergeCell ref="RRM38:RRT38"/>
    <mergeCell ref="RRU38:RSB38"/>
    <mergeCell ref="RSC38:RSJ38"/>
    <mergeCell ref="ROS38:ROZ38"/>
    <mergeCell ref="RPA38:RPH38"/>
    <mergeCell ref="RPI38:RPP38"/>
    <mergeCell ref="RPQ38:RPX38"/>
    <mergeCell ref="RPY38:RQF38"/>
    <mergeCell ref="RQG38:RQN38"/>
    <mergeCell ref="RMW38:RND38"/>
    <mergeCell ref="RNE38:RNL38"/>
    <mergeCell ref="RNM38:RNT38"/>
    <mergeCell ref="RNU38:ROB38"/>
    <mergeCell ref="ROC38:ROJ38"/>
    <mergeCell ref="ROK38:ROR38"/>
    <mergeCell ref="RLA38:RLH38"/>
    <mergeCell ref="RLI38:RLP38"/>
    <mergeCell ref="RLQ38:RLX38"/>
    <mergeCell ref="RLY38:RMF38"/>
    <mergeCell ref="RMG38:RMN38"/>
    <mergeCell ref="RMO38:RMV38"/>
    <mergeCell ref="RJE38:RJL38"/>
    <mergeCell ref="RJM38:RJT38"/>
    <mergeCell ref="RJU38:RKB38"/>
    <mergeCell ref="RKC38:RKJ38"/>
    <mergeCell ref="RKK38:RKR38"/>
    <mergeCell ref="RKS38:RKZ38"/>
    <mergeCell ref="RHI38:RHP38"/>
    <mergeCell ref="RHQ38:RHX38"/>
    <mergeCell ref="RHY38:RIF38"/>
    <mergeCell ref="RIG38:RIN38"/>
    <mergeCell ref="RIO38:RIV38"/>
    <mergeCell ref="RIW38:RJD38"/>
    <mergeCell ref="RFM38:RFT38"/>
    <mergeCell ref="RFU38:RGB38"/>
    <mergeCell ref="RGC38:RGJ38"/>
    <mergeCell ref="RGK38:RGR38"/>
    <mergeCell ref="RGS38:RGZ38"/>
    <mergeCell ref="RHA38:RHH38"/>
    <mergeCell ref="RDQ38:RDX38"/>
    <mergeCell ref="RDY38:REF38"/>
    <mergeCell ref="REG38:REN38"/>
    <mergeCell ref="REO38:REV38"/>
    <mergeCell ref="REW38:RFD38"/>
    <mergeCell ref="RFE38:RFL38"/>
    <mergeCell ref="RBU38:RCB38"/>
    <mergeCell ref="RCC38:RCJ38"/>
    <mergeCell ref="RCK38:RCR38"/>
    <mergeCell ref="RCS38:RCZ38"/>
    <mergeCell ref="RDA38:RDH38"/>
    <mergeCell ref="RDI38:RDP38"/>
    <mergeCell ref="QZY38:RAF38"/>
    <mergeCell ref="RAG38:RAN38"/>
    <mergeCell ref="RAO38:RAV38"/>
    <mergeCell ref="RAW38:RBD38"/>
    <mergeCell ref="RBE38:RBL38"/>
    <mergeCell ref="RBM38:RBT38"/>
    <mergeCell ref="QYC38:QYJ38"/>
    <mergeCell ref="QYK38:QYR38"/>
    <mergeCell ref="QYS38:QYZ38"/>
    <mergeCell ref="QZA38:QZH38"/>
    <mergeCell ref="QZI38:QZP38"/>
    <mergeCell ref="QZQ38:QZX38"/>
    <mergeCell ref="QWG38:QWN38"/>
    <mergeCell ref="QWO38:QWV38"/>
    <mergeCell ref="QWW38:QXD38"/>
    <mergeCell ref="QXE38:QXL38"/>
    <mergeCell ref="QXM38:QXT38"/>
    <mergeCell ref="QXU38:QYB38"/>
    <mergeCell ref="QUK38:QUR38"/>
    <mergeCell ref="QUS38:QUZ38"/>
    <mergeCell ref="QVA38:QVH38"/>
    <mergeCell ref="QVI38:QVP38"/>
    <mergeCell ref="QVQ38:QVX38"/>
    <mergeCell ref="QVY38:QWF38"/>
    <mergeCell ref="QSO38:QSV38"/>
    <mergeCell ref="QSW38:QTD38"/>
    <mergeCell ref="QTE38:QTL38"/>
    <mergeCell ref="QTM38:QTT38"/>
    <mergeCell ref="QTU38:QUB38"/>
    <mergeCell ref="QUC38:QUJ38"/>
    <mergeCell ref="QQS38:QQZ38"/>
    <mergeCell ref="QRA38:QRH38"/>
    <mergeCell ref="QRI38:QRP38"/>
    <mergeCell ref="QRQ38:QRX38"/>
    <mergeCell ref="QRY38:QSF38"/>
    <mergeCell ref="QSG38:QSN38"/>
    <mergeCell ref="QOW38:QPD38"/>
    <mergeCell ref="QPE38:QPL38"/>
    <mergeCell ref="QPM38:QPT38"/>
    <mergeCell ref="QPU38:QQB38"/>
    <mergeCell ref="QQC38:QQJ38"/>
    <mergeCell ref="QQK38:QQR38"/>
    <mergeCell ref="QNA38:QNH38"/>
    <mergeCell ref="QNI38:QNP38"/>
    <mergeCell ref="QNQ38:QNX38"/>
    <mergeCell ref="QNY38:QOF38"/>
    <mergeCell ref="QOG38:QON38"/>
    <mergeCell ref="QOO38:QOV38"/>
    <mergeCell ref="QLE38:QLL38"/>
    <mergeCell ref="QLM38:QLT38"/>
    <mergeCell ref="QLU38:QMB38"/>
    <mergeCell ref="QMC38:QMJ38"/>
    <mergeCell ref="QMK38:QMR38"/>
    <mergeCell ref="QMS38:QMZ38"/>
    <mergeCell ref="QJI38:QJP38"/>
    <mergeCell ref="QJQ38:QJX38"/>
    <mergeCell ref="QJY38:QKF38"/>
    <mergeCell ref="QKG38:QKN38"/>
    <mergeCell ref="QKO38:QKV38"/>
    <mergeCell ref="QKW38:QLD38"/>
    <mergeCell ref="QHM38:QHT38"/>
    <mergeCell ref="QHU38:QIB38"/>
    <mergeCell ref="QIC38:QIJ38"/>
    <mergeCell ref="QIK38:QIR38"/>
    <mergeCell ref="QIS38:QIZ38"/>
    <mergeCell ref="QJA38:QJH38"/>
    <mergeCell ref="QFQ38:QFX38"/>
    <mergeCell ref="QFY38:QGF38"/>
    <mergeCell ref="QGG38:QGN38"/>
    <mergeCell ref="QGO38:QGV38"/>
    <mergeCell ref="QGW38:QHD38"/>
    <mergeCell ref="QHE38:QHL38"/>
    <mergeCell ref="QDU38:QEB38"/>
    <mergeCell ref="QEC38:QEJ38"/>
    <mergeCell ref="QEK38:QER38"/>
    <mergeCell ref="QES38:QEZ38"/>
    <mergeCell ref="QFA38:QFH38"/>
    <mergeCell ref="QFI38:QFP38"/>
    <mergeCell ref="QBY38:QCF38"/>
    <mergeCell ref="QCG38:QCN38"/>
    <mergeCell ref="QCO38:QCV38"/>
    <mergeCell ref="QCW38:QDD38"/>
    <mergeCell ref="QDE38:QDL38"/>
    <mergeCell ref="QDM38:QDT38"/>
    <mergeCell ref="QAC38:QAJ38"/>
    <mergeCell ref="QAK38:QAR38"/>
    <mergeCell ref="QAS38:QAZ38"/>
    <mergeCell ref="QBA38:QBH38"/>
    <mergeCell ref="QBI38:QBP38"/>
    <mergeCell ref="QBQ38:QBX38"/>
    <mergeCell ref="PYG38:PYN38"/>
    <mergeCell ref="PYO38:PYV38"/>
    <mergeCell ref="PYW38:PZD38"/>
    <mergeCell ref="PZE38:PZL38"/>
    <mergeCell ref="PZM38:PZT38"/>
    <mergeCell ref="PZU38:QAB38"/>
    <mergeCell ref="PWK38:PWR38"/>
    <mergeCell ref="PWS38:PWZ38"/>
    <mergeCell ref="PXA38:PXH38"/>
    <mergeCell ref="PXI38:PXP38"/>
    <mergeCell ref="PXQ38:PXX38"/>
    <mergeCell ref="PXY38:PYF38"/>
    <mergeCell ref="PUO38:PUV38"/>
    <mergeCell ref="PUW38:PVD38"/>
    <mergeCell ref="PVE38:PVL38"/>
    <mergeCell ref="PVM38:PVT38"/>
    <mergeCell ref="PVU38:PWB38"/>
    <mergeCell ref="PWC38:PWJ38"/>
    <mergeCell ref="PSS38:PSZ38"/>
    <mergeCell ref="PTA38:PTH38"/>
    <mergeCell ref="PTI38:PTP38"/>
    <mergeCell ref="PTQ38:PTX38"/>
    <mergeCell ref="PTY38:PUF38"/>
    <mergeCell ref="PUG38:PUN38"/>
    <mergeCell ref="PQW38:PRD38"/>
    <mergeCell ref="PRE38:PRL38"/>
    <mergeCell ref="PRM38:PRT38"/>
    <mergeCell ref="PRU38:PSB38"/>
    <mergeCell ref="PSC38:PSJ38"/>
    <mergeCell ref="PSK38:PSR38"/>
    <mergeCell ref="PPA38:PPH38"/>
    <mergeCell ref="PPI38:PPP38"/>
    <mergeCell ref="PPQ38:PPX38"/>
    <mergeCell ref="PPY38:PQF38"/>
    <mergeCell ref="PQG38:PQN38"/>
    <mergeCell ref="PQO38:PQV38"/>
    <mergeCell ref="PNE38:PNL38"/>
    <mergeCell ref="PNM38:PNT38"/>
    <mergeCell ref="PNU38:POB38"/>
    <mergeCell ref="POC38:POJ38"/>
    <mergeCell ref="POK38:POR38"/>
    <mergeCell ref="POS38:POZ38"/>
    <mergeCell ref="PLI38:PLP38"/>
    <mergeCell ref="PLQ38:PLX38"/>
    <mergeCell ref="PLY38:PMF38"/>
    <mergeCell ref="PMG38:PMN38"/>
    <mergeCell ref="PMO38:PMV38"/>
    <mergeCell ref="PMW38:PND38"/>
    <mergeCell ref="PJM38:PJT38"/>
    <mergeCell ref="PJU38:PKB38"/>
    <mergeCell ref="PKC38:PKJ38"/>
    <mergeCell ref="PKK38:PKR38"/>
    <mergeCell ref="PKS38:PKZ38"/>
    <mergeCell ref="PLA38:PLH38"/>
    <mergeCell ref="PHQ38:PHX38"/>
    <mergeCell ref="PHY38:PIF38"/>
    <mergeCell ref="PIG38:PIN38"/>
    <mergeCell ref="PIO38:PIV38"/>
    <mergeCell ref="PIW38:PJD38"/>
    <mergeCell ref="PJE38:PJL38"/>
    <mergeCell ref="PFU38:PGB38"/>
    <mergeCell ref="PGC38:PGJ38"/>
    <mergeCell ref="PGK38:PGR38"/>
    <mergeCell ref="PGS38:PGZ38"/>
    <mergeCell ref="PHA38:PHH38"/>
    <mergeCell ref="PHI38:PHP38"/>
    <mergeCell ref="PDY38:PEF38"/>
    <mergeCell ref="PEG38:PEN38"/>
    <mergeCell ref="PEO38:PEV38"/>
    <mergeCell ref="PEW38:PFD38"/>
    <mergeCell ref="PFE38:PFL38"/>
    <mergeCell ref="PFM38:PFT38"/>
    <mergeCell ref="PCC38:PCJ38"/>
    <mergeCell ref="PCK38:PCR38"/>
    <mergeCell ref="PCS38:PCZ38"/>
    <mergeCell ref="PDA38:PDH38"/>
    <mergeCell ref="PDI38:PDP38"/>
    <mergeCell ref="PDQ38:PDX38"/>
    <mergeCell ref="PAG38:PAN38"/>
    <mergeCell ref="PAO38:PAV38"/>
    <mergeCell ref="PAW38:PBD38"/>
    <mergeCell ref="PBE38:PBL38"/>
    <mergeCell ref="PBM38:PBT38"/>
    <mergeCell ref="PBU38:PCB38"/>
    <mergeCell ref="OYK38:OYR38"/>
    <mergeCell ref="OYS38:OYZ38"/>
    <mergeCell ref="OZA38:OZH38"/>
    <mergeCell ref="OZI38:OZP38"/>
    <mergeCell ref="OZQ38:OZX38"/>
    <mergeCell ref="OZY38:PAF38"/>
    <mergeCell ref="OWO38:OWV38"/>
    <mergeCell ref="OWW38:OXD38"/>
    <mergeCell ref="OXE38:OXL38"/>
    <mergeCell ref="OXM38:OXT38"/>
    <mergeCell ref="OXU38:OYB38"/>
    <mergeCell ref="OYC38:OYJ38"/>
    <mergeCell ref="OUS38:OUZ38"/>
    <mergeCell ref="OVA38:OVH38"/>
    <mergeCell ref="OVI38:OVP38"/>
    <mergeCell ref="OVQ38:OVX38"/>
    <mergeCell ref="OVY38:OWF38"/>
    <mergeCell ref="OWG38:OWN38"/>
    <mergeCell ref="OSW38:OTD38"/>
    <mergeCell ref="OTE38:OTL38"/>
    <mergeCell ref="OTM38:OTT38"/>
    <mergeCell ref="OTU38:OUB38"/>
    <mergeCell ref="OUC38:OUJ38"/>
    <mergeCell ref="OUK38:OUR38"/>
    <mergeCell ref="ORA38:ORH38"/>
    <mergeCell ref="ORI38:ORP38"/>
    <mergeCell ref="ORQ38:ORX38"/>
    <mergeCell ref="ORY38:OSF38"/>
    <mergeCell ref="OSG38:OSN38"/>
    <mergeCell ref="OSO38:OSV38"/>
    <mergeCell ref="OPE38:OPL38"/>
    <mergeCell ref="OPM38:OPT38"/>
    <mergeCell ref="OPU38:OQB38"/>
    <mergeCell ref="OQC38:OQJ38"/>
    <mergeCell ref="OQK38:OQR38"/>
    <mergeCell ref="OQS38:OQZ38"/>
    <mergeCell ref="ONI38:ONP38"/>
    <mergeCell ref="ONQ38:ONX38"/>
    <mergeCell ref="ONY38:OOF38"/>
    <mergeCell ref="OOG38:OON38"/>
    <mergeCell ref="OOO38:OOV38"/>
    <mergeCell ref="OOW38:OPD38"/>
    <mergeCell ref="OLM38:OLT38"/>
    <mergeCell ref="OLU38:OMB38"/>
    <mergeCell ref="OMC38:OMJ38"/>
    <mergeCell ref="OMK38:OMR38"/>
    <mergeCell ref="OMS38:OMZ38"/>
    <mergeCell ref="ONA38:ONH38"/>
    <mergeCell ref="OJQ38:OJX38"/>
    <mergeCell ref="OJY38:OKF38"/>
    <mergeCell ref="OKG38:OKN38"/>
    <mergeCell ref="OKO38:OKV38"/>
    <mergeCell ref="OKW38:OLD38"/>
    <mergeCell ref="OLE38:OLL38"/>
    <mergeCell ref="OHU38:OIB38"/>
    <mergeCell ref="OIC38:OIJ38"/>
    <mergeCell ref="OIK38:OIR38"/>
    <mergeCell ref="OIS38:OIZ38"/>
    <mergeCell ref="OJA38:OJH38"/>
    <mergeCell ref="OJI38:OJP38"/>
    <mergeCell ref="OFY38:OGF38"/>
    <mergeCell ref="OGG38:OGN38"/>
    <mergeCell ref="OGO38:OGV38"/>
    <mergeCell ref="OGW38:OHD38"/>
    <mergeCell ref="OHE38:OHL38"/>
    <mergeCell ref="OHM38:OHT38"/>
    <mergeCell ref="OEC38:OEJ38"/>
    <mergeCell ref="OEK38:OER38"/>
    <mergeCell ref="OES38:OEZ38"/>
    <mergeCell ref="OFA38:OFH38"/>
    <mergeCell ref="OFI38:OFP38"/>
    <mergeCell ref="OFQ38:OFX38"/>
    <mergeCell ref="OCG38:OCN38"/>
    <mergeCell ref="OCO38:OCV38"/>
    <mergeCell ref="OCW38:ODD38"/>
    <mergeCell ref="ODE38:ODL38"/>
    <mergeCell ref="ODM38:ODT38"/>
    <mergeCell ref="ODU38:OEB38"/>
    <mergeCell ref="OAK38:OAR38"/>
    <mergeCell ref="OAS38:OAZ38"/>
    <mergeCell ref="OBA38:OBH38"/>
    <mergeCell ref="OBI38:OBP38"/>
    <mergeCell ref="OBQ38:OBX38"/>
    <mergeCell ref="OBY38:OCF38"/>
    <mergeCell ref="NYO38:NYV38"/>
    <mergeCell ref="NYW38:NZD38"/>
    <mergeCell ref="NZE38:NZL38"/>
    <mergeCell ref="NZM38:NZT38"/>
    <mergeCell ref="NZU38:OAB38"/>
    <mergeCell ref="OAC38:OAJ38"/>
    <mergeCell ref="NWS38:NWZ38"/>
    <mergeCell ref="NXA38:NXH38"/>
    <mergeCell ref="NXI38:NXP38"/>
    <mergeCell ref="NXQ38:NXX38"/>
    <mergeCell ref="NXY38:NYF38"/>
    <mergeCell ref="NYG38:NYN38"/>
    <mergeCell ref="NUW38:NVD38"/>
    <mergeCell ref="NVE38:NVL38"/>
    <mergeCell ref="NVM38:NVT38"/>
    <mergeCell ref="NVU38:NWB38"/>
    <mergeCell ref="NWC38:NWJ38"/>
    <mergeCell ref="NWK38:NWR38"/>
    <mergeCell ref="NTA38:NTH38"/>
    <mergeCell ref="NTI38:NTP38"/>
    <mergeCell ref="NTQ38:NTX38"/>
    <mergeCell ref="NTY38:NUF38"/>
    <mergeCell ref="NUG38:NUN38"/>
    <mergeCell ref="NUO38:NUV38"/>
    <mergeCell ref="NRE38:NRL38"/>
    <mergeCell ref="NRM38:NRT38"/>
    <mergeCell ref="NRU38:NSB38"/>
    <mergeCell ref="NSC38:NSJ38"/>
    <mergeCell ref="NSK38:NSR38"/>
    <mergeCell ref="NSS38:NSZ38"/>
    <mergeCell ref="NPI38:NPP38"/>
    <mergeCell ref="NPQ38:NPX38"/>
    <mergeCell ref="NPY38:NQF38"/>
    <mergeCell ref="NQG38:NQN38"/>
    <mergeCell ref="NQO38:NQV38"/>
    <mergeCell ref="NQW38:NRD38"/>
    <mergeCell ref="NNM38:NNT38"/>
    <mergeCell ref="NNU38:NOB38"/>
    <mergeCell ref="NOC38:NOJ38"/>
    <mergeCell ref="NOK38:NOR38"/>
    <mergeCell ref="NOS38:NOZ38"/>
    <mergeCell ref="NPA38:NPH38"/>
    <mergeCell ref="NLQ38:NLX38"/>
    <mergeCell ref="NLY38:NMF38"/>
    <mergeCell ref="NMG38:NMN38"/>
    <mergeCell ref="NMO38:NMV38"/>
    <mergeCell ref="NMW38:NND38"/>
    <mergeCell ref="NNE38:NNL38"/>
    <mergeCell ref="NJU38:NKB38"/>
    <mergeCell ref="NKC38:NKJ38"/>
    <mergeCell ref="NKK38:NKR38"/>
    <mergeCell ref="NKS38:NKZ38"/>
    <mergeCell ref="NLA38:NLH38"/>
    <mergeCell ref="NLI38:NLP38"/>
    <mergeCell ref="NHY38:NIF38"/>
    <mergeCell ref="NIG38:NIN38"/>
    <mergeCell ref="NIO38:NIV38"/>
    <mergeCell ref="NIW38:NJD38"/>
    <mergeCell ref="NJE38:NJL38"/>
    <mergeCell ref="NJM38:NJT38"/>
    <mergeCell ref="NGC38:NGJ38"/>
    <mergeCell ref="NGK38:NGR38"/>
    <mergeCell ref="NGS38:NGZ38"/>
    <mergeCell ref="NHA38:NHH38"/>
    <mergeCell ref="NHI38:NHP38"/>
    <mergeCell ref="NHQ38:NHX38"/>
    <mergeCell ref="NEG38:NEN38"/>
    <mergeCell ref="NEO38:NEV38"/>
    <mergeCell ref="NEW38:NFD38"/>
    <mergeCell ref="NFE38:NFL38"/>
    <mergeCell ref="NFM38:NFT38"/>
    <mergeCell ref="NFU38:NGB38"/>
    <mergeCell ref="NCK38:NCR38"/>
    <mergeCell ref="NCS38:NCZ38"/>
    <mergeCell ref="NDA38:NDH38"/>
    <mergeCell ref="NDI38:NDP38"/>
    <mergeCell ref="NDQ38:NDX38"/>
    <mergeCell ref="NDY38:NEF38"/>
    <mergeCell ref="NAO38:NAV38"/>
    <mergeCell ref="NAW38:NBD38"/>
    <mergeCell ref="NBE38:NBL38"/>
    <mergeCell ref="NBM38:NBT38"/>
    <mergeCell ref="NBU38:NCB38"/>
    <mergeCell ref="NCC38:NCJ38"/>
    <mergeCell ref="MYS38:MYZ38"/>
    <mergeCell ref="MZA38:MZH38"/>
    <mergeCell ref="MZI38:MZP38"/>
    <mergeCell ref="MZQ38:MZX38"/>
    <mergeCell ref="MZY38:NAF38"/>
    <mergeCell ref="NAG38:NAN38"/>
    <mergeCell ref="MWW38:MXD38"/>
    <mergeCell ref="MXE38:MXL38"/>
    <mergeCell ref="MXM38:MXT38"/>
    <mergeCell ref="MXU38:MYB38"/>
    <mergeCell ref="MYC38:MYJ38"/>
    <mergeCell ref="MYK38:MYR38"/>
    <mergeCell ref="MVA38:MVH38"/>
    <mergeCell ref="MVI38:MVP38"/>
    <mergeCell ref="MVQ38:MVX38"/>
    <mergeCell ref="MVY38:MWF38"/>
    <mergeCell ref="MWG38:MWN38"/>
    <mergeCell ref="MWO38:MWV38"/>
    <mergeCell ref="MTE38:MTL38"/>
    <mergeCell ref="MTM38:MTT38"/>
    <mergeCell ref="MTU38:MUB38"/>
    <mergeCell ref="MUC38:MUJ38"/>
    <mergeCell ref="MUK38:MUR38"/>
    <mergeCell ref="MUS38:MUZ38"/>
    <mergeCell ref="MRI38:MRP38"/>
    <mergeCell ref="MRQ38:MRX38"/>
    <mergeCell ref="MRY38:MSF38"/>
    <mergeCell ref="MSG38:MSN38"/>
    <mergeCell ref="MSO38:MSV38"/>
    <mergeCell ref="MSW38:MTD38"/>
    <mergeCell ref="MPM38:MPT38"/>
    <mergeCell ref="MPU38:MQB38"/>
    <mergeCell ref="MQC38:MQJ38"/>
    <mergeCell ref="MQK38:MQR38"/>
    <mergeCell ref="MQS38:MQZ38"/>
    <mergeCell ref="MRA38:MRH38"/>
    <mergeCell ref="MNQ38:MNX38"/>
    <mergeCell ref="MNY38:MOF38"/>
    <mergeCell ref="MOG38:MON38"/>
    <mergeCell ref="MOO38:MOV38"/>
    <mergeCell ref="MOW38:MPD38"/>
    <mergeCell ref="MPE38:MPL38"/>
    <mergeCell ref="MLU38:MMB38"/>
    <mergeCell ref="MMC38:MMJ38"/>
    <mergeCell ref="MMK38:MMR38"/>
    <mergeCell ref="MMS38:MMZ38"/>
    <mergeCell ref="MNA38:MNH38"/>
    <mergeCell ref="MNI38:MNP38"/>
    <mergeCell ref="MJY38:MKF38"/>
    <mergeCell ref="MKG38:MKN38"/>
    <mergeCell ref="MKO38:MKV38"/>
    <mergeCell ref="MKW38:MLD38"/>
    <mergeCell ref="MLE38:MLL38"/>
    <mergeCell ref="MLM38:MLT38"/>
    <mergeCell ref="MIC38:MIJ38"/>
    <mergeCell ref="MIK38:MIR38"/>
    <mergeCell ref="MIS38:MIZ38"/>
    <mergeCell ref="MJA38:MJH38"/>
    <mergeCell ref="MJI38:MJP38"/>
    <mergeCell ref="MJQ38:MJX38"/>
    <mergeCell ref="MGG38:MGN38"/>
    <mergeCell ref="MGO38:MGV38"/>
    <mergeCell ref="MGW38:MHD38"/>
    <mergeCell ref="MHE38:MHL38"/>
    <mergeCell ref="MHM38:MHT38"/>
    <mergeCell ref="MHU38:MIB38"/>
    <mergeCell ref="MEK38:MER38"/>
    <mergeCell ref="MES38:MEZ38"/>
    <mergeCell ref="MFA38:MFH38"/>
    <mergeCell ref="MFI38:MFP38"/>
    <mergeCell ref="MFQ38:MFX38"/>
    <mergeCell ref="MFY38:MGF38"/>
    <mergeCell ref="MCO38:MCV38"/>
    <mergeCell ref="MCW38:MDD38"/>
    <mergeCell ref="MDE38:MDL38"/>
    <mergeCell ref="MDM38:MDT38"/>
    <mergeCell ref="MDU38:MEB38"/>
    <mergeCell ref="MEC38:MEJ38"/>
    <mergeCell ref="MAS38:MAZ38"/>
    <mergeCell ref="MBA38:MBH38"/>
    <mergeCell ref="MBI38:MBP38"/>
    <mergeCell ref="MBQ38:MBX38"/>
    <mergeCell ref="MBY38:MCF38"/>
    <mergeCell ref="MCG38:MCN38"/>
    <mergeCell ref="LYW38:LZD38"/>
    <mergeCell ref="LZE38:LZL38"/>
    <mergeCell ref="LZM38:LZT38"/>
    <mergeCell ref="LZU38:MAB38"/>
    <mergeCell ref="MAC38:MAJ38"/>
    <mergeCell ref="MAK38:MAR38"/>
    <mergeCell ref="LXA38:LXH38"/>
    <mergeCell ref="LXI38:LXP38"/>
    <mergeCell ref="LXQ38:LXX38"/>
    <mergeCell ref="LXY38:LYF38"/>
    <mergeCell ref="LYG38:LYN38"/>
    <mergeCell ref="LYO38:LYV38"/>
    <mergeCell ref="LVE38:LVL38"/>
    <mergeCell ref="LVM38:LVT38"/>
    <mergeCell ref="LVU38:LWB38"/>
    <mergeCell ref="LWC38:LWJ38"/>
    <mergeCell ref="LWK38:LWR38"/>
    <mergeCell ref="LWS38:LWZ38"/>
    <mergeCell ref="LTI38:LTP38"/>
    <mergeCell ref="LTQ38:LTX38"/>
    <mergeCell ref="LTY38:LUF38"/>
    <mergeCell ref="LUG38:LUN38"/>
    <mergeCell ref="LUO38:LUV38"/>
    <mergeCell ref="LUW38:LVD38"/>
    <mergeCell ref="LRM38:LRT38"/>
    <mergeCell ref="LRU38:LSB38"/>
    <mergeCell ref="LSC38:LSJ38"/>
    <mergeCell ref="LSK38:LSR38"/>
    <mergeCell ref="LSS38:LSZ38"/>
    <mergeCell ref="LTA38:LTH38"/>
    <mergeCell ref="LPQ38:LPX38"/>
    <mergeCell ref="LPY38:LQF38"/>
    <mergeCell ref="LQG38:LQN38"/>
    <mergeCell ref="LQO38:LQV38"/>
    <mergeCell ref="LQW38:LRD38"/>
    <mergeCell ref="LRE38:LRL38"/>
    <mergeCell ref="LNU38:LOB38"/>
    <mergeCell ref="LOC38:LOJ38"/>
    <mergeCell ref="LOK38:LOR38"/>
    <mergeCell ref="LOS38:LOZ38"/>
    <mergeCell ref="LPA38:LPH38"/>
    <mergeCell ref="LPI38:LPP38"/>
    <mergeCell ref="LLY38:LMF38"/>
    <mergeCell ref="LMG38:LMN38"/>
    <mergeCell ref="LMO38:LMV38"/>
    <mergeCell ref="LMW38:LND38"/>
    <mergeCell ref="LNE38:LNL38"/>
    <mergeCell ref="LNM38:LNT38"/>
    <mergeCell ref="LKC38:LKJ38"/>
    <mergeCell ref="LKK38:LKR38"/>
    <mergeCell ref="LKS38:LKZ38"/>
    <mergeCell ref="LLA38:LLH38"/>
    <mergeCell ref="LLI38:LLP38"/>
    <mergeCell ref="LLQ38:LLX38"/>
    <mergeCell ref="LIG38:LIN38"/>
    <mergeCell ref="LIO38:LIV38"/>
    <mergeCell ref="LIW38:LJD38"/>
    <mergeCell ref="LJE38:LJL38"/>
    <mergeCell ref="LJM38:LJT38"/>
    <mergeCell ref="LJU38:LKB38"/>
    <mergeCell ref="LGK38:LGR38"/>
    <mergeCell ref="LGS38:LGZ38"/>
    <mergeCell ref="LHA38:LHH38"/>
    <mergeCell ref="LHI38:LHP38"/>
    <mergeCell ref="LHQ38:LHX38"/>
    <mergeCell ref="LHY38:LIF38"/>
    <mergeCell ref="LEO38:LEV38"/>
    <mergeCell ref="LEW38:LFD38"/>
    <mergeCell ref="LFE38:LFL38"/>
    <mergeCell ref="LFM38:LFT38"/>
    <mergeCell ref="LFU38:LGB38"/>
    <mergeCell ref="LGC38:LGJ38"/>
    <mergeCell ref="LCS38:LCZ38"/>
    <mergeCell ref="LDA38:LDH38"/>
    <mergeCell ref="LDI38:LDP38"/>
    <mergeCell ref="LDQ38:LDX38"/>
    <mergeCell ref="LDY38:LEF38"/>
    <mergeCell ref="LEG38:LEN38"/>
    <mergeCell ref="LAW38:LBD38"/>
    <mergeCell ref="LBE38:LBL38"/>
    <mergeCell ref="LBM38:LBT38"/>
    <mergeCell ref="LBU38:LCB38"/>
    <mergeCell ref="LCC38:LCJ38"/>
    <mergeCell ref="LCK38:LCR38"/>
    <mergeCell ref="KZA38:KZH38"/>
    <mergeCell ref="KZI38:KZP38"/>
    <mergeCell ref="KZQ38:KZX38"/>
    <mergeCell ref="KZY38:LAF38"/>
    <mergeCell ref="LAG38:LAN38"/>
    <mergeCell ref="LAO38:LAV38"/>
    <mergeCell ref="KXE38:KXL38"/>
    <mergeCell ref="KXM38:KXT38"/>
    <mergeCell ref="KXU38:KYB38"/>
    <mergeCell ref="KYC38:KYJ38"/>
    <mergeCell ref="KYK38:KYR38"/>
    <mergeCell ref="KYS38:KYZ38"/>
    <mergeCell ref="KVI38:KVP38"/>
    <mergeCell ref="KVQ38:KVX38"/>
    <mergeCell ref="KVY38:KWF38"/>
    <mergeCell ref="KWG38:KWN38"/>
    <mergeCell ref="KWO38:KWV38"/>
    <mergeCell ref="KWW38:KXD38"/>
    <mergeCell ref="KTM38:KTT38"/>
    <mergeCell ref="KTU38:KUB38"/>
    <mergeCell ref="KUC38:KUJ38"/>
    <mergeCell ref="KUK38:KUR38"/>
    <mergeCell ref="KUS38:KUZ38"/>
    <mergeCell ref="KVA38:KVH38"/>
    <mergeCell ref="KRQ38:KRX38"/>
    <mergeCell ref="KRY38:KSF38"/>
    <mergeCell ref="KSG38:KSN38"/>
    <mergeCell ref="KSO38:KSV38"/>
    <mergeCell ref="KSW38:KTD38"/>
    <mergeCell ref="KTE38:KTL38"/>
    <mergeCell ref="KPU38:KQB38"/>
    <mergeCell ref="KQC38:KQJ38"/>
    <mergeCell ref="KQK38:KQR38"/>
    <mergeCell ref="KQS38:KQZ38"/>
    <mergeCell ref="KRA38:KRH38"/>
    <mergeCell ref="KRI38:KRP38"/>
    <mergeCell ref="KNY38:KOF38"/>
    <mergeCell ref="KOG38:KON38"/>
    <mergeCell ref="KOO38:KOV38"/>
    <mergeCell ref="KOW38:KPD38"/>
    <mergeCell ref="KPE38:KPL38"/>
    <mergeCell ref="KPM38:KPT38"/>
    <mergeCell ref="KMC38:KMJ38"/>
    <mergeCell ref="KMK38:KMR38"/>
    <mergeCell ref="KMS38:KMZ38"/>
    <mergeCell ref="KNA38:KNH38"/>
    <mergeCell ref="KNI38:KNP38"/>
    <mergeCell ref="KNQ38:KNX38"/>
    <mergeCell ref="KKG38:KKN38"/>
    <mergeCell ref="KKO38:KKV38"/>
    <mergeCell ref="KKW38:KLD38"/>
    <mergeCell ref="KLE38:KLL38"/>
    <mergeCell ref="KLM38:KLT38"/>
    <mergeCell ref="KLU38:KMB38"/>
    <mergeCell ref="KIK38:KIR38"/>
    <mergeCell ref="KIS38:KIZ38"/>
    <mergeCell ref="KJA38:KJH38"/>
    <mergeCell ref="KJI38:KJP38"/>
    <mergeCell ref="KJQ38:KJX38"/>
    <mergeCell ref="KJY38:KKF38"/>
    <mergeCell ref="KGO38:KGV38"/>
    <mergeCell ref="KGW38:KHD38"/>
    <mergeCell ref="KHE38:KHL38"/>
    <mergeCell ref="KHM38:KHT38"/>
    <mergeCell ref="KHU38:KIB38"/>
    <mergeCell ref="KIC38:KIJ38"/>
    <mergeCell ref="KES38:KEZ38"/>
    <mergeCell ref="KFA38:KFH38"/>
    <mergeCell ref="KFI38:KFP38"/>
    <mergeCell ref="KFQ38:KFX38"/>
    <mergeCell ref="KFY38:KGF38"/>
    <mergeCell ref="KGG38:KGN38"/>
    <mergeCell ref="KCW38:KDD38"/>
    <mergeCell ref="KDE38:KDL38"/>
    <mergeCell ref="KDM38:KDT38"/>
    <mergeCell ref="KDU38:KEB38"/>
    <mergeCell ref="KEC38:KEJ38"/>
    <mergeCell ref="KEK38:KER38"/>
    <mergeCell ref="KBA38:KBH38"/>
    <mergeCell ref="KBI38:KBP38"/>
    <mergeCell ref="KBQ38:KBX38"/>
    <mergeCell ref="KBY38:KCF38"/>
    <mergeCell ref="KCG38:KCN38"/>
    <mergeCell ref="KCO38:KCV38"/>
    <mergeCell ref="JZE38:JZL38"/>
    <mergeCell ref="JZM38:JZT38"/>
    <mergeCell ref="JZU38:KAB38"/>
    <mergeCell ref="KAC38:KAJ38"/>
    <mergeCell ref="KAK38:KAR38"/>
    <mergeCell ref="KAS38:KAZ38"/>
    <mergeCell ref="JXI38:JXP38"/>
    <mergeCell ref="JXQ38:JXX38"/>
    <mergeCell ref="JXY38:JYF38"/>
    <mergeCell ref="JYG38:JYN38"/>
    <mergeCell ref="JYO38:JYV38"/>
    <mergeCell ref="JYW38:JZD38"/>
    <mergeCell ref="JVM38:JVT38"/>
    <mergeCell ref="JVU38:JWB38"/>
    <mergeCell ref="JWC38:JWJ38"/>
    <mergeCell ref="JWK38:JWR38"/>
    <mergeCell ref="JWS38:JWZ38"/>
    <mergeCell ref="JXA38:JXH38"/>
    <mergeCell ref="JTQ38:JTX38"/>
    <mergeCell ref="JTY38:JUF38"/>
    <mergeCell ref="JUG38:JUN38"/>
    <mergeCell ref="JUO38:JUV38"/>
    <mergeCell ref="JUW38:JVD38"/>
    <mergeCell ref="JVE38:JVL38"/>
    <mergeCell ref="JRU38:JSB38"/>
    <mergeCell ref="JSC38:JSJ38"/>
    <mergeCell ref="JSK38:JSR38"/>
    <mergeCell ref="JSS38:JSZ38"/>
    <mergeCell ref="JTA38:JTH38"/>
    <mergeCell ref="JTI38:JTP38"/>
    <mergeCell ref="JPY38:JQF38"/>
    <mergeCell ref="JQG38:JQN38"/>
    <mergeCell ref="JQO38:JQV38"/>
    <mergeCell ref="JQW38:JRD38"/>
    <mergeCell ref="JRE38:JRL38"/>
    <mergeCell ref="JRM38:JRT38"/>
    <mergeCell ref="JOC38:JOJ38"/>
    <mergeCell ref="JOK38:JOR38"/>
    <mergeCell ref="JOS38:JOZ38"/>
    <mergeCell ref="JPA38:JPH38"/>
    <mergeCell ref="JPI38:JPP38"/>
    <mergeCell ref="JPQ38:JPX38"/>
    <mergeCell ref="JMG38:JMN38"/>
    <mergeCell ref="JMO38:JMV38"/>
    <mergeCell ref="JMW38:JND38"/>
    <mergeCell ref="JNE38:JNL38"/>
    <mergeCell ref="JNM38:JNT38"/>
    <mergeCell ref="JNU38:JOB38"/>
    <mergeCell ref="JKK38:JKR38"/>
    <mergeCell ref="JKS38:JKZ38"/>
    <mergeCell ref="JLA38:JLH38"/>
    <mergeCell ref="JLI38:JLP38"/>
    <mergeCell ref="JLQ38:JLX38"/>
    <mergeCell ref="JLY38:JMF38"/>
    <mergeCell ref="JIO38:JIV38"/>
    <mergeCell ref="JIW38:JJD38"/>
    <mergeCell ref="JJE38:JJL38"/>
    <mergeCell ref="JJM38:JJT38"/>
    <mergeCell ref="JJU38:JKB38"/>
    <mergeCell ref="JKC38:JKJ38"/>
    <mergeCell ref="JGS38:JGZ38"/>
    <mergeCell ref="JHA38:JHH38"/>
    <mergeCell ref="JHI38:JHP38"/>
    <mergeCell ref="JHQ38:JHX38"/>
    <mergeCell ref="JHY38:JIF38"/>
    <mergeCell ref="JIG38:JIN38"/>
    <mergeCell ref="JEW38:JFD38"/>
    <mergeCell ref="JFE38:JFL38"/>
    <mergeCell ref="JFM38:JFT38"/>
    <mergeCell ref="JFU38:JGB38"/>
    <mergeCell ref="JGC38:JGJ38"/>
    <mergeCell ref="JGK38:JGR38"/>
    <mergeCell ref="JDA38:JDH38"/>
    <mergeCell ref="JDI38:JDP38"/>
    <mergeCell ref="JDQ38:JDX38"/>
    <mergeCell ref="JDY38:JEF38"/>
    <mergeCell ref="JEG38:JEN38"/>
    <mergeCell ref="JEO38:JEV38"/>
    <mergeCell ref="JBE38:JBL38"/>
    <mergeCell ref="JBM38:JBT38"/>
    <mergeCell ref="JBU38:JCB38"/>
    <mergeCell ref="JCC38:JCJ38"/>
    <mergeCell ref="JCK38:JCR38"/>
    <mergeCell ref="JCS38:JCZ38"/>
    <mergeCell ref="IZI38:IZP38"/>
    <mergeCell ref="IZQ38:IZX38"/>
    <mergeCell ref="IZY38:JAF38"/>
    <mergeCell ref="JAG38:JAN38"/>
    <mergeCell ref="JAO38:JAV38"/>
    <mergeCell ref="JAW38:JBD38"/>
    <mergeCell ref="IXM38:IXT38"/>
    <mergeCell ref="IXU38:IYB38"/>
    <mergeCell ref="IYC38:IYJ38"/>
    <mergeCell ref="IYK38:IYR38"/>
    <mergeCell ref="IYS38:IYZ38"/>
    <mergeCell ref="IZA38:IZH38"/>
    <mergeCell ref="IVQ38:IVX38"/>
    <mergeCell ref="IVY38:IWF38"/>
    <mergeCell ref="IWG38:IWN38"/>
    <mergeCell ref="IWO38:IWV38"/>
    <mergeCell ref="IWW38:IXD38"/>
    <mergeCell ref="IXE38:IXL38"/>
    <mergeCell ref="ITU38:IUB38"/>
    <mergeCell ref="IUC38:IUJ38"/>
    <mergeCell ref="IUK38:IUR38"/>
    <mergeCell ref="IUS38:IUZ38"/>
    <mergeCell ref="IVA38:IVH38"/>
    <mergeCell ref="IVI38:IVP38"/>
    <mergeCell ref="IRY38:ISF38"/>
    <mergeCell ref="ISG38:ISN38"/>
    <mergeCell ref="ISO38:ISV38"/>
    <mergeCell ref="ISW38:ITD38"/>
    <mergeCell ref="ITE38:ITL38"/>
    <mergeCell ref="ITM38:ITT38"/>
    <mergeCell ref="IQC38:IQJ38"/>
    <mergeCell ref="IQK38:IQR38"/>
    <mergeCell ref="IQS38:IQZ38"/>
    <mergeCell ref="IRA38:IRH38"/>
    <mergeCell ref="IRI38:IRP38"/>
    <mergeCell ref="IRQ38:IRX38"/>
    <mergeCell ref="IOG38:ION38"/>
    <mergeCell ref="IOO38:IOV38"/>
    <mergeCell ref="IOW38:IPD38"/>
    <mergeCell ref="IPE38:IPL38"/>
    <mergeCell ref="IPM38:IPT38"/>
    <mergeCell ref="IPU38:IQB38"/>
    <mergeCell ref="IMK38:IMR38"/>
    <mergeCell ref="IMS38:IMZ38"/>
    <mergeCell ref="INA38:INH38"/>
    <mergeCell ref="INI38:INP38"/>
    <mergeCell ref="INQ38:INX38"/>
    <mergeCell ref="INY38:IOF38"/>
    <mergeCell ref="IKO38:IKV38"/>
    <mergeCell ref="IKW38:ILD38"/>
    <mergeCell ref="ILE38:ILL38"/>
    <mergeCell ref="ILM38:ILT38"/>
    <mergeCell ref="ILU38:IMB38"/>
    <mergeCell ref="IMC38:IMJ38"/>
    <mergeCell ref="IIS38:IIZ38"/>
    <mergeCell ref="IJA38:IJH38"/>
    <mergeCell ref="IJI38:IJP38"/>
    <mergeCell ref="IJQ38:IJX38"/>
    <mergeCell ref="IJY38:IKF38"/>
    <mergeCell ref="IKG38:IKN38"/>
    <mergeCell ref="IGW38:IHD38"/>
    <mergeCell ref="IHE38:IHL38"/>
    <mergeCell ref="IHM38:IHT38"/>
    <mergeCell ref="IHU38:IIB38"/>
    <mergeCell ref="IIC38:IIJ38"/>
    <mergeCell ref="IIK38:IIR38"/>
    <mergeCell ref="IFA38:IFH38"/>
    <mergeCell ref="IFI38:IFP38"/>
    <mergeCell ref="IFQ38:IFX38"/>
    <mergeCell ref="IFY38:IGF38"/>
    <mergeCell ref="IGG38:IGN38"/>
    <mergeCell ref="IGO38:IGV38"/>
    <mergeCell ref="IDE38:IDL38"/>
    <mergeCell ref="IDM38:IDT38"/>
    <mergeCell ref="IDU38:IEB38"/>
    <mergeCell ref="IEC38:IEJ38"/>
    <mergeCell ref="IEK38:IER38"/>
    <mergeCell ref="IES38:IEZ38"/>
    <mergeCell ref="IBI38:IBP38"/>
    <mergeCell ref="IBQ38:IBX38"/>
    <mergeCell ref="IBY38:ICF38"/>
    <mergeCell ref="ICG38:ICN38"/>
    <mergeCell ref="ICO38:ICV38"/>
    <mergeCell ref="ICW38:IDD38"/>
    <mergeCell ref="HZM38:HZT38"/>
    <mergeCell ref="HZU38:IAB38"/>
    <mergeCell ref="IAC38:IAJ38"/>
    <mergeCell ref="IAK38:IAR38"/>
    <mergeCell ref="IAS38:IAZ38"/>
    <mergeCell ref="IBA38:IBH38"/>
    <mergeCell ref="HXQ38:HXX38"/>
    <mergeCell ref="HXY38:HYF38"/>
    <mergeCell ref="HYG38:HYN38"/>
    <mergeCell ref="HYO38:HYV38"/>
    <mergeCell ref="HYW38:HZD38"/>
    <mergeCell ref="HZE38:HZL38"/>
    <mergeCell ref="HVU38:HWB38"/>
    <mergeCell ref="HWC38:HWJ38"/>
    <mergeCell ref="HWK38:HWR38"/>
    <mergeCell ref="HWS38:HWZ38"/>
    <mergeCell ref="HXA38:HXH38"/>
    <mergeCell ref="HXI38:HXP38"/>
    <mergeCell ref="HTY38:HUF38"/>
    <mergeCell ref="HUG38:HUN38"/>
    <mergeCell ref="HUO38:HUV38"/>
    <mergeCell ref="HUW38:HVD38"/>
    <mergeCell ref="HVE38:HVL38"/>
    <mergeCell ref="HVM38:HVT38"/>
    <mergeCell ref="HSC38:HSJ38"/>
    <mergeCell ref="HSK38:HSR38"/>
    <mergeCell ref="HSS38:HSZ38"/>
    <mergeCell ref="HTA38:HTH38"/>
    <mergeCell ref="HTI38:HTP38"/>
    <mergeCell ref="HTQ38:HTX38"/>
    <mergeCell ref="HQG38:HQN38"/>
    <mergeCell ref="HQO38:HQV38"/>
    <mergeCell ref="HQW38:HRD38"/>
    <mergeCell ref="HRE38:HRL38"/>
    <mergeCell ref="HRM38:HRT38"/>
    <mergeCell ref="HRU38:HSB38"/>
    <mergeCell ref="HOK38:HOR38"/>
    <mergeCell ref="HOS38:HOZ38"/>
    <mergeCell ref="HPA38:HPH38"/>
    <mergeCell ref="HPI38:HPP38"/>
    <mergeCell ref="HPQ38:HPX38"/>
    <mergeCell ref="HPY38:HQF38"/>
    <mergeCell ref="HMO38:HMV38"/>
    <mergeCell ref="HMW38:HND38"/>
    <mergeCell ref="HNE38:HNL38"/>
    <mergeCell ref="HNM38:HNT38"/>
    <mergeCell ref="HNU38:HOB38"/>
    <mergeCell ref="HOC38:HOJ38"/>
    <mergeCell ref="HKS38:HKZ38"/>
    <mergeCell ref="HLA38:HLH38"/>
    <mergeCell ref="HLI38:HLP38"/>
    <mergeCell ref="HLQ38:HLX38"/>
    <mergeCell ref="HLY38:HMF38"/>
    <mergeCell ref="HMG38:HMN38"/>
    <mergeCell ref="HIW38:HJD38"/>
    <mergeCell ref="HJE38:HJL38"/>
    <mergeCell ref="HJM38:HJT38"/>
    <mergeCell ref="HJU38:HKB38"/>
    <mergeCell ref="HKC38:HKJ38"/>
    <mergeCell ref="HKK38:HKR38"/>
    <mergeCell ref="HHA38:HHH38"/>
    <mergeCell ref="HHI38:HHP38"/>
    <mergeCell ref="HHQ38:HHX38"/>
    <mergeCell ref="HHY38:HIF38"/>
    <mergeCell ref="HIG38:HIN38"/>
    <mergeCell ref="HIO38:HIV38"/>
    <mergeCell ref="HFE38:HFL38"/>
    <mergeCell ref="HFM38:HFT38"/>
    <mergeCell ref="HFU38:HGB38"/>
    <mergeCell ref="HGC38:HGJ38"/>
    <mergeCell ref="HGK38:HGR38"/>
    <mergeCell ref="HGS38:HGZ38"/>
    <mergeCell ref="HDI38:HDP38"/>
    <mergeCell ref="HDQ38:HDX38"/>
    <mergeCell ref="HDY38:HEF38"/>
    <mergeCell ref="HEG38:HEN38"/>
    <mergeCell ref="HEO38:HEV38"/>
    <mergeCell ref="HEW38:HFD38"/>
    <mergeCell ref="HBM38:HBT38"/>
    <mergeCell ref="HBU38:HCB38"/>
    <mergeCell ref="HCC38:HCJ38"/>
    <mergeCell ref="HCK38:HCR38"/>
    <mergeCell ref="HCS38:HCZ38"/>
    <mergeCell ref="HDA38:HDH38"/>
    <mergeCell ref="GZQ38:GZX38"/>
    <mergeCell ref="GZY38:HAF38"/>
    <mergeCell ref="HAG38:HAN38"/>
    <mergeCell ref="HAO38:HAV38"/>
    <mergeCell ref="HAW38:HBD38"/>
    <mergeCell ref="HBE38:HBL38"/>
    <mergeCell ref="GXU38:GYB38"/>
    <mergeCell ref="GYC38:GYJ38"/>
    <mergeCell ref="GYK38:GYR38"/>
    <mergeCell ref="GYS38:GYZ38"/>
    <mergeCell ref="GZA38:GZH38"/>
    <mergeCell ref="GZI38:GZP38"/>
    <mergeCell ref="GVY38:GWF38"/>
    <mergeCell ref="GWG38:GWN38"/>
    <mergeCell ref="GWO38:GWV38"/>
    <mergeCell ref="GWW38:GXD38"/>
    <mergeCell ref="GXE38:GXL38"/>
    <mergeCell ref="GXM38:GXT38"/>
    <mergeCell ref="GUC38:GUJ38"/>
    <mergeCell ref="GUK38:GUR38"/>
    <mergeCell ref="GUS38:GUZ38"/>
    <mergeCell ref="GVA38:GVH38"/>
    <mergeCell ref="GVI38:GVP38"/>
    <mergeCell ref="GVQ38:GVX38"/>
    <mergeCell ref="GSG38:GSN38"/>
    <mergeCell ref="GSO38:GSV38"/>
    <mergeCell ref="GSW38:GTD38"/>
    <mergeCell ref="GTE38:GTL38"/>
    <mergeCell ref="GTM38:GTT38"/>
    <mergeCell ref="GTU38:GUB38"/>
    <mergeCell ref="GQK38:GQR38"/>
    <mergeCell ref="GQS38:GQZ38"/>
    <mergeCell ref="GRA38:GRH38"/>
    <mergeCell ref="GRI38:GRP38"/>
    <mergeCell ref="GRQ38:GRX38"/>
    <mergeCell ref="GRY38:GSF38"/>
    <mergeCell ref="GOO38:GOV38"/>
    <mergeCell ref="GOW38:GPD38"/>
    <mergeCell ref="GPE38:GPL38"/>
    <mergeCell ref="GPM38:GPT38"/>
    <mergeCell ref="GPU38:GQB38"/>
    <mergeCell ref="GQC38:GQJ38"/>
    <mergeCell ref="GMS38:GMZ38"/>
    <mergeCell ref="GNA38:GNH38"/>
    <mergeCell ref="GNI38:GNP38"/>
    <mergeCell ref="GNQ38:GNX38"/>
    <mergeCell ref="GNY38:GOF38"/>
    <mergeCell ref="GOG38:GON38"/>
    <mergeCell ref="GKW38:GLD38"/>
    <mergeCell ref="GLE38:GLL38"/>
    <mergeCell ref="GLM38:GLT38"/>
    <mergeCell ref="GLU38:GMB38"/>
    <mergeCell ref="GMC38:GMJ38"/>
    <mergeCell ref="GMK38:GMR38"/>
    <mergeCell ref="GJA38:GJH38"/>
    <mergeCell ref="GJI38:GJP38"/>
    <mergeCell ref="GJQ38:GJX38"/>
    <mergeCell ref="GJY38:GKF38"/>
    <mergeCell ref="GKG38:GKN38"/>
    <mergeCell ref="GKO38:GKV38"/>
    <mergeCell ref="GHE38:GHL38"/>
    <mergeCell ref="GHM38:GHT38"/>
    <mergeCell ref="GHU38:GIB38"/>
    <mergeCell ref="GIC38:GIJ38"/>
    <mergeCell ref="GIK38:GIR38"/>
    <mergeCell ref="GIS38:GIZ38"/>
    <mergeCell ref="GFI38:GFP38"/>
    <mergeCell ref="GFQ38:GFX38"/>
    <mergeCell ref="GFY38:GGF38"/>
    <mergeCell ref="GGG38:GGN38"/>
    <mergeCell ref="GGO38:GGV38"/>
    <mergeCell ref="GGW38:GHD38"/>
    <mergeCell ref="GDM38:GDT38"/>
    <mergeCell ref="GDU38:GEB38"/>
    <mergeCell ref="GEC38:GEJ38"/>
    <mergeCell ref="GEK38:GER38"/>
    <mergeCell ref="GES38:GEZ38"/>
    <mergeCell ref="GFA38:GFH38"/>
    <mergeCell ref="GBQ38:GBX38"/>
    <mergeCell ref="GBY38:GCF38"/>
    <mergeCell ref="GCG38:GCN38"/>
    <mergeCell ref="GCO38:GCV38"/>
    <mergeCell ref="GCW38:GDD38"/>
    <mergeCell ref="GDE38:GDL38"/>
    <mergeCell ref="FZU38:GAB38"/>
    <mergeCell ref="GAC38:GAJ38"/>
    <mergeCell ref="GAK38:GAR38"/>
    <mergeCell ref="GAS38:GAZ38"/>
    <mergeCell ref="GBA38:GBH38"/>
    <mergeCell ref="GBI38:GBP38"/>
    <mergeCell ref="FXY38:FYF38"/>
    <mergeCell ref="FYG38:FYN38"/>
    <mergeCell ref="FYO38:FYV38"/>
    <mergeCell ref="FYW38:FZD38"/>
    <mergeCell ref="FZE38:FZL38"/>
    <mergeCell ref="FZM38:FZT38"/>
    <mergeCell ref="FWC38:FWJ38"/>
    <mergeCell ref="FWK38:FWR38"/>
    <mergeCell ref="FWS38:FWZ38"/>
    <mergeCell ref="FXA38:FXH38"/>
    <mergeCell ref="FXI38:FXP38"/>
    <mergeCell ref="FXQ38:FXX38"/>
    <mergeCell ref="FUG38:FUN38"/>
    <mergeCell ref="FUO38:FUV38"/>
    <mergeCell ref="FUW38:FVD38"/>
    <mergeCell ref="FVE38:FVL38"/>
    <mergeCell ref="FVM38:FVT38"/>
    <mergeCell ref="FVU38:FWB38"/>
    <mergeCell ref="FSK38:FSR38"/>
    <mergeCell ref="FSS38:FSZ38"/>
    <mergeCell ref="FTA38:FTH38"/>
    <mergeCell ref="FTI38:FTP38"/>
    <mergeCell ref="FTQ38:FTX38"/>
    <mergeCell ref="FTY38:FUF38"/>
    <mergeCell ref="FQO38:FQV38"/>
    <mergeCell ref="FQW38:FRD38"/>
    <mergeCell ref="FRE38:FRL38"/>
    <mergeCell ref="FRM38:FRT38"/>
    <mergeCell ref="FRU38:FSB38"/>
    <mergeCell ref="FSC38:FSJ38"/>
    <mergeCell ref="FOS38:FOZ38"/>
    <mergeCell ref="FPA38:FPH38"/>
    <mergeCell ref="FPI38:FPP38"/>
    <mergeCell ref="FPQ38:FPX38"/>
    <mergeCell ref="FPY38:FQF38"/>
    <mergeCell ref="FQG38:FQN38"/>
    <mergeCell ref="FMW38:FND38"/>
    <mergeCell ref="FNE38:FNL38"/>
    <mergeCell ref="FNM38:FNT38"/>
    <mergeCell ref="FNU38:FOB38"/>
    <mergeCell ref="FOC38:FOJ38"/>
    <mergeCell ref="FOK38:FOR38"/>
    <mergeCell ref="FLA38:FLH38"/>
    <mergeCell ref="FLI38:FLP38"/>
    <mergeCell ref="FLQ38:FLX38"/>
    <mergeCell ref="FLY38:FMF38"/>
    <mergeCell ref="FMG38:FMN38"/>
    <mergeCell ref="FMO38:FMV38"/>
    <mergeCell ref="FJE38:FJL38"/>
    <mergeCell ref="FJM38:FJT38"/>
    <mergeCell ref="FJU38:FKB38"/>
    <mergeCell ref="FKC38:FKJ38"/>
    <mergeCell ref="FKK38:FKR38"/>
    <mergeCell ref="FKS38:FKZ38"/>
    <mergeCell ref="FHI38:FHP38"/>
    <mergeCell ref="FHQ38:FHX38"/>
    <mergeCell ref="FHY38:FIF38"/>
    <mergeCell ref="FIG38:FIN38"/>
    <mergeCell ref="FIO38:FIV38"/>
    <mergeCell ref="FIW38:FJD38"/>
    <mergeCell ref="FFM38:FFT38"/>
    <mergeCell ref="FFU38:FGB38"/>
    <mergeCell ref="FGC38:FGJ38"/>
    <mergeCell ref="FGK38:FGR38"/>
    <mergeCell ref="FGS38:FGZ38"/>
    <mergeCell ref="FHA38:FHH38"/>
    <mergeCell ref="FDQ38:FDX38"/>
    <mergeCell ref="FDY38:FEF38"/>
    <mergeCell ref="FEG38:FEN38"/>
    <mergeCell ref="FEO38:FEV38"/>
    <mergeCell ref="FEW38:FFD38"/>
    <mergeCell ref="FFE38:FFL38"/>
    <mergeCell ref="FBU38:FCB38"/>
    <mergeCell ref="FCC38:FCJ38"/>
    <mergeCell ref="FCK38:FCR38"/>
    <mergeCell ref="FCS38:FCZ38"/>
    <mergeCell ref="FDA38:FDH38"/>
    <mergeCell ref="FDI38:FDP38"/>
    <mergeCell ref="EZY38:FAF38"/>
    <mergeCell ref="FAG38:FAN38"/>
    <mergeCell ref="FAO38:FAV38"/>
    <mergeCell ref="FAW38:FBD38"/>
    <mergeCell ref="FBE38:FBL38"/>
    <mergeCell ref="FBM38:FBT38"/>
    <mergeCell ref="EYC38:EYJ38"/>
    <mergeCell ref="EYK38:EYR38"/>
    <mergeCell ref="EYS38:EYZ38"/>
    <mergeCell ref="EZA38:EZH38"/>
    <mergeCell ref="EZI38:EZP38"/>
    <mergeCell ref="EZQ38:EZX38"/>
    <mergeCell ref="EWG38:EWN38"/>
    <mergeCell ref="EWO38:EWV38"/>
    <mergeCell ref="EWW38:EXD38"/>
    <mergeCell ref="EXE38:EXL38"/>
    <mergeCell ref="EXM38:EXT38"/>
    <mergeCell ref="EXU38:EYB38"/>
    <mergeCell ref="EUK38:EUR38"/>
    <mergeCell ref="EUS38:EUZ38"/>
    <mergeCell ref="EVA38:EVH38"/>
    <mergeCell ref="EVI38:EVP38"/>
    <mergeCell ref="EVQ38:EVX38"/>
    <mergeCell ref="EVY38:EWF38"/>
    <mergeCell ref="ESO38:ESV38"/>
    <mergeCell ref="ESW38:ETD38"/>
    <mergeCell ref="ETE38:ETL38"/>
    <mergeCell ref="ETM38:ETT38"/>
    <mergeCell ref="ETU38:EUB38"/>
    <mergeCell ref="EUC38:EUJ38"/>
    <mergeCell ref="EQS38:EQZ38"/>
    <mergeCell ref="ERA38:ERH38"/>
    <mergeCell ref="ERI38:ERP38"/>
    <mergeCell ref="ERQ38:ERX38"/>
    <mergeCell ref="ERY38:ESF38"/>
    <mergeCell ref="ESG38:ESN38"/>
    <mergeCell ref="EOW38:EPD38"/>
    <mergeCell ref="EPE38:EPL38"/>
    <mergeCell ref="EPM38:EPT38"/>
    <mergeCell ref="EPU38:EQB38"/>
    <mergeCell ref="EQC38:EQJ38"/>
    <mergeCell ref="EQK38:EQR38"/>
    <mergeCell ref="ENA38:ENH38"/>
    <mergeCell ref="ENI38:ENP38"/>
    <mergeCell ref="ENQ38:ENX38"/>
    <mergeCell ref="ENY38:EOF38"/>
    <mergeCell ref="EOG38:EON38"/>
    <mergeCell ref="EOO38:EOV38"/>
    <mergeCell ref="ELE38:ELL38"/>
    <mergeCell ref="ELM38:ELT38"/>
    <mergeCell ref="ELU38:EMB38"/>
    <mergeCell ref="EMC38:EMJ38"/>
    <mergeCell ref="EMK38:EMR38"/>
    <mergeCell ref="EMS38:EMZ38"/>
    <mergeCell ref="EJI38:EJP38"/>
    <mergeCell ref="EJQ38:EJX38"/>
    <mergeCell ref="EJY38:EKF38"/>
    <mergeCell ref="EKG38:EKN38"/>
    <mergeCell ref="EKO38:EKV38"/>
    <mergeCell ref="EKW38:ELD38"/>
    <mergeCell ref="EHM38:EHT38"/>
    <mergeCell ref="EHU38:EIB38"/>
    <mergeCell ref="EIC38:EIJ38"/>
    <mergeCell ref="EIK38:EIR38"/>
    <mergeCell ref="EIS38:EIZ38"/>
    <mergeCell ref="EJA38:EJH38"/>
    <mergeCell ref="EFQ38:EFX38"/>
    <mergeCell ref="EFY38:EGF38"/>
    <mergeCell ref="EGG38:EGN38"/>
    <mergeCell ref="EGO38:EGV38"/>
    <mergeCell ref="EGW38:EHD38"/>
    <mergeCell ref="EHE38:EHL38"/>
    <mergeCell ref="EDU38:EEB38"/>
    <mergeCell ref="EEC38:EEJ38"/>
    <mergeCell ref="EEK38:EER38"/>
    <mergeCell ref="EES38:EEZ38"/>
    <mergeCell ref="EFA38:EFH38"/>
    <mergeCell ref="EFI38:EFP38"/>
    <mergeCell ref="EBY38:ECF38"/>
    <mergeCell ref="ECG38:ECN38"/>
    <mergeCell ref="ECO38:ECV38"/>
    <mergeCell ref="ECW38:EDD38"/>
    <mergeCell ref="EDE38:EDL38"/>
    <mergeCell ref="EDM38:EDT38"/>
    <mergeCell ref="EAC38:EAJ38"/>
    <mergeCell ref="EAK38:EAR38"/>
    <mergeCell ref="EAS38:EAZ38"/>
    <mergeCell ref="EBA38:EBH38"/>
    <mergeCell ref="EBI38:EBP38"/>
    <mergeCell ref="EBQ38:EBX38"/>
    <mergeCell ref="DYG38:DYN38"/>
    <mergeCell ref="DYO38:DYV38"/>
    <mergeCell ref="DYW38:DZD38"/>
    <mergeCell ref="DZE38:DZL38"/>
    <mergeCell ref="DZM38:DZT38"/>
    <mergeCell ref="DZU38:EAB38"/>
    <mergeCell ref="DWK38:DWR38"/>
    <mergeCell ref="DWS38:DWZ38"/>
    <mergeCell ref="DXA38:DXH38"/>
    <mergeCell ref="DXI38:DXP38"/>
    <mergeCell ref="DXQ38:DXX38"/>
    <mergeCell ref="DXY38:DYF38"/>
    <mergeCell ref="DUO38:DUV38"/>
    <mergeCell ref="DUW38:DVD38"/>
    <mergeCell ref="DVE38:DVL38"/>
    <mergeCell ref="DVM38:DVT38"/>
    <mergeCell ref="DVU38:DWB38"/>
    <mergeCell ref="DWC38:DWJ38"/>
    <mergeCell ref="DSS38:DSZ38"/>
    <mergeCell ref="DTA38:DTH38"/>
    <mergeCell ref="DTI38:DTP38"/>
    <mergeCell ref="DTQ38:DTX38"/>
    <mergeCell ref="DTY38:DUF38"/>
    <mergeCell ref="DUG38:DUN38"/>
    <mergeCell ref="DQW38:DRD38"/>
    <mergeCell ref="DRE38:DRL38"/>
    <mergeCell ref="DRM38:DRT38"/>
    <mergeCell ref="DRU38:DSB38"/>
    <mergeCell ref="DSC38:DSJ38"/>
    <mergeCell ref="DSK38:DSR38"/>
    <mergeCell ref="DPA38:DPH38"/>
    <mergeCell ref="DPI38:DPP38"/>
    <mergeCell ref="DPQ38:DPX38"/>
    <mergeCell ref="DPY38:DQF38"/>
    <mergeCell ref="DQG38:DQN38"/>
    <mergeCell ref="DQO38:DQV38"/>
    <mergeCell ref="DNE38:DNL38"/>
    <mergeCell ref="DNM38:DNT38"/>
    <mergeCell ref="DNU38:DOB38"/>
    <mergeCell ref="DOC38:DOJ38"/>
    <mergeCell ref="DOK38:DOR38"/>
    <mergeCell ref="DOS38:DOZ38"/>
    <mergeCell ref="DLI38:DLP38"/>
    <mergeCell ref="DLQ38:DLX38"/>
    <mergeCell ref="DLY38:DMF38"/>
    <mergeCell ref="DMG38:DMN38"/>
    <mergeCell ref="DMO38:DMV38"/>
    <mergeCell ref="DMW38:DND38"/>
    <mergeCell ref="DJM38:DJT38"/>
    <mergeCell ref="DJU38:DKB38"/>
    <mergeCell ref="DKC38:DKJ38"/>
    <mergeCell ref="DKK38:DKR38"/>
    <mergeCell ref="DKS38:DKZ38"/>
    <mergeCell ref="DLA38:DLH38"/>
    <mergeCell ref="DHQ38:DHX38"/>
    <mergeCell ref="DHY38:DIF38"/>
    <mergeCell ref="DIG38:DIN38"/>
    <mergeCell ref="DIO38:DIV38"/>
    <mergeCell ref="DIW38:DJD38"/>
    <mergeCell ref="DJE38:DJL38"/>
    <mergeCell ref="DFU38:DGB38"/>
    <mergeCell ref="DGC38:DGJ38"/>
    <mergeCell ref="DGK38:DGR38"/>
    <mergeCell ref="DGS38:DGZ38"/>
    <mergeCell ref="DHA38:DHH38"/>
    <mergeCell ref="DHI38:DHP38"/>
    <mergeCell ref="DDY38:DEF38"/>
    <mergeCell ref="DEG38:DEN38"/>
    <mergeCell ref="DEO38:DEV38"/>
    <mergeCell ref="DEW38:DFD38"/>
    <mergeCell ref="DFE38:DFL38"/>
    <mergeCell ref="DFM38:DFT38"/>
    <mergeCell ref="DCC38:DCJ38"/>
    <mergeCell ref="DCK38:DCR38"/>
    <mergeCell ref="DCS38:DCZ38"/>
    <mergeCell ref="DDA38:DDH38"/>
    <mergeCell ref="DDI38:DDP38"/>
    <mergeCell ref="DDQ38:DDX38"/>
    <mergeCell ref="DAG38:DAN38"/>
    <mergeCell ref="DAO38:DAV38"/>
    <mergeCell ref="DAW38:DBD38"/>
    <mergeCell ref="DBE38:DBL38"/>
    <mergeCell ref="DBM38:DBT38"/>
    <mergeCell ref="DBU38:DCB38"/>
    <mergeCell ref="CYK38:CYR38"/>
    <mergeCell ref="CYS38:CYZ38"/>
    <mergeCell ref="CZA38:CZH38"/>
    <mergeCell ref="CZI38:CZP38"/>
    <mergeCell ref="CZQ38:CZX38"/>
    <mergeCell ref="CZY38:DAF38"/>
    <mergeCell ref="CWO38:CWV38"/>
    <mergeCell ref="CWW38:CXD38"/>
    <mergeCell ref="CXE38:CXL38"/>
    <mergeCell ref="CXM38:CXT38"/>
    <mergeCell ref="CXU38:CYB38"/>
    <mergeCell ref="CYC38:CYJ38"/>
    <mergeCell ref="CUS38:CUZ38"/>
    <mergeCell ref="CVA38:CVH38"/>
    <mergeCell ref="CVI38:CVP38"/>
    <mergeCell ref="CVQ38:CVX38"/>
    <mergeCell ref="CVY38:CWF38"/>
    <mergeCell ref="CWG38:CWN38"/>
    <mergeCell ref="CSW38:CTD38"/>
    <mergeCell ref="CTE38:CTL38"/>
    <mergeCell ref="CTM38:CTT38"/>
    <mergeCell ref="CTU38:CUB38"/>
    <mergeCell ref="CUC38:CUJ38"/>
    <mergeCell ref="CUK38:CUR38"/>
    <mergeCell ref="CRA38:CRH38"/>
    <mergeCell ref="CRI38:CRP38"/>
    <mergeCell ref="CRQ38:CRX38"/>
    <mergeCell ref="CRY38:CSF38"/>
    <mergeCell ref="CSG38:CSN38"/>
    <mergeCell ref="CSO38:CSV38"/>
    <mergeCell ref="CPE38:CPL38"/>
    <mergeCell ref="CPM38:CPT38"/>
    <mergeCell ref="CPU38:CQB38"/>
    <mergeCell ref="CQC38:CQJ38"/>
    <mergeCell ref="CQK38:CQR38"/>
    <mergeCell ref="CQS38:CQZ38"/>
    <mergeCell ref="CNI38:CNP38"/>
    <mergeCell ref="CNQ38:CNX38"/>
    <mergeCell ref="CNY38:COF38"/>
    <mergeCell ref="COG38:CON38"/>
    <mergeCell ref="COO38:COV38"/>
    <mergeCell ref="COW38:CPD38"/>
    <mergeCell ref="CLM38:CLT38"/>
    <mergeCell ref="CLU38:CMB38"/>
    <mergeCell ref="CMC38:CMJ38"/>
    <mergeCell ref="CMK38:CMR38"/>
    <mergeCell ref="CMS38:CMZ38"/>
    <mergeCell ref="CNA38:CNH38"/>
    <mergeCell ref="CJQ38:CJX38"/>
    <mergeCell ref="CJY38:CKF38"/>
    <mergeCell ref="CKG38:CKN38"/>
    <mergeCell ref="CKO38:CKV38"/>
    <mergeCell ref="CKW38:CLD38"/>
    <mergeCell ref="CLE38:CLL38"/>
    <mergeCell ref="CHU38:CIB38"/>
    <mergeCell ref="CIC38:CIJ38"/>
    <mergeCell ref="CIK38:CIR38"/>
    <mergeCell ref="CIS38:CIZ38"/>
    <mergeCell ref="CJA38:CJH38"/>
    <mergeCell ref="CJI38:CJP38"/>
    <mergeCell ref="CFY38:CGF38"/>
    <mergeCell ref="CGG38:CGN38"/>
    <mergeCell ref="CGO38:CGV38"/>
    <mergeCell ref="CGW38:CHD38"/>
    <mergeCell ref="CHE38:CHL38"/>
    <mergeCell ref="CHM38:CHT38"/>
    <mergeCell ref="CEC38:CEJ38"/>
    <mergeCell ref="CEK38:CER38"/>
    <mergeCell ref="CES38:CEZ38"/>
    <mergeCell ref="CFA38:CFH38"/>
    <mergeCell ref="CFI38:CFP38"/>
    <mergeCell ref="CFQ38:CFX38"/>
    <mergeCell ref="CCG38:CCN38"/>
    <mergeCell ref="CCO38:CCV38"/>
    <mergeCell ref="CCW38:CDD38"/>
    <mergeCell ref="CDE38:CDL38"/>
    <mergeCell ref="CDM38:CDT38"/>
    <mergeCell ref="CDU38:CEB38"/>
    <mergeCell ref="CAK38:CAR38"/>
    <mergeCell ref="CAS38:CAZ38"/>
    <mergeCell ref="CBA38:CBH38"/>
    <mergeCell ref="CBI38:CBP38"/>
    <mergeCell ref="CBQ38:CBX38"/>
    <mergeCell ref="CBY38:CCF38"/>
    <mergeCell ref="BYO38:BYV38"/>
    <mergeCell ref="BYW38:BZD38"/>
    <mergeCell ref="BZE38:BZL38"/>
    <mergeCell ref="BZM38:BZT38"/>
    <mergeCell ref="BZU38:CAB38"/>
    <mergeCell ref="CAC38:CAJ38"/>
    <mergeCell ref="BWS38:BWZ38"/>
    <mergeCell ref="BXA38:BXH38"/>
    <mergeCell ref="BXI38:BXP38"/>
    <mergeCell ref="BXQ38:BXX38"/>
    <mergeCell ref="BXY38:BYF38"/>
    <mergeCell ref="BYG38:BYN38"/>
    <mergeCell ref="BUW38:BVD38"/>
    <mergeCell ref="BVE38:BVL38"/>
    <mergeCell ref="BVM38:BVT38"/>
    <mergeCell ref="BVU38:BWB38"/>
    <mergeCell ref="BWC38:BWJ38"/>
    <mergeCell ref="BWK38:BWR38"/>
    <mergeCell ref="BTA38:BTH38"/>
    <mergeCell ref="BTI38:BTP38"/>
    <mergeCell ref="BTQ38:BTX38"/>
    <mergeCell ref="BTY38:BUF38"/>
    <mergeCell ref="BUG38:BUN38"/>
    <mergeCell ref="BUO38:BUV38"/>
    <mergeCell ref="BRE38:BRL38"/>
    <mergeCell ref="BRM38:BRT38"/>
    <mergeCell ref="BRU38:BSB38"/>
    <mergeCell ref="BSC38:BSJ38"/>
    <mergeCell ref="BSK38:BSR38"/>
    <mergeCell ref="BSS38:BSZ38"/>
    <mergeCell ref="BPI38:BPP38"/>
    <mergeCell ref="BPQ38:BPX38"/>
    <mergeCell ref="BPY38:BQF38"/>
    <mergeCell ref="BQG38:BQN38"/>
    <mergeCell ref="BQO38:BQV38"/>
    <mergeCell ref="BQW38:BRD38"/>
    <mergeCell ref="BNM38:BNT38"/>
    <mergeCell ref="BNU38:BOB38"/>
    <mergeCell ref="BOC38:BOJ38"/>
    <mergeCell ref="BOK38:BOR38"/>
    <mergeCell ref="BOS38:BOZ38"/>
    <mergeCell ref="BPA38:BPH38"/>
    <mergeCell ref="BLQ38:BLX38"/>
    <mergeCell ref="BLY38:BMF38"/>
    <mergeCell ref="BMG38:BMN38"/>
    <mergeCell ref="BMO38:BMV38"/>
    <mergeCell ref="BMW38:BND38"/>
    <mergeCell ref="BNE38:BNL38"/>
    <mergeCell ref="BJU38:BKB38"/>
    <mergeCell ref="BKC38:BKJ38"/>
    <mergeCell ref="BKK38:BKR38"/>
    <mergeCell ref="BKS38:BKZ38"/>
    <mergeCell ref="BLA38:BLH38"/>
    <mergeCell ref="BLI38:BLP38"/>
    <mergeCell ref="BHY38:BIF38"/>
    <mergeCell ref="BIG38:BIN38"/>
    <mergeCell ref="BIO38:BIV38"/>
    <mergeCell ref="BIW38:BJD38"/>
    <mergeCell ref="BJE38:BJL38"/>
    <mergeCell ref="BJM38:BJT38"/>
    <mergeCell ref="BGC38:BGJ38"/>
    <mergeCell ref="BGK38:BGR38"/>
    <mergeCell ref="BGS38:BGZ38"/>
    <mergeCell ref="BHA38:BHH38"/>
    <mergeCell ref="BHI38:BHP38"/>
    <mergeCell ref="BHQ38:BHX38"/>
    <mergeCell ref="BEG38:BEN38"/>
    <mergeCell ref="BEO38:BEV38"/>
    <mergeCell ref="BEW38:BFD38"/>
    <mergeCell ref="BFE38:BFL38"/>
    <mergeCell ref="BFM38:BFT38"/>
    <mergeCell ref="BFU38:BGB38"/>
    <mergeCell ref="BCK38:BCR38"/>
    <mergeCell ref="BCS38:BCZ38"/>
    <mergeCell ref="BDA38:BDH38"/>
    <mergeCell ref="BDI38:BDP38"/>
    <mergeCell ref="BDQ38:BDX38"/>
    <mergeCell ref="BDY38:BEF38"/>
    <mergeCell ref="BAO38:BAV38"/>
    <mergeCell ref="BAW38:BBD38"/>
    <mergeCell ref="BBE38:BBL38"/>
    <mergeCell ref="BBM38:BBT38"/>
    <mergeCell ref="BBU38:BCB38"/>
    <mergeCell ref="BCC38:BCJ38"/>
    <mergeCell ref="AYS38:AYZ38"/>
    <mergeCell ref="AZA38:AZH38"/>
    <mergeCell ref="AZI38:AZP38"/>
    <mergeCell ref="AZQ38:AZX38"/>
    <mergeCell ref="AZY38:BAF38"/>
    <mergeCell ref="BAG38:BAN38"/>
    <mergeCell ref="AWW38:AXD38"/>
    <mergeCell ref="AXE38:AXL38"/>
    <mergeCell ref="AXM38:AXT38"/>
    <mergeCell ref="AXU38:AYB38"/>
    <mergeCell ref="AYC38:AYJ38"/>
    <mergeCell ref="AYK38:AYR38"/>
    <mergeCell ref="AVA38:AVH38"/>
    <mergeCell ref="AVI38:AVP38"/>
    <mergeCell ref="AVQ38:AVX38"/>
    <mergeCell ref="AVY38:AWF38"/>
    <mergeCell ref="AWG38:AWN38"/>
    <mergeCell ref="AWO38:AWV38"/>
    <mergeCell ref="ATE38:ATL38"/>
    <mergeCell ref="ATM38:ATT38"/>
    <mergeCell ref="ATU38:AUB38"/>
    <mergeCell ref="AUC38:AUJ38"/>
    <mergeCell ref="AUK38:AUR38"/>
    <mergeCell ref="AUS38:AUZ38"/>
    <mergeCell ref="F4:H9"/>
    <mergeCell ref="E10:H10"/>
    <mergeCell ref="E11:H11"/>
    <mergeCell ref="E12:H12"/>
    <mergeCell ref="E13:H13"/>
    <mergeCell ref="D16:L16"/>
    <mergeCell ref="A38:H38"/>
    <mergeCell ref="ARQ38:ARX38"/>
    <mergeCell ref="ARY38:ASF38"/>
    <mergeCell ref="ASG38:ASN38"/>
    <mergeCell ref="ASO38:ASV38"/>
    <mergeCell ref="ASW38:ATD38"/>
    <mergeCell ref="A30:K30"/>
    <mergeCell ref="A31:L31"/>
    <mergeCell ref="A32:K32"/>
    <mergeCell ref="A33:A34"/>
    <mergeCell ref="B33:B34"/>
    <mergeCell ref="C33:C34"/>
    <mergeCell ref="D33:D34"/>
    <mergeCell ref="E33:G33"/>
    <mergeCell ref="A19:G19"/>
    <mergeCell ref="B20:E20"/>
    <mergeCell ref="A22:L22"/>
    <mergeCell ref="A24:L24"/>
    <mergeCell ref="A26:G26"/>
    <mergeCell ref="A27:K27"/>
  </mergeCells>
  <pageMargins left="0.39370078740157483" right="0.19685039370078741" top="0.39370078740157483" bottom="0.39370078740157483" header="0.59055118110236227" footer="0.98425196850393704"/>
  <pageSetup paperSize="9" scale="65" orientation="landscape" useFirstPageNumber="1" r:id="rId1"/>
  <headerFooter alignWithMargins="0">
    <oddHeader>&amp;C&amp;P</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opLeftCell="A16" zoomScale="60" zoomScaleNormal="60" zoomScaleSheetLayoutView="70" workbookViewId="0">
      <selection activeCell="A18" sqref="A18:G18"/>
    </sheetView>
  </sheetViews>
  <sheetFormatPr defaultRowHeight="13.8" x14ac:dyDescent="0.3"/>
  <cols>
    <col min="1" max="1" width="46.109375" style="327" customWidth="1"/>
    <col min="2" max="2" width="11.6640625" style="327" customWidth="1"/>
    <col min="3" max="3" width="15.6640625" style="328" customWidth="1"/>
    <col min="4" max="4" width="17.44140625" style="328" customWidth="1"/>
    <col min="5" max="5" width="18.88671875" style="328" customWidth="1"/>
    <col min="6" max="6" width="14.6640625" style="328" customWidth="1"/>
    <col min="7" max="7" width="14" style="328" customWidth="1"/>
    <col min="8" max="8" width="11" style="328" customWidth="1"/>
    <col min="9" max="9" width="11" style="329" customWidth="1"/>
    <col min="10" max="10" width="11.109375" style="328" customWidth="1"/>
    <col min="11" max="12" width="13.33203125" style="328" customWidth="1"/>
    <col min="13" max="13" width="13.88671875" style="328" customWidth="1"/>
    <col min="14" max="17" width="9.109375" style="328" customWidth="1"/>
    <col min="18" max="256" width="8.88671875" style="328"/>
    <col min="257" max="257" width="46.109375" style="328" customWidth="1"/>
    <col min="258" max="258" width="30.6640625" style="328" customWidth="1"/>
    <col min="259" max="259" width="20.88671875" style="328" customWidth="1"/>
    <col min="260" max="261" width="20.44140625" style="328" customWidth="1"/>
    <col min="262" max="262" width="14.6640625" style="328" customWidth="1"/>
    <col min="263" max="263" width="14" style="328" customWidth="1"/>
    <col min="264" max="264" width="32.88671875" style="328" customWidth="1"/>
    <col min="265" max="265" width="11" style="328" customWidth="1"/>
    <col min="266" max="266" width="11.109375" style="328" customWidth="1"/>
    <col min="267" max="268" width="13.33203125" style="328" customWidth="1"/>
    <col min="269" max="269" width="13.88671875" style="328" customWidth="1"/>
    <col min="270" max="273" width="9.109375" style="328" customWidth="1"/>
    <col min="274" max="512" width="8.88671875" style="328"/>
    <col min="513" max="513" width="46.109375" style="328" customWidth="1"/>
    <col min="514" max="514" width="30.6640625" style="328" customWidth="1"/>
    <col min="515" max="515" width="20.88671875" style="328" customWidth="1"/>
    <col min="516" max="517" width="20.44140625" style="328" customWidth="1"/>
    <col min="518" max="518" width="14.6640625" style="328" customWidth="1"/>
    <col min="519" max="519" width="14" style="328" customWidth="1"/>
    <col min="520" max="520" width="32.88671875" style="328" customWidth="1"/>
    <col min="521" max="521" width="11" style="328" customWidth="1"/>
    <col min="522" max="522" width="11.109375" style="328" customWidth="1"/>
    <col min="523" max="524" width="13.33203125" style="328" customWidth="1"/>
    <col min="525" max="525" width="13.88671875" style="328" customWidth="1"/>
    <col min="526" max="529" width="9.109375" style="328" customWidth="1"/>
    <col min="530" max="768" width="8.88671875" style="328"/>
    <col min="769" max="769" width="46.109375" style="328" customWidth="1"/>
    <col min="770" max="770" width="30.6640625" style="328" customWidth="1"/>
    <col min="771" max="771" width="20.88671875" style="328" customWidth="1"/>
    <col min="772" max="773" width="20.44140625" style="328" customWidth="1"/>
    <col min="774" max="774" width="14.6640625" style="328" customWidth="1"/>
    <col min="775" max="775" width="14" style="328" customWidth="1"/>
    <col min="776" max="776" width="32.88671875" style="328" customWidth="1"/>
    <col min="777" max="777" width="11" style="328" customWidth="1"/>
    <col min="778" max="778" width="11.109375" style="328" customWidth="1"/>
    <col min="779" max="780" width="13.33203125" style="328" customWidth="1"/>
    <col min="781" max="781" width="13.88671875" style="328" customWidth="1"/>
    <col min="782" max="785" width="9.109375" style="328" customWidth="1"/>
    <col min="786" max="1024" width="8.88671875" style="328"/>
    <col min="1025" max="1025" width="46.109375" style="328" customWidth="1"/>
    <col min="1026" max="1026" width="30.6640625" style="328" customWidth="1"/>
    <col min="1027" max="1027" width="20.88671875" style="328" customWidth="1"/>
    <col min="1028" max="1029" width="20.44140625" style="328" customWidth="1"/>
    <col min="1030" max="1030" width="14.6640625" style="328" customWidth="1"/>
    <col min="1031" max="1031" width="14" style="328" customWidth="1"/>
    <col min="1032" max="1032" width="32.88671875" style="328" customWidth="1"/>
    <col min="1033" max="1033" width="11" style="328" customWidth="1"/>
    <col min="1034" max="1034" width="11.109375" style="328" customWidth="1"/>
    <col min="1035" max="1036" width="13.33203125" style="328" customWidth="1"/>
    <col min="1037" max="1037" width="13.88671875" style="328" customWidth="1"/>
    <col min="1038" max="1041" width="9.109375" style="328" customWidth="1"/>
    <col min="1042" max="1280" width="8.88671875" style="328"/>
    <col min="1281" max="1281" width="46.109375" style="328" customWidth="1"/>
    <col min="1282" max="1282" width="30.6640625" style="328" customWidth="1"/>
    <col min="1283" max="1283" width="20.88671875" style="328" customWidth="1"/>
    <col min="1284" max="1285" width="20.44140625" style="328" customWidth="1"/>
    <col min="1286" max="1286" width="14.6640625" style="328" customWidth="1"/>
    <col min="1287" max="1287" width="14" style="328" customWidth="1"/>
    <col min="1288" max="1288" width="32.88671875" style="328" customWidth="1"/>
    <col min="1289" max="1289" width="11" style="328" customWidth="1"/>
    <col min="1290" max="1290" width="11.109375" style="328" customWidth="1"/>
    <col min="1291" max="1292" width="13.33203125" style="328" customWidth="1"/>
    <col min="1293" max="1293" width="13.88671875" style="328" customWidth="1"/>
    <col min="1294" max="1297" width="9.109375" style="328" customWidth="1"/>
    <col min="1298" max="1536" width="8.88671875" style="328"/>
    <col min="1537" max="1537" width="46.109375" style="328" customWidth="1"/>
    <col min="1538" max="1538" width="30.6640625" style="328" customWidth="1"/>
    <col min="1539" max="1539" width="20.88671875" style="328" customWidth="1"/>
    <col min="1540" max="1541" width="20.44140625" style="328" customWidth="1"/>
    <col min="1542" max="1542" width="14.6640625" style="328" customWidth="1"/>
    <col min="1543" max="1543" width="14" style="328" customWidth="1"/>
    <col min="1544" max="1544" width="32.88671875" style="328" customWidth="1"/>
    <col min="1545" max="1545" width="11" style="328" customWidth="1"/>
    <col min="1546" max="1546" width="11.109375" style="328" customWidth="1"/>
    <col min="1547" max="1548" width="13.33203125" style="328" customWidth="1"/>
    <col min="1549" max="1549" width="13.88671875" style="328" customWidth="1"/>
    <col min="1550" max="1553" width="9.109375" style="328" customWidth="1"/>
    <col min="1554" max="1792" width="8.88671875" style="328"/>
    <col min="1793" max="1793" width="46.109375" style="328" customWidth="1"/>
    <col min="1794" max="1794" width="30.6640625" style="328" customWidth="1"/>
    <col min="1795" max="1795" width="20.88671875" style="328" customWidth="1"/>
    <col min="1796" max="1797" width="20.44140625" style="328" customWidth="1"/>
    <col min="1798" max="1798" width="14.6640625" style="328" customWidth="1"/>
    <col min="1799" max="1799" width="14" style="328" customWidth="1"/>
    <col min="1800" max="1800" width="32.88671875" style="328" customWidth="1"/>
    <col min="1801" max="1801" width="11" style="328" customWidth="1"/>
    <col min="1802" max="1802" width="11.109375" style="328" customWidth="1"/>
    <col min="1803" max="1804" width="13.33203125" style="328" customWidth="1"/>
    <col min="1805" max="1805" width="13.88671875" style="328" customWidth="1"/>
    <col min="1806" max="1809" width="9.109375" style="328" customWidth="1"/>
    <col min="1810" max="2048" width="8.88671875" style="328"/>
    <col min="2049" max="2049" width="46.109375" style="328" customWidth="1"/>
    <col min="2050" max="2050" width="30.6640625" style="328" customWidth="1"/>
    <col min="2051" max="2051" width="20.88671875" style="328" customWidth="1"/>
    <col min="2052" max="2053" width="20.44140625" style="328" customWidth="1"/>
    <col min="2054" max="2054" width="14.6640625" style="328" customWidth="1"/>
    <col min="2055" max="2055" width="14" style="328" customWidth="1"/>
    <col min="2056" max="2056" width="32.88671875" style="328" customWidth="1"/>
    <col min="2057" max="2057" width="11" style="328" customWidth="1"/>
    <col min="2058" max="2058" width="11.109375" style="328" customWidth="1"/>
    <col min="2059" max="2060" width="13.33203125" style="328" customWidth="1"/>
    <col min="2061" max="2061" width="13.88671875" style="328" customWidth="1"/>
    <col min="2062" max="2065" width="9.109375" style="328" customWidth="1"/>
    <col min="2066" max="2304" width="8.88671875" style="328"/>
    <col min="2305" max="2305" width="46.109375" style="328" customWidth="1"/>
    <col min="2306" max="2306" width="30.6640625" style="328" customWidth="1"/>
    <col min="2307" max="2307" width="20.88671875" style="328" customWidth="1"/>
    <col min="2308" max="2309" width="20.44140625" style="328" customWidth="1"/>
    <col min="2310" max="2310" width="14.6640625" style="328" customWidth="1"/>
    <col min="2311" max="2311" width="14" style="328" customWidth="1"/>
    <col min="2312" max="2312" width="32.88671875" style="328" customWidth="1"/>
    <col min="2313" max="2313" width="11" style="328" customWidth="1"/>
    <col min="2314" max="2314" width="11.109375" style="328" customWidth="1"/>
    <col min="2315" max="2316" width="13.33203125" style="328" customWidth="1"/>
    <col min="2317" max="2317" width="13.88671875" style="328" customWidth="1"/>
    <col min="2318" max="2321" width="9.109375" style="328" customWidth="1"/>
    <col min="2322" max="2560" width="8.88671875" style="328"/>
    <col min="2561" max="2561" width="46.109375" style="328" customWidth="1"/>
    <col min="2562" max="2562" width="30.6640625" style="328" customWidth="1"/>
    <col min="2563" max="2563" width="20.88671875" style="328" customWidth="1"/>
    <col min="2564" max="2565" width="20.44140625" style="328" customWidth="1"/>
    <col min="2566" max="2566" width="14.6640625" style="328" customWidth="1"/>
    <col min="2567" max="2567" width="14" style="328" customWidth="1"/>
    <col min="2568" max="2568" width="32.88671875" style="328" customWidth="1"/>
    <col min="2569" max="2569" width="11" style="328" customWidth="1"/>
    <col min="2570" max="2570" width="11.109375" style="328" customWidth="1"/>
    <col min="2571" max="2572" width="13.33203125" style="328" customWidth="1"/>
    <col min="2573" max="2573" width="13.88671875" style="328" customWidth="1"/>
    <col min="2574" max="2577" width="9.109375" style="328" customWidth="1"/>
    <col min="2578" max="2816" width="8.88671875" style="328"/>
    <col min="2817" max="2817" width="46.109375" style="328" customWidth="1"/>
    <col min="2818" max="2818" width="30.6640625" style="328" customWidth="1"/>
    <col min="2819" max="2819" width="20.88671875" style="328" customWidth="1"/>
    <col min="2820" max="2821" width="20.44140625" style="328" customWidth="1"/>
    <col min="2822" max="2822" width="14.6640625" style="328" customWidth="1"/>
    <col min="2823" max="2823" width="14" style="328" customWidth="1"/>
    <col min="2824" max="2824" width="32.88671875" style="328" customWidth="1"/>
    <col min="2825" max="2825" width="11" style="328" customWidth="1"/>
    <col min="2826" max="2826" width="11.109375" style="328" customWidth="1"/>
    <col min="2827" max="2828" width="13.33203125" style="328" customWidth="1"/>
    <col min="2829" max="2829" width="13.88671875" style="328" customWidth="1"/>
    <col min="2830" max="2833" width="9.109375" style="328" customWidth="1"/>
    <col min="2834" max="3072" width="8.88671875" style="328"/>
    <col min="3073" max="3073" width="46.109375" style="328" customWidth="1"/>
    <col min="3074" max="3074" width="30.6640625" style="328" customWidth="1"/>
    <col min="3075" max="3075" width="20.88671875" style="328" customWidth="1"/>
    <col min="3076" max="3077" width="20.44140625" style="328" customWidth="1"/>
    <col min="3078" max="3078" width="14.6640625" style="328" customWidth="1"/>
    <col min="3079" max="3079" width="14" style="328" customWidth="1"/>
    <col min="3080" max="3080" width="32.88671875" style="328" customWidth="1"/>
    <col min="3081" max="3081" width="11" style="328" customWidth="1"/>
    <col min="3082" max="3082" width="11.109375" style="328" customWidth="1"/>
    <col min="3083" max="3084" width="13.33203125" style="328" customWidth="1"/>
    <col min="3085" max="3085" width="13.88671875" style="328" customWidth="1"/>
    <col min="3086" max="3089" width="9.109375" style="328" customWidth="1"/>
    <col min="3090" max="3328" width="8.88671875" style="328"/>
    <col min="3329" max="3329" width="46.109375" style="328" customWidth="1"/>
    <col min="3330" max="3330" width="30.6640625" style="328" customWidth="1"/>
    <col min="3331" max="3331" width="20.88671875" style="328" customWidth="1"/>
    <col min="3332" max="3333" width="20.44140625" style="328" customWidth="1"/>
    <col min="3334" max="3334" width="14.6640625" style="328" customWidth="1"/>
    <col min="3335" max="3335" width="14" style="328" customWidth="1"/>
    <col min="3336" max="3336" width="32.88671875" style="328" customWidth="1"/>
    <col min="3337" max="3337" width="11" style="328" customWidth="1"/>
    <col min="3338" max="3338" width="11.109375" style="328" customWidth="1"/>
    <col min="3339" max="3340" width="13.33203125" style="328" customWidth="1"/>
    <col min="3341" max="3341" width="13.88671875" style="328" customWidth="1"/>
    <col min="3342" max="3345" width="9.109375" style="328" customWidth="1"/>
    <col min="3346" max="3584" width="8.88671875" style="328"/>
    <col min="3585" max="3585" width="46.109375" style="328" customWidth="1"/>
    <col min="3586" max="3586" width="30.6640625" style="328" customWidth="1"/>
    <col min="3587" max="3587" width="20.88671875" style="328" customWidth="1"/>
    <col min="3588" max="3589" width="20.44140625" style="328" customWidth="1"/>
    <col min="3590" max="3590" width="14.6640625" style="328" customWidth="1"/>
    <col min="3591" max="3591" width="14" style="328" customWidth="1"/>
    <col min="3592" max="3592" width="32.88671875" style="328" customWidth="1"/>
    <col min="3593" max="3593" width="11" style="328" customWidth="1"/>
    <col min="3594" max="3594" width="11.109375" style="328" customWidth="1"/>
    <col min="3595" max="3596" width="13.33203125" style="328" customWidth="1"/>
    <col min="3597" max="3597" width="13.88671875" style="328" customWidth="1"/>
    <col min="3598" max="3601" width="9.109375" style="328" customWidth="1"/>
    <col min="3602" max="3840" width="8.88671875" style="328"/>
    <col min="3841" max="3841" width="46.109375" style="328" customWidth="1"/>
    <col min="3842" max="3842" width="30.6640625" style="328" customWidth="1"/>
    <col min="3843" max="3843" width="20.88671875" style="328" customWidth="1"/>
    <col min="3844" max="3845" width="20.44140625" style="328" customWidth="1"/>
    <col min="3846" max="3846" width="14.6640625" style="328" customWidth="1"/>
    <col min="3847" max="3847" width="14" style="328" customWidth="1"/>
    <col min="3848" max="3848" width="32.88671875" style="328" customWidth="1"/>
    <col min="3849" max="3849" width="11" style="328" customWidth="1"/>
    <col min="3850" max="3850" width="11.109375" style="328" customWidth="1"/>
    <col min="3851" max="3852" width="13.33203125" style="328" customWidth="1"/>
    <col min="3853" max="3853" width="13.88671875" style="328" customWidth="1"/>
    <col min="3854" max="3857" width="9.109375" style="328" customWidth="1"/>
    <col min="3858" max="4096" width="8.88671875" style="328"/>
    <col min="4097" max="4097" width="46.109375" style="328" customWidth="1"/>
    <col min="4098" max="4098" width="30.6640625" style="328" customWidth="1"/>
    <col min="4099" max="4099" width="20.88671875" style="328" customWidth="1"/>
    <col min="4100" max="4101" width="20.44140625" style="328" customWidth="1"/>
    <col min="4102" max="4102" width="14.6640625" style="328" customWidth="1"/>
    <col min="4103" max="4103" width="14" style="328" customWidth="1"/>
    <col min="4104" max="4104" width="32.88671875" style="328" customWidth="1"/>
    <col min="4105" max="4105" width="11" style="328" customWidth="1"/>
    <col min="4106" max="4106" width="11.109375" style="328" customWidth="1"/>
    <col min="4107" max="4108" width="13.33203125" style="328" customWidth="1"/>
    <col min="4109" max="4109" width="13.88671875" style="328" customWidth="1"/>
    <col min="4110" max="4113" width="9.109375" style="328" customWidth="1"/>
    <col min="4114" max="4352" width="8.88671875" style="328"/>
    <col min="4353" max="4353" width="46.109375" style="328" customWidth="1"/>
    <col min="4354" max="4354" width="30.6640625" style="328" customWidth="1"/>
    <col min="4355" max="4355" width="20.88671875" style="328" customWidth="1"/>
    <col min="4356" max="4357" width="20.44140625" style="328" customWidth="1"/>
    <col min="4358" max="4358" width="14.6640625" style="328" customWidth="1"/>
    <col min="4359" max="4359" width="14" style="328" customWidth="1"/>
    <col min="4360" max="4360" width="32.88671875" style="328" customWidth="1"/>
    <col min="4361" max="4361" width="11" style="328" customWidth="1"/>
    <col min="4362" max="4362" width="11.109375" style="328" customWidth="1"/>
    <col min="4363" max="4364" width="13.33203125" style="328" customWidth="1"/>
    <col min="4365" max="4365" width="13.88671875" style="328" customWidth="1"/>
    <col min="4366" max="4369" width="9.109375" style="328" customWidth="1"/>
    <col min="4370" max="4608" width="8.88671875" style="328"/>
    <col min="4609" max="4609" width="46.109375" style="328" customWidth="1"/>
    <col min="4610" max="4610" width="30.6640625" style="328" customWidth="1"/>
    <col min="4611" max="4611" width="20.88671875" style="328" customWidth="1"/>
    <col min="4612" max="4613" width="20.44140625" style="328" customWidth="1"/>
    <col min="4614" max="4614" width="14.6640625" style="328" customWidth="1"/>
    <col min="4615" max="4615" width="14" style="328" customWidth="1"/>
    <col min="4616" max="4616" width="32.88671875" style="328" customWidth="1"/>
    <col min="4617" max="4617" width="11" style="328" customWidth="1"/>
    <col min="4618" max="4618" width="11.109375" style="328" customWidth="1"/>
    <col min="4619" max="4620" width="13.33203125" style="328" customWidth="1"/>
    <col min="4621" max="4621" width="13.88671875" style="328" customWidth="1"/>
    <col min="4622" max="4625" width="9.109375" style="328" customWidth="1"/>
    <col min="4626" max="4864" width="8.88671875" style="328"/>
    <col min="4865" max="4865" width="46.109375" style="328" customWidth="1"/>
    <col min="4866" max="4866" width="30.6640625" style="328" customWidth="1"/>
    <col min="4867" max="4867" width="20.88671875" style="328" customWidth="1"/>
    <col min="4868" max="4869" width="20.44140625" style="328" customWidth="1"/>
    <col min="4870" max="4870" width="14.6640625" style="328" customWidth="1"/>
    <col min="4871" max="4871" width="14" style="328" customWidth="1"/>
    <col min="4872" max="4872" width="32.88671875" style="328" customWidth="1"/>
    <col min="4873" max="4873" width="11" style="328" customWidth="1"/>
    <col min="4874" max="4874" width="11.109375" style="328" customWidth="1"/>
    <col min="4875" max="4876" width="13.33203125" style="328" customWidth="1"/>
    <col min="4877" max="4877" width="13.88671875" style="328" customWidth="1"/>
    <col min="4878" max="4881" width="9.109375" style="328" customWidth="1"/>
    <col min="4882" max="5120" width="8.88671875" style="328"/>
    <col min="5121" max="5121" width="46.109375" style="328" customWidth="1"/>
    <col min="5122" max="5122" width="30.6640625" style="328" customWidth="1"/>
    <col min="5123" max="5123" width="20.88671875" style="328" customWidth="1"/>
    <col min="5124" max="5125" width="20.44140625" style="328" customWidth="1"/>
    <col min="5126" max="5126" width="14.6640625" style="328" customWidth="1"/>
    <col min="5127" max="5127" width="14" style="328" customWidth="1"/>
    <col min="5128" max="5128" width="32.88671875" style="328" customWidth="1"/>
    <col min="5129" max="5129" width="11" style="328" customWidth="1"/>
    <col min="5130" max="5130" width="11.109375" style="328" customWidth="1"/>
    <col min="5131" max="5132" width="13.33203125" style="328" customWidth="1"/>
    <col min="5133" max="5133" width="13.88671875" style="328" customWidth="1"/>
    <col min="5134" max="5137" width="9.109375" style="328" customWidth="1"/>
    <col min="5138" max="5376" width="8.88671875" style="328"/>
    <col min="5377" max="5377" width="46.109375" style="328" customWidth="1"/>
    <col min="5378" max="5378" width="30.6640625" style="328" customWidth="1"/>
    <col min="5379" max="5379" width="20.88671875" style="328" customWidth="1"/>
    <col min="5380" max="5381" width="20.44140625" style="328" customWidth="1"/>
    <col min="5382" max="5382" width="14.6640625" style="328" customWidth="1"/>
    <col min="5383" max="5383" width="14" style="328" customWidth="1"/>
    <col min="5384" max="5384" width="32.88671875" style="328" customWidth="1"/>
    <col min="5385" max="5385" width="11" style="328" customWidth="1"/>
    <col min="5386" max="5386" width="11.109375" style="328" customWidth="1"/>
    <col min="5387" max="5388" width="13.33203125" style="328" customWidth="1"/>
    <col min="5389" max="5389" width="13.88671875" style="328" customWidth="1"/>
    <col min="5390" max="5393" width="9.109375" style="328" customWidth="1"/>
    <col min="5394" max="5632" width="8.88671875" style="328"/>
    <col min="5633" max="5633" width="46.109375" style="328" customWidth="1"/>
    <col min="5634" max="5634" width="30.6640625" style="328" customWidth="1"/>
    <col min="5635" max="5635" width="20.88671875" style="328" customWidth="1"/>
    <col min="5636" max="5637" width="20.44140625" style="328" customWidth="1"/>
    <col min="5638" max="5638" width="14.6640625" style="328" customWidth="1"/>
    <col min="5639" max="5639" width="14" style="328" customWidth="1"/>
    <col min="5640" max="5640" width="32.88671875" style="328" customWidth="1"/>
    <col min="5641" max="5641" width="11" style="328" customWidth="1"/>
    <col min="5642" max="5642" width="11.109375" style="328" customWidth="1"/>
    <col min="5643" max="5644" width="13.33203125" style="328" customWidth="1"/>
    <col min="5645" max="5645" width="13.88671875" style="328" customWidth="1"/>
    <col min="5646" max="5649" width="9.109375" style="328" customWidth="1"/>
    <col min="5650" max="5888" width="8.88671875" style="328"/>
    <col min="5889" max="5889" width="46.109375" style="328" customWidth="1"/>
    <col min="5890" max="5890" width="30.6640625" style="328" customWidth="1"/>
    <col min="5891" max="5891" width="20.88671875" style="328" customWidth="1"/>
    <col min="5892" max="5893" width="20.44140625" style="328" customWidth="1"/>
    <col min="5894" max="5894" width="14.6640625" style="328" customWidth="1"/>
    <col min="5895" max="5895" width="14" style="328" customWidth="1"/>
    <col min="5896" max="5896" width="32.88671875" style="328" customWidth="1"/>
    <col min="5897" max="5897" width="11" style="328" customWidth="1"/>
    <col min="5898" max="5898" width="11.109375" style="328" customWidth="1"/>
    <col min="5899" max="5900" width="13.33203125" style="328" customWidth="1"/>
    <col min="5901" max="5901" width="13.88671875" style="328" customWidth="1"/>
    <col min="5902" max="5905" width="9.109375" style="328" customWidth="1"/>
    <col min="5906" max="6144" width="8.88671875" style="328"/>
    <col min="6145" max="6145" width="46.109375" style="328" customWidth="1"/>
    <col min="6146" max="6146" width="30.6640625" style="328" customWidth="1"/>
    <col min="6147" max="6147" width="20.88671875" style="328" customWidth="1"/>
    <col min="6148" max="6149" width="20.44140625" style="328" customWidth="1"/>
    <col min="6150" max="6150" width="14.6640625" style="328" customWidth="1"/>
    <col min="6151" max="6151" width="14" style="328" customWidth="1"/>
    <col min="6152" max="6152" width="32.88671875" style="328" customWidth="1"/>
    <col min="6153" max="6153" width="11" style="328" customWidth="1"/>
    <col min="6154" max="6154" width="11.109375" style="328" customWidth="1"/>
    <col min="6155" max="6156" width="13.33203125" style="328" customWidth="1"/>
    <col min="6157" max="6157" width="13.88671875" style="328" customWidth="1"/>
    <col min="6158" max="6161" width="9.109375" style="328" customWidth="1"/>
    <col min="6162" max="6400" width="8.88671875" style="328"/>
    <col min="6401" max="6401" width="46.109375" style="328" customWidth="1"/>
    <col min="6402" max="6402" width="30.6640625" style="328" customWidth="1"/>
    <col min="6403" max="6403" width="20.88671875" style="328" customWidth="1"/>
    <col min="6404" max="6405" width="20.44140625" style="328" customWidth="1"/>
    <col min="6406" max="6406" width="14.6640625" style="328" customWidth="1"/>
    <col min="6407" max="6407" width="14" style="328" customWidth="1"/>
    <col min="6408" max="6408" width="32.88671875" style="328" customWidth="1"/>
    <col min="6409" max="6409" width="11" style="328" customWidth="1"/>
    <col min="6410" max="6410" width="11.109375" style="328" customWidth="1"/>
    <col min="6411" max="6412" width="13.33203125" style="328" customWidth="1"/>
    <col min="6413" max="6413" width="13.88671875" style="328" customWidth="1"/>
    <col min="6414" max="6417" width="9.109375" style="328" customWidth="1"/>
    <col min="6418" max="6656" width="8.88671875" style="328"/>
    <col min="6657" max="6657" width="46.109375" style="328" customWidth="1"/>
    <col min="6658" max="6658" width="30.6640625" style="328" customWidth="1"/>
    <col min="6659" max="6659" width="20.88671875" style="328" customWidth="1"/>
    <col min="6660" max="6661" width="20.44140625" style="328" customWidth="1"/>
    <col min="6662" max="6662" width="14.6640625" style="328" customWidth="1"/>
    <col min="6663" max="6663" width="14" style="328" customWidth="1"/>
    <col min="6664" max="6664" width="32.88671875" style="328" customWidth="1"/>
    <col min="6665" max="6665" width="11" style="328" customWidth="1"/>
    <col min="6666" max="6666" width="11.109375" style="328" customWidth="1"/>
    <col min="6667" max="6668" width="13.33203125" style="328" customWidth="1"/>
    <col min="6669" max="6669" width="13.88671875" style="328" customWidth="1"/>
    <col min="6670" max="6673" width="9.109375" style="328" customWidth="1"/>
    <col min="6674" max="6912" width="8.88671875" style="328"/>
    <col min="6913" max="6913" width="46.109375" style="328" customWidth="1"/>
    <col min="6914" max="6914" width="30.6640625" style="328" customWidth="1"/>
    <col min="6915" max="6915" width="20.88671875" style="328" customWidth="1"/>
    <col min="6916" max="6917" width="20.44140625" style="328" customWidth="1"/>
    <col min="6918" max="6918" width="14.6640625" style="328" customWidth="1"/>
    <col min="6919" max="6919" width="14" style="328" customWidth="1"/>
    <col min="6920" max="6920" width="32.88671875" style="328" customWidth="1"/>
    <col min="6921" max="6921" width="11" style="328" customWidth="1"/>
    <col min="6922" max="6922" width="11.109375" style="328" customWidth="1"/>
    <col min="6923" max="6924" width="13.33203125" style="328" customWidth="1"/>
    <col min="6925" max="6925" width="13.88671875" style="328" customWidth="1"/>
    <col min="6926" max="6929" width="9.109375" style="328" customWidth="1"/>
    <col min="6930" max="7168" width="8.88671875" style="328"/>
    <col min="7169" max="7169" width="46.109375" style="328" customWidth="1"/>
    <col min="7170" max="7170" width="30.6640625" style="328" customWidth="1"/>
    <col min="7171" max="7171" width="20.88671875" style="328" customWidth="1"/>
    <col min="7172" max="7173" width="20.44140625" style="328" customWidth="1"/>
    <col min="7174" max="7174" width="14.6640625" style="328" customWidth="1"/>
    <col min="7175" max="7175" width="14" style="328" customWidth="1"/>
    <col min="7176" max="7176" width="32.88671875" style="328" customWidth="1"/>
    <col min="7177" max="7177" width="11" style="328" customWidth="1"/>
    <col min="7178" max="7178" width="11.109375" style="328" customWidth="1"/>
    <col min="7179" max="7180" width="13.33203125" style="328" customWidth="1"/>
    <col min="7181" max="7181" width="13.88671875" style="328" customWidth="1"/>
    <col min="7182" max="7185" width="9.109375" style="328" customWidth="1"/>
    <col min="7186" max="7424" width="8.88671875" style="328"/>
    <col min="7425" max="7425" width="46.109375" style="328" customWidth="1"/>
    <col min="7426" max="7426" width="30.6640625" style="328" customWidth="1"/>
    <col min="7427" max="7427" width="20.88671875" style="328" customWidth="1"/>
    <col min="7428" max="7429" width="20.44140625" style="328" customWidth="1"/>
    <col min="7430" max="7430" width="14.6640625" style="328" customWidth="1"/>
    <col min="7431" max="7431" width="14" style="328" customWidth="1"/>
    <col min="7432" max="7432" width="32.88671875" style="328" customWidth="1"/>
    <col min="7433" max="7433" width="11" style="328" customWidth="1"/>
    <col min="7434" max="7434" width="11.109375" style="328" customWidth="1"/>
    <col min="7435" max="7436" width="13.33203125" style="328" customWidth="1"/>
    <col min="7437" max="7437" width="13.88671875" style="328" customWidth="1"/>
    <col min="7438" max="7441" width="9.109375" style="328" customWidth="1"/>
    <col min="7442" max="7680" width="8.88671875" style="328"/>
    <col min="7681" max="7681" width="46.109375" style="328" customWidth="1"/>
    <col min="7682" max="7682" width="30.6640625" style="328" customWidth="1"/>
    <col min="7683" max="7683" width="20.88671875" style="328" customWidth="1"/>
    <col min="7684" max="7685" width="20.44140625" style="328" customWidth="1"/>
    <col min="7686" max="7686" width="14.6640625" style="328" customWidth="1"/>
    <col min="7687" max="7687" width="14" style="328" customWidth="1"/>
    <col min="7688" max="7688" width="32.88671875" style="328" customWidth="1"/>
    <col min="7689" max="7689" width="11" style="328" customWidth="1"/>
    <col min="7690" max="7690" width="11.109375" style="328" customWidth="1"/>
    <col min="7691" max="7692" width="13.33203125" style="328" customWidth="1"/>
    <col min="7693" max="7693" width="13.88671875" style="328" customWidth="1"/>
    <col min="7694" max="7697" width="9.109375" style="328" customWidth="1"/>
    <col min="7698" max="7936" width="8.88671875" style="328"/>
    <col min="7937" max="7937" width="46.109375" style="328" customWidth="1"/>
    <col min="7938" max="7938" width="30.6640625" style="328" customWidth="1"/>
    <col min="7939" max="7939" width="20.88671875" style="328" customWidth="1"/>
    <col min="7940" max="7941" width="20.44140625" style="328" customWidth="1"/>
    <col min="7942" max="7942" width="14.6640625" style="328" customWidth="1"/>
    <col min="7943" max="7943" width="14" style="328" customWidth="1"/>
    <col min="7944" max="7944" width="32.88671875" style="328" customWidth="1"/>
    <col min="7945" max="7945" width="11" style="328" customWidth="1"/>
    <col min="7946" max="7946" width="11.109375" style="328" customWidth="1"/>
    <col min="7947" max="7948" width="13.33203125" style="328" customWidth="1"/>
    <col min="7949" max="7949" width="13.88671875" style="328" customWidth="1"/>
    <col min="7950" max="7953" width="9.109375" style="328" customWidth="1"/>
    <col min="7954" max="8192" width="8.88671875" style="328"/>
    <col min="8193" max="8193" width="46.109375" style="328" customWidth="1"/>
    <col min="8194" max="8194" width="30.6640625" style="328" customWidth="1"/>
    <col min="8195" max="8195" width="20.88671875" style="328" customWidth="1"/>
    <col min="8196" max="8197" width="20.44140625" style="328" customWidth="1"/>
    <col min="8198" max="8198" width="14.6640625" style="328" customWidth="1"/>
    <col min="8199" max="8199" width="14" style="328" customWidth="1"/>
    <col min="8200" max="8200" width="32.88671875" style="328" customWidth="1"/>
    <col min="8201" max="8201" width="11" style="328" customWidth="1"/>
    <col min="8202" max="8202" width="11.109375" style="328" customWidth="1"/>
    <col min="8203" max="8204" width="13.33203125" style="328" customWidth="1"/>
    <col min="8205" max="8205" width="13.88671875" style="328" customWidth="1"/>
    <col min="8206" max="8209" width="9.109375" style="328" customWidth="1"/>
    <col min="8210" max="8448" width="8.88671875" style="328"/>
    <col min="8449" max="8449" width="46.109375" style="328" customWidth="1"/>
    <col min="8450" max="8450" width="30.6640625" style="328" customWidth="1"/>
    <col min="8451" max="8451" width="20.88671875" style="328" customWidth="1"/>
    <col min="8452" max="8453" width="20.44140625" style="328" customWidth="1"/>
    <col min="8454" max="8454" width="14.6640625" style="328" customWidth="1"/>
    <col min="8455" max="8455" width="14" style="328" customWidth="1"/>
    <col min="8456" max="8456" width="32.88671875" style="328" customWidth="1"/>
    <col min="8457" max="8457" width="11" style="328" customWidth="1"/>
    <col min="8458" max="8458" width="11.109375" style="328" customWidth="1"/>
    <col min="8459" max="8460" width="13.33203125" style="328" customWidth="1"/>
    <col min="8461" max="8461" width="13.88671875" style="328" customWidth="1"/>
    <col min="8462" max="8465" width="9.109375" style="328" customWidth="1"/>
    <col min="8466" max="8704" width="8.88671875" style="328"/>
    <col min="8705" max="8705" width="46.109375" style="328" customWidth="1"/>
    <col min="8706" max="8706" width="30.6640625" style="328" customWidth="1"/>
    <col min="8707" max="8707" width="20.88671875" style="328" customWidth="1"/>
    <col min="8708" max="8709" width="20.44140625" style="328" customWidth="1"/>
    <col min="8710" max="8710" width="14.6640625" style="328" customWidth="1"/>
    <col min="8711" max="8711" width="14" style="328" customWidth="1"/>
    <col min="8712" max="8712" width="32.88671875" style="328" customWidth="1"/>
    <col min="8713" max="8713" width="11" style="328" customWidth="1"/>
    <col min="8714" max="8714" width="11.109375" style="328" customWidth="1"/>
    <col min="8715" max="8716" width="13.33203125" style="328" customWidth="1"/>
    <col min="8717" max="8717" width="13.88671875" style="328" customWidth="1"/>
    <col min="8718" max="8721" width="9.109375" style="328" customWidth="1"/>
    <col min="8722" max="8960" width="8.88671875" style="328"/>
    <col min="8961" max="8961" width="46.109375" style="328" customWidth="1"/>
    <col min="8962" max="8962" width="30.6640625" style="328" customWidth="1"/>
    <col min="8963" max="8963" width="20.88671875" style="328" customWidth="1"/>
    <col min="8964" max="8965" width="20.44140625" style="328" customWidth="1"/>
    <col min="8966" max="8966" width="14.6640625" style="328" customWidth="1"/>
    <col min="8967" max="8967" width="14" style="328" customWidth="1"/>
    <col min="8968" max="8968" width="32.88671875" style="328" customWidth="1"/>
    <col min="8969" max="8969" width="11" style="328" customWidth="1"/>
    <col min="8970" max="8970" width="11.109375" style="328" customWidth="1"/>
    <col min="8971" max="8972" width="13.33203125" style="328" customWidth="1"/>
    <col min="8973" max="8973" width="13.88671875" style="328" customWidth="1"/>
    <col min="8974" max="8977" width="9.109375" style="328" customWidth="1"/>
    <col min="8978" max="9216" width="8.88671875" style="328"/>
    <col min="9217" max="9217" width="46.109375" style="328" customWidth="1"/>
    <col min="9218" max="9218" width="30.6640625" style="328" customWidth="1"/>
    <col min="9219" max="9219" width="20.88671875" style="328" customWidth="1"/>
    <col min="9220" max="9221" width="20.44140625" style="328" customWidth="1"/>
    <col min="9222" max="9222" width="14.6640625" style="328" customWidth="1"/>
    <col min="9223" max="9223" width="14" style="328" customWidth="1"/>
    <col min="9224" max="9224" width="32.88671875" style="328" customWidth="1"/>
    <col min="9225" max="9225" width="11" style="328" customWidth="1"/>
    <col min="9226" max="9226" width="11.109375" style="328" customWidth="1"/>
    <col min="9227" max="9228" width="13.33203125" style="328" customWidth="1"/>
    <col min="9229" max="9229" width="13.88671875" style="328" customWidth="1"/>
    <col min="9230" max="9233" width="9.109375" style="328" customWidth="1"/>
    <col min="9234" max="9472" width="8.88671875" style="328"/>
    <col min="9473" max="9473" width="46.109375" style="328" customWidth="1"/>
    <col min="9474" max="9474" width="30.6640625" style="328" customWidth="1"/>
    <col min="9475" max="9475" width="20.88671875" style="328" customWidth="1"/>
    <col min="9476" max="9477" width="20.44140625" style="328" customWidth="1"/>
    <col min="9478" max="9478" width="14.6640625" style="328" customWidth="1"/>
    <col min="9479" max="9479" width="14" style="328" customWidth="1"/>
    <col min="9480" max="9480" width="32.88671875" style="328" customWidth="1"/>
    <col min="9481" max="9481" width="11" style="328" customWidth="1"/>
    <col min="9482" max="9482" width="11.109375" style="328" customWidth="1"/>
    <col min="9483" max="9484" width="13.33203125" style="328" customWidth="1"/>
    <col min="9485" max="9485" width="13.88671875" style="328" customWidth="1"/>
    <col min="9486" max="9489" width="9.109375" style="328" customWidth="1"/>
    <col min="9490" max="9728" width="8.88671875" style="328"/>
    <col min="9729" max="9729" width="46.109375" style="328" customWidth="1"/>
    <col min="9730" max="9730" width="30.6640625" style="328" customWidth="1"/>
    <col min="9731" max="9731" width="20.88671875" style="328" customWidth="1"/>
    <col min="9732" max="9733" width="20.44140625" style="328" customWidth="1"/>
    <col min="9734" max="9734" width="14.6640625" style="328" customWidth="1"/>
    <col min="9735" max="9735" width="14" style="328" customWidth="1"/>
    <col min="9736" max="9736" width="32.88671875" style="328" customWidth="1"/>
    <col min="9737" max="9737" width="11" style="328" customWidth="1"/>
    <col min="9738" max="9738" width="11.109375" style="328" customWidth="1"/>
    <col min="9739" max="9740" width="13.33203125" style="328" customWidth="1"/>
    <col min="9741" max="9741" width="13.88671875" style="328" customWidth="1"/>
    <col min="9742" max="9745" width="9.109375" style="328" customWidth="1"/>
    <col min="9746" max="9984" width="8.88671875" style="328"/>
    <col min="9985" max="9985" width="46.109375" style="328" customWidth="1"/>
    <col min="9986" max="9986" width="30.6640625" style="328" customWidth="1"/>
    <col min="9987" max="9987" width="20.88671875" style="328" customWidth="1"/>
    <col min="9988" max="9989" width="20.44140625" style="328" customWidth="1"/>
    <col min="9990" max="9990" width="14.6640625" style="328" customWidth="1"/>
    <col min="9991" max="9991" width="14" style="328" customWidth="1"/>
    <col min="9992" max="9992" width="32.88671875" style="328" customWidth="1"/>
    <col min="9993" max="9993" width="11" style="328" customWidth="1"/>
    <col min="9994" max="9994" width="11.109375" style="328" customWidth="1"/>
    <col min="9995" max="9996" width="13.33203125" style="328" customWidth="1"/>
    <col min="9997" max="9997" width="13.88671875" style="328" customWidth="1"/>
    <col min="9998" max="10001" width="9.109375" style="328" customWidth="1"/>
    <col min="10002" max="10240" width="8.88671875" style="328"/>
    <col min="10241" max="10241" width="46.109375" style="328" customWidth="1"/>
    <col min="10242" max="10242" width="30.6640625" style="328" customWidth="1"/>
    <col min="10243" max="10243" width="20.88671875" style="328" customWidth="1"/>
    <col min="10244" max="10245" width="20.44140625" style="328" customWidth="1"/>
    <col min="10246" max="10246" width="14.6640625" style="328" customWidth="1"/>
    <col min="10247" max="10247" width="14" style="328" customWidth="1"/>
    <col min="10248" max="10248" width="32.88671875" style="328" customWidth="1"/>
    <col min="10249" max="10249" width="11" style="328" customWidth="1"/>
    <col min="10250" max="10250" width="11.109375" style="328" customWidth="1"/>
    <col min="10251" max="10252" width="13.33203125" style="328" customWidth="1"/>
    <col min="10253" max="10253" width="13.88671875" style="328" customWidth="1"/>
    <col min="10254" max="10257" width="9.109375" style="328" customWidth="1"/>
    <col min="10258" max="10496" width="8.88671875" style="328"/>
    <col min="10497" max="10497" width="46.109375" style="328" customWidth="1"/>
    <col min="10498" max="10498" width="30.6640625" style="328" customWidth="1"/>
    <col min="10499" max="10499" width="20.88671875" style="328" customWidth="1"/>
    <col min="10500" max="10501" width="20.44140625" style="328" customWidth="1"/>
    <col min="10502" max="10502" width="14.6640625" style="328" customWidth="1"/>
    <col min="10503" max="10503" width="14" style="328" customWidth="1"/>
    <col min="10504" max="10504" width="32.88671875" style="328" customWidth="1"/>
    <col min="10505" max="10505" width="11" style="328" customWidth="1"/>
    <col min="10506" max="10506" width="11.109375" style="328" customWidth="1"/>
    <col min="10507" max="10508" width="13.33203125" style="328" customWidth="1"/>
    <col min="10509" max="10509" width="13.88671875" style="328" customWidth="1"/>
    <col min="10510" max="10513" width="9.109375" style="328" customWidth="1"/>
    <col min="10514" max="10752" width="8.88671875" style="328"/>
    <col min="10753" max="10753" width="46.109375" style="328" customWidth="1"/>
    <col min="10754" max="10754" width="30.6640625" style="328" customWidth="1"/>
    <col min="10755" max="10755" width="20.88671875" style="328" customWidth="1"/>
    <col min="10756" max="10757" width="20.44140625" style="328" customWidth="1"/>
    <col min="10758" max="10758" width="14.6640625" style="328" customWidth="1"/>
    <col min="10759" max="10759" width="14" style="328" customWidth="1"/>
    <col min="10760" max="10760" width="32.88671875" style="328" customWidth="1"/>
    <col min="10761" max="10761" width="11" style="328" customWidth="1"/>
    <col min="10762" max="10762" width="11.109375" style="328" customWidth="1"/>
    <col min="10763" max="10764" width="13.33203125" style="328" customWidth="1"/>
    <col min="10765" max="10765" width="13.88671875" style="328" customWidth="1"/>
    <col min="10766" max="10769" width="9.109375" style="328" customWidth="1"/>
    <col min="10770" max="11008" width="8.88671875" style="328"/>
    <col min="11009" max="11009" width="46.109375" style="328" customWidth="1"/>
    <col min="11010" max="11010" width="30.6640625" style="328" customWidth="1"/>
    <col min="11011" max="11011" width="20.88671875" style="328" customWidth="1"/>
    <col min="11012" max="11013" width="20.44140625" style="328" customWidth="1"/>
    <col min="11014" max="11014" width="14.6640625" style="328" customWidth="1"/>
    <col min="11015" max="11015" width="14" style="328" customWidth="1"/>
    <col min="11016" max="11016" width="32.88671875" style="328" customWidth="1"/>
    <col min="11017" max="11017" width="11" style="328" customWidth="1"/>
    <col min="11018" max="11018" width="11.109375" style="328" customWidth="1"/>
    <col min="11019" max="11020" width="13.33203125" style="328" customWidth="1"/>
    <col min="11021" max="11021" width="13.88671875" style="328" customWidth="1"/>
    <col min="11022" max="11025" width="9.109375" style="328" customWidth="1"/>
    <col min="11026" max="11264" width="8.88671875" style="328"/>
    <col min="11265" max="11265" width="46.109375" style="328" customWidth="1"/>
    <col min="11266" max="11266" width="30.6640625" style="328" customWidth="1"/>
    <col min="11267" max="11267" width="20.88671875" style="328" customWidth="1"/>
    <col min="11268" max="11269" width="20.44140625" style="328" customWidth="1"/>
    <col min="11270" max="11270" width="14.6640625" style="328" customWidth="1"/>
    <col min="11271" max="11271" width="14" style="328" customWidth="1"/>
    <col min="11272" max="11272" width="32.88671875" style="328" customWidth="1"/>
    <col min="11273" max="11273" width="11" style="328" customWidth="1"/>
    <col min="11274" max="11274" width="11.109375" style="328" customWidth="1"/>
    <col min="11275" max="11276" width="13.33203125" style="328" customWidth="1"/>
    <col min="11277" max="11277" width="13.88671875" style="328" customWidth="1"/>
    <col min="11278" max="11281" width="9.109375" style="328" customWidth="1"/>
    <col min="11282" max="11520" width="8.88671875" style="328"/>
    <col min="11521" max="11521" width="46.109375" style="328" customWidth="1"/>
    <col min="11522" max="11522" width="30.6640625" style="328" customWidth="1"/>
    <col min="11523" max="11523" width="20.88671875" style="328" customWidth="1"/>
    <col min="11524" max="11525" width="20.44140625" style="328" customWidth="1"/>
    <col min="11526" max="11526" width="14.6640625" style="328" customWidth="1"/>
    <col min="11527" max="11527" width="14" style="328" customWidth="1"/>
    <col min="11528" max="11528" width="32.88671875" style="328" customWidth="1"/>
    <col min="11529" max="11529" width="11" style="328" customWidth="1"/>
    <col min="11530" max="11530" width="11.109375" style="328" customWidth="1"/>
    <col min="11531" max="11532" width="13.33203125" style="328" customWidth="1"/>
    <col min="11533" max="11533" width="13.88671875" style="328" customWidth="1"/>
    <col min="11534" max="11537" width="9.109375" style="328" customWidth="1"/>
    <col min="11538" max="11776" width="8.88671875" style="328"/>
    <col min="11777" max="11777" width="46.109375" style="328" customWidth="1"/>
    <col min="11778" max="11778" width="30.6640625" style="328" customWidth="1"/>
    <col min="11779" max="11779" width="20.88671875" style="328" customWidth="1"/>
    <col min="11780" max="11781" width="20.44140625" style="328" customWidth="1"/>
    <col min="11782" max="11782" width="14.6640625" style="328" customWidth="1"/>
    <col min="11783" max="11783" width="14" style="328" customWidth="1"/>
    <col min="11784" max="11784" width="32.88671875" style="328" customWidth="1"/>
    <col min="11785" max="11785" width="11" style="328" customWidth="1"/>
    <col min="11786" max="11786" width="11.109375" style="328" customWidth="1"/>
    <col min="11787" max="11788" width="13.33203125" style="328" customWidth="1"/>
    <col min="11789" max="11789" width="13.88671875" style="328" customWidth="1"/>
    <col min="11790" max="11793" width="9.109375" style="328" customWidth="1"/>
    <col min="11794" max="12032" width="8.88671875" style="328"/>
    <col min="12033" max="12033" width="46.109375" style="328" customWidth="1"/>
    <col min="12034" max="12034" width="30.6640625" style="328" customWidth="1"/>
    <col min="12035" max="12035" width="20.88671875" style="328" customWidth="1"/>
    <col min="12036" max="12037" width="20.44140625" style="328" customWidth="1"/>
    <col min="12038" max="12038" width="14.6640625" style="328" customWidth="1"/>
    <col min="12039" max="12039" width="14" style="328" customWidth="1"/>
    <col min="12040" max="12040" width="32.88671875" style="328" customWidth="1"/>
    <col min="12041" max="12041" width="11" style="328" customWidth="1"/>
    <col min="12042" max="12042" width="11.109375" style="328" customWidth="1"/>
    <col min="12043" max="12044" width="13.33203125" style="328" customWidth="1"/>
    <col min="12045" max="12045" width="13.88671875" style="328" customWidth="1"/>
    <col min="12046" max="12049" width="9.109375" style="328" customWidth="1"/>
    <col min="12050" max="12288" width="8.88671875" style="328"/>
    <col min="12289" max="12289" width="46.109375" style="328" customWidth="1"/>
    <col min="12290" max="12290" width="30.6640625" style="328" customWidth="1"/>
    <col min="12291" max="12291" width="20.88671875" style="328" customWidth="1"/>
    <col min="12292" max="12293" width="20.44140625" style="328" customWidth="1"/>
    <col min="12294" max="12294" width="14.6640625" style="328" customWidth="1"/>
    <col min="12295" max="12295" width="14" style="328" customWidth="1"/>
    <col min="12296" max="12296" width="32.88671875" style="328" customWidth="1"/>
    <col min="12297" max="12297" width="11" style="328" customWidth="1"/>
    <col min="12298" max="12298" width="11.109375" style="328" customWidth="1"/>
    <col min="12299" max="12300" width="13.33203125" style="328" customWidth="1"/>
    <col min="12301" max="12301" width="13.88671875" style="328" customWidth="1"/>
    <col min="12302" max="12305" width="9.109375" style="328" customWidth="1"/>
    <col min="12306" max="12544" width="8.88671875" style="328"/>
    <col min="12545" max="12545" width="46.109375" style="328" customWidth="1"/>
    <col min="12546" max="12546" width="30.6640625" style="328" customWidth="1"/>
    <col min="12547" max="12547" width="20.88671875" style="328" customWidth="1"/>
    <col min="12548" max="12549" width="20.44140625" style="328" customWidth="1"/>
    <col min="12550" max="12550" width="14.6640625" style="328" customWidth="1"/>
    <col min="12551" max="12551" width="14" style="328" customWidth="1"/>
    <col min="12552" max="12552" width="32.88671875" style="328" customWidth="1"/>
    <col min="12553" max="12553" width="11" style="328" customWidth="1"/>
    <col min="12554" max="12554" width="11.109375" style="328" customWidth="1"/>
    <col min="12555" max="12556" width="13.33203125" style="328" customWidth="1"/>
    <col min="12557" max="12557" width="13.88671875" style="328" customWidth="1"/>
    <col min="12558" max="12561" width="9.109375" style="328" customWidth="1"/>
    <col min="12562" max="12800" width="8.88671875" style="328"/>
    <col min="12801" max="12801" width="46.109375" style="328" customWidth="1"/>
    <col min="12802" max="12802" width="30.6640625" style="328" customWidth="1"/>
    <col min="12803" max="12803" width="20.88671875" style="328" customWidth="1"/>
    <col min="12804" max="12805" width="20.44140625" style="328" customWidth="1"/>
    <col min="12806" max="12806" width="14.6640625" style="328" customWidth="1"/>
    <col min="12807" max="12807" width="14" style="328" customWidth="1"/>
    <col min="12808" max="12808" width="32.88671875" style="328" customWidth="1"/>
    <col min="12809" max="12809" width="11" style="328" customWidth="1"/>
    <col min="12810" max="12810" width="11.109375" style="328" customWidth="1"/>
    <col min="12811" max="12812" width="13.33203125" style="328" customWidth="1"/>
    <col min="12813" max="12813" width="13.88671875" style="328" customWidth="1"/>
    <col min="12814" max="12817" width="9.109375" style="328" customWidth="1"/>
    <col min="12818" max="13056" width="8.88671875" style="328"/>
    <col min="13057" max="13057" width="46.109375" style="328" customWidth="1"/>
    <col min="13058" max="13058" width="30.6640625" style="328" customWidth="1"/>
    <col min="13059" max="13059" width="20.88671875" style="328" customWidth="1"/>
    <col min="13060" max="13061" width="20.44140625" style="328" customWidth="1"/>
    <col min="13062" max="13062" width="14.6640625" style="328" customWidth="1"/>
    <col min="13063" max="13063" width="14" style="328" customWidth="1"/>
    <col min="13064" max="13064" width="32.88671875" style="328" customWidth="1"/>
    <col min="13065" max="13065" width="11" style="328" customWidth="1"/>
    <col min="13066" max="13066" width="11.109375" style="328" customWidth="1"/>
    <col min="13067" max="13068" width="13.33203125" style="328" customWidth="1"/>
    <col min="13069" max="13069" width="13.88671875" style="328" customWidth="1"/>
    <col min="13070" max="13073" width="9.109375" style="328" customWidth="1"/>
    <col min="13074" max="13312" width="8.88671875" style="328"/>
    <col min="13313" max="13313" width="46.109375" style="328" customWidth="1"/>
    <col min="13314" max="13314" width="30.6640625" style="328" customWidth="1"/>
    <col min="13315" max="13315" width="20.88671875" style="328" customWidth="1"/>
    <col min="13316" max="13317" width="20.44140625" style="328" customWidth="1"/>
    <col min="13318" max="13318" width="14.6640625" style="328" customWidth="1"/>
    <col min="13319" max="13319" width="14" style="328" customWidth="1"/>
    <col min="13320" max="13320" width="32.88671875" style="328" customWidth="1"/>
    <col min="13321" max="13321" width="11" style="328" customWidth="1"/>
    <col min="13322" max="13322" width="11.109375" style="328" customWidth="1"/>
    <col min="13323" max="13324" width="13.33203125" style="328" customWidth="1"/>
    <col min="13325" max="13325" width="13.88671875" style="328" customWidth="1"/>
    <col min="13326" max="13329" width="9.109375" style="328" customWidth="1"/>
    <col min="13330" max="13568" width="8.88671875" style="328"/>
    <col min="13569" max="13569" width="46.109375" style="328" customWidth="1"/>
    <col min="13570" max="13570" width="30.6640625" style="328" customWidth="1"/>
    <col min="13571" max="13571" width="20.88671875" style="328" customWidth="1"/>
    <col min="13572" max="13573" width="20.44140625" style="328" customWidth="1"/>
    <col min="13574" max="13574" width="14.6640625" style="328" customWidth="1"/>
    <col min="13575" max="13575" width="14" style="328" customWidth="1"/>
    <col min="13576" max="13576" width="32.88671875" style="328" customWidth="1"/>
    <col min="13577" max="13577" width="11" style="328" customWidth="1"/>
    <col min="13578" max="13578" width="11.109375" style="328" customWidth="1"/>
    <col min="13579" max="13580" width="13.33203125" style="328" customWidth="1"/>
    <col min="13581" max="13581" width="13.88671875" style="328" customWidth="1"/>
    <col min="13582" max="13585" width="9.109375" style="328" customWidth="1"/>
    <col min="13586" max="13824" width="8.88671875" style="328"/>
    <col min="13825" max="13825" width="46.109375" style="328" customWidth="1"/>
    <col min="13826" max="13826" width="30.6640625" style="328" customWidth="1"/>
    <col min="13827" max="13827" width="20.88671875" style="328" customWidth="1"/>
    <col min="13828" max="13829" width="20.44140625" style="328" customWidth="1"/>
    <col min="13830" max="13830" width="14.6640625" style="328" customWidth="1"/>
    <col min="13831" max="13831" width="14" style="328" customWidth="1"/>
    <col min="13832" max="13832" width="32.88671875" style="328" customWidth="1"/>
    <col min="13833" max="13833" width="11" style="328" customWidth="1"/>
    <col min="13834" max="13834" width="11.109375" style="328" customWidth="1"/>
    <col min="13835" max="13836" width="13.33203125" style="328" customWidth="1"/>
    <col min="13837" max="13837" width="13.88671875" style="328" customWidth="1"/>
    <col min="13838" max="13841" width="9.109375" style="328" customWidth="1"/>
    <col min="13842" max="14080" width="8.88671875" style="328"/>
    <col min="14081" max="14081" width="46.109375" style="328" customWidth="1"/>
    <col min="14082" max="14082" width="30.6640625" style="328" customWidth="1"/>
    <col min="14083" max="14083" width="20.88671875" style="328" customWidth="1"/>
    <col min="14084" max="14085" width="20.44140625" style="328" customWidth="1"/>
    <col min="14086" max="14086" width="14.6640625" style="328" customWidth="1"/>
    <col min="14087" max="14087" width="14" style="328" customWidth="1"/>
    <col min="14088" max="14088" width="32.88671875" style="328" customWidth="1"/>
    <col min="14089" max="14089" width="11" style="328" customWidth="1"/>
    <col min="14090" max="14090" width="11.109375" style="328" customWidth="1"/>
    <col min="14091" max="14092" width="13.33203125" style="328" customWidth="1"/>
    <col min="14093" max="14093" width="13.88671875" style="328" customWidth="1"/>
    <col min="14094" max="14097" width="9.109375" style="328" customWidth="1"/>
    <col min="14098" max="14336" width="8.88671875" style="328"/>
    <col min="14337" max="14337" width="46.109375" style="328" customWidth="1"/>
    <col min="14338" max="14338" width="30.6640625" style="328" customWidth="1"/>
    <col min="14339" max="14339" width="20.88671875" style="328" customWidth="1"/>
    <col min="14340" max="14341" width="20.44140625" style="328" customWidth="1"/>
    <col min="14342" max="14342" width="14.6640625" style="328" customWidth="1"/>
    <col min="14343" max="14343" width="14" style="328" customWidth="1"/>
    <col min="14344" max="14344" width="32.88671875" style="328" customWidth="1"/>
    <col min="14345" max="14345" width="11" style="328" customWidth="1"/>
    <col min="14346" max="14346" width="11.109375" style="328" customWidth="1"/>
    <col min="14347" max="14348" width="13.33203125" style="328" customWidth="1"/>
    <col min="14349" max="14349" width="13.88671875" style="328" customWidth="1"/>
    <col min="14350" max="14353" width="9.109375" style="328" customWidth="1"/>
    <col min="14354" max="14592" width="8.88671875" style="328"/>
    <col min="14593" max="14593" width="46.109375" style="328" customWidth="1"/>
    <col min="14594" max="14594" width="30.6640625" style="328" customWidth="1"/>
    <col min="14595" max="14595" width="20.88671875" style="328" customWidth="1"/>
    <col min="14596" max="14597" width="20.44140625" style="328" customWidth="1"/>
    <col min="14598" max="14598" width="14.6640625" style="328" customWidth="1"/>
    <col min="14599" max="14599" width="14" style="328" customWidth="1"/>
    <col min="14600" max="14600" width="32.88671875" style="328" customWidth="1"/>
    <col min="14601" max="14601" width="11" style="328" customWidth="1"/>
    <col min="14602" max="14602" width="11.109375" style="328" customWidth="1"/>
    <col min="14603" max="14604" width="13.33203125" style="328" customWidth="1"/>
    <col min="14605" max="14605" width="13.88671875" style="328" customWidth="1"/>
    <col min="14606" max="14609" width="9.109375" style="328" customWidth="1"/>
    <col min="14610" max="14848" width="8.88671875" style="328"/>
    <col min="14849" max="14849" width="46.109375" style="328" customWidth="1"/>
    <col min="14850" max="14850" width="30.6640625" style="328" customWidth="1"/>
    <col min="14851" max="14851" width="20.88671875" style="328" customWidth="1"/>
    <col min="14852" max="14853" width="20.44140625" style="328" customWidth="1"/>
    <col min="14854" max="14854" width="14.6640625" style="328" customWidth="1"/>
    <col min="14855" max="14855" width="14" style="328" customWidth="1"/>
    <col min="14856" max="14856" width="32.88671875" style="328" customWidth="1"/>
    <col min="14857" max="14857" width="11" style="328" customWidth="1"/>
    <col min="14858" max="14858" width="11.109375" style="328" customWidth="1"/>
    <col min="14859" max="14860" width="13.33203125" style="328" customWidth="1"/>
    <col min="14861" max="14861" width="13.88671875" style="328" customWidth="1"/>
    <col min="14862" max="14865" width="9.109375" style="328" customWidth="1"/>
    <col min="14866" max="15104" width="8.88671875" style="328"/>
    <col min="15105" max="15105" width="46.109375" style="328" customWidth="1"/>
    <col min="15106" max="15106" width="30.6640625" style="328" customWidth="1"/>
    <col min="15107" max="15107" width="20.88671875" style="328" customWidth="1"/>
    <col min="15108" max="15109" width="20.44140625" style="328" customWidth="1"/>
    <col min="15110" max="15110" width="14.6640625" style="328" customWidth="1"/>
    <col min="15111" max="15111" width="14" style="328" customWidth="1"/>
    <col min="15112" max="15112" width="32.88671875" style="328" customWidth="1"/>
    <col min="15113" max="15113" width="11" style="328" customWidth="1"/>
    <col min="15114" max="15114" width="11.109375" style="328" customWidth="1"/>
    <col min="15115" max="15116" width="13.33203125" style="328" customWidth="1"/>
    <col min="15117" max="15117" width="13.88671875" style="328" customWidth="1"/>
    <col min="15118" max="15121" width="9.109375" style="328" customWidth="1"/>
    <col min="15122" max="15360" width="8.88671875" style="328"/>
    <col min="15361" max="15361" width="46.109375" style="328" customWidth="1"/>
    <col min="15362" max="15362" width="30.6640625" style="328" customWidth="1"/>
    <col min="15363" max="15363" width="20.88671875" style="328" customWidth="1"/>
    <col min="15364" max="15365" width="20.44140625" style="328" customWidth="1"/>
    <col min="15366" max="15366" width="14.6640625" style="328" customWidth="1"/>
    <col min="15367" max="15367" width="14" style="328" customWidth="1"/>
    <col min="15368" max="15368" width="32.88671875" style="328" customWidth="1"/>
    <col min="15369" max="15369" width="11" style="328" customWidth="1"/>
    <col min="15370" max="15370" width="11.109375" style="328" customWidth="1"/>
    <col min="15371" max="15372" width="13.33203125" style="328" customWidth="1"/>
    <col min="15373" max="15373" width="13.88671875" style="328" customWidth="1"/>
    <col min="15374" max="15377" width="9.109375" style="328" customWidth="1"/>
    <col min="15378" max="15616" width="8.88671875" style="328"/>
    <col min="15617" max="15617" width="46.109375" style="328" customWidth="1"/>
    <col min="15618" max="15618" width="30.6640625" style="328" customWidth="1"/>
    <col min="15619" max="15619" width="20.88671875" style="328" customWidth="1"/>
    <col min="15620" max="15621" width="20.44140625" style="328" customWidth="1"/>
    <col min="15622" max="15622" width="14.6640625" style="328" customWidth="1"/>
    <col min="15623" max="15623" width="14" style="328" customWidth="1"/>
    <col min="15624" max="15624" width="32.88671875" style="328" customWidth="1"/>
    <col min="15625" max="15625" width="11" style="328" customWidth="1"/>
    <col min="15626" max="15626" width="11.109375" style="328" customWidth="1"/>
    <col min="15627" max="15628" width="13.33203125" style="328" customWidth="1"/>
    <col min="15629" max="15629" width="13.88671875" style="328" customWidth="1"/>
    <col min="15630" max="15633" width="9.109375" style="328" customWidth="1"/>
    <col min="15634" max="15872" width="8.88671875" style="328"/>
    <col min="15873" max="15873" width="46.109375" style="328" customWidth="1"/>
    <col min="15874" max="15874" width="30.6640625" style="328" customWidth="1"/>
    <col min="15875" max="15875" width="20.88671875" style="328" customWidth="1"/>
    <col min="15876" max="15877" width="20.44140625" style="328" customWidth="1"/>
    <col min="15878" max="15878" width="14.6640625" style="328" customWidth="1"/>
    <col min="15879" max="15879" width="14" style="328" customWidth="1"/>
    <col min="15880" max="15880" width="32.88671875" style="328" customWidth="1"/>
    <col min="15881" max="15881" width="11" style="328" customWidth="1"/>
    <col min="15882" max="15882" width="11.109375" style="328" customWidth="1"/>
    <col min="15883" max="15884" width="13.33203125" style="328" customWidth="1"/>
    <col min="15885" max="15885" width="13.88671875" style="328" customWidth="1"/>
    <col min="15886" max="15889" width="9.109375" style="328" customWidth="1"/>
    <col min="15890" max="16128" width="8.88671875" style="328"/>
    <col min="16129" max="16129" width="46.109375" style="328" customWidth="1"/>
    <col min="16130" max="16130" width="30.6640625" style="328" customWidth="1"/>
    <col min="16131" max="16131" width="20.88671875" style="328" customWidth="1"/>
    <col min="16132" max="16133" width="20.44140625" style="328" customWidth="1"/>
    <col min="16134" max="16134" width="14.6640625" style="328" customWidth="1"/>
    <col min="16135" max="16135" width="14" style="328" customWidth="1"/>
    <col min="16136" max="16136" width="32.88671875" style="328" customWidth="1"/>
    <col min="16137" max="16137" width="11" style="328" customWidth="1"/>
    <col min="16138" max="16138" width="11.109375" style="328" customWidth="1"/>
    <col min="16139" max="16140" width="13.33203125" style="328" customWidth="1"/>
    <col min="16141" max="16141" width="13.88671875" style="328" customWidth="1"/>
    <col min="16142" max="16145" width="9.109375" style="328" customWidth="1"/>
    <col min="16146" max="16384" width="8.88671875" style="328"/>
  </cols>
  <sheetData>
    <row r="1" spans="1:13" ht="27" customHeight="1" x14ac:dyDescent="0.3">
      <c r="E1" s="811" t="s">
        <v>49</v>
      </c>
      <c r="F1" s="810"/>
      <c r="G1" s="810"/>
    </row>
    <row r="2" spans="1:13" ht="15" customHeight="1" x14ac:dyDescent="0.3">
      <c r="C2" s="330"/>
      <c r="D2" s="331"/>
      <c r="E2" s="810"/>
      <c r="F2" s="810"/>
      <c r="G2" s="810"/>
      <c r="H2" s="331"/>
    </row>
    <row r="3" spans="1:13" s="334" customFormat="1" ht="37.200000000000003" customHeight="1" x14ac:dyDescent="0.35">
      <c r="A3" s="332"/>
      <c r="B3" s="332"/>
      <c r="C3" s="331"/>
      <c r="D3" s="331"/>
      <c r="E3" s="810"/>
      <c r="F3" s="810"/>
      <c r="G3" s="810"/>
      <c r="H3" s="331"/>
      <c r="I3" s="333"/>
      <c r="J3" s="333"/>
      <c r="K3" s="333"/>
      <c r="L3" s="333"/>
    </row>
    <row r="4" spans="1:13" s="334" customFormat="1" ht="24" customHeight="1" x14ac:dyDescent="0.4">
      <c r="A4" s="335"/>
      <c r="B4" s="335"/>
      <c r="C4" s="333"/>
      <c r="D4" s="812" t="s">
        <v>136</v>
      </c>
      <c r="E4" s="812"/>
      <c r="F4" s="812"/>
      <c r="G4" s="812"/>
      <c r="H4" s="333"/>
      <c r="I4" s="333"/>
      <c r="J4" s="333"/>
      <c r="K4" s="810"/>
      <c r="L4" s="810"/>
      <c r="M4" s="810"/>
    </row>
    <row r="5" spans="1:13" s="334" customFormat="1" ht="18" customHeight="1" x14ac:dyDescent="0.4">
      <c r="A5" s="335"/>
      <c r="B5" s="335"/>
      <c r="C5" s="330"/>
      <c r="D5" s="651" t="s">
        <v>338</v>
      </c>
      <c r="E5" s="651"/>
      <c r="F5" s="651"/>
      <c r="G5" s="651"/>
      <c r="H5" s="330"/>
      <c r="I5" s="330"/>
      <c r="J5" s="330"/>
      <c r="K5" s="810"/>
      <c r="L5" s="810"/>
      <c r="M5" s="810"/>
    </row>
    <row r="6" spans="1:13" s="336" customFormat="1" ht="22.2" customHeight="1" x14ac:dyDescent="0.4">
      <c r="A6" s="335"/>
      <c r="B6" s="335"/>
      <c r="C6" s="333"/>
      <c r="D6" s="812" t="s">
        <v>137</v>
      </c>
      <c r="E6" s="812"/>
      <c r="F6" s="812"/>
      <c r="G6" s="812"/>
      <c r="H6" s="333"/>
      <c r="I6" s="333"/>
      <c r="J6" s="333"/>
      <c r="K6" s="810"/>
      <c r="L6" s="810"/>
      <c r="M6" s="810"/>
    </row>
    <row r="7" spans="1:13" s="336" customFormat="1" ht="19.2" customHeight="1" x14ac:dyDescent="0.4">
      <c r="A7" s="335"/>
      <c r="B7" s="335"/>
      <c r="C7" s="333"/>
      <c r="D7" s="812" t="s">
        <v>138</v>
      </c>
      <c r="E7" s="812"/>
      <c r="F7" s="812"/>
      <c r="G7" s="812"/>
      <c r="H7" s="333"/>
      <c r="I7" s="333"/>
      <c r="J7" s="333"/>
      <c r="K7" s="333"/>
      <c r="L7" s="333"/>
    </row>
    <row r="8" spans="1:13" s="336" customFormat="1" ht="18" customHeight="1" x14ac:dyDescent="0.4">
      <c r="A8" s="335"/>
      <c r="B8" s="335"/>
      <c r="C8" s="813"/>
      <c r="D8" s="813"/>
      <c r="E8" s="813"/>
      <c r="F8" s="813"/>
      <c r="G8" s="813"/>
      <c r="H8" s="813"/>
      <c r="I8" s="333"/>
      <c r="J8" s="333"/>
      <c r="K8" s="333"/>
      <c r="L8" s="333"/>
    </row>
    <row r="10" spans="1:13" s="337" customFormat="1" ht="15.6" x14ac:dyDescent="0.3">
      <c r="F10" s="338"/>
    </row>
    <row r="11" spans="1:13" s="339" customFormat="1" ht="15.6" x14ac:dyDescent="0.3">
      <c r="C11" s="340" t="s">
        <v>0</v>
      </c>
      <c r="D11" s="340"/>
      <c r="E11" s="340"/>
      <c r="F11" s="340"/>
      <c r="G11" s="340"/>
      <c r="H11" s="340"/>
      <c r="I11" s="341"/>
    </row>
    <row r="12" spans="1:13" s="339" customFormat="1" ht="15.6" x14ac:dyDescent="0.3">
      <c r="B12" s="342" t="s">
        <v>127</v>
      </c>
      <c r="C12" s="342"/>
      <c r="D12" s="342"/>
      <c r="E12" s="342"/>
      <c r="F12" s="343"/>
      <c r="G12" s="343"/>
      <c r="H12" s="343"/>
      <c r="I12" s="341"/>
    </row>
    <row r="13" spans="1:13" s="339" customFormat="1" ht="15.6" x14ac:dyDescent="0.3">
      <c r="B13" s="814" t="s">
        <v>1</v>
      </c>
      <c r="C13" s="814"/>
      <c r="D13" s="814"/>
      <c r="E13" s="814"/>
      <c r="F13" s="344"/>
      <c r="G13" s="344"/>
      <c r="H13" s="344"/>
      <c r="I13" s="341"/>
    </row>
    <row r="14" spans="1:13" s="339" customFormat="1" ht="15" customHeight="1" x14ac:dyDescent="0.3">
      <c r="B14" s="340"/>
      <c r="C14" s="74" t="s">
        <v>228</v>
      </c>
      <c r="D14" s="345"/>
      <c r="E14" s="340"/>
      <c r="F14" s="340"/>
      <c r="G14" s="340"/>
      <c r="H14" s="340"/>
      <c r="I14" s="341"/>
    </row>
    <row r="15" spans="1:13" s="339" customFormat="1" ht="15" customHeight="1" x14ac:dyDescent="0.3">
      <c r="B15" s="340"/>
      <c r="C15" s="74"/>
      <c r="D15" s="345"/>
      <c r="E15" s="340"/>
      <c r="F15" s="340"/>
      <c r="G15" s="340"/>
      <c r="H15" s="340"/>
      <c r="I15" s="341"/>
    </row>
    <row r="16" spans="1:13" s="339" customFormat="1" ht="31.2" customHeight="1" x14ac:dyDescent="0.3">
      <c r="A16" s="815" t="s">
        <v>128</v>
      </c>
      <c r="B16" s="815"/>
      <c r="C16" s="815"/>
      <c r="D16" s="815"/>
      <c r="E16" s="815"/>
      <c r="F16" s="815"/>
      <c r="G16" s="815"/>
      <c r="H16" s="346"/>
      <c r="I16" s="341"/>
      <c r="J16" s="347"/>
      <c r="K16" s="347"/>
      <c r="L16" s="347"/>
      <c r="M16" s="347"/>
    </row>
    <row r="17" spans="1:13" s="348" customFormat="1" ht="51.75" customHeight="1" x14ac:dyDescent="0.3">
      <c r="A17" s="348" t="s">
        <v>238</v>
      </c>
      <c r="B17" s="333"/>
      <c r="C17" s="333"/>
      <c r="D17" s="333"/>
      <c r="E17" s="333"/>
      <c r="F17" s="333"/>
      <c r="G17" s="349"/>
      <c r="H17" s="349"/>
      <c r="I17" s="350"/>
      <c r="J17" s="349"/>
      <c r="K17" s="349"/>
      <c r="L17" s="349"/>
      <c r="M17" s="349"/>
    </row>
    <row r="18" spans="1:13" s="348" customFormat="1" ht="409.2" customHeight="1" x14ac:dyDescent="0.3">
      <c r="A18" s="805" t="s">
        <v>337</v>
      </c>
      <c r="B18" s="805"/>
      <c r="C18" s="805"/>
      <c r="D18" s="805"/>
      <c r="E18" s="805"/>
      <c r="F18" s="805"/>
      <c r="G18" s="805"/>
      <c r="H18" s="396"/>
      <c r="I18" s="351"/>
      <c r="J18" s="352"/>
      <c r="K18" s="352"/>
      <c r="L18" s="352"/>
    </row>
    <row r="19" spans="1:13" s="353" customFormat="1" ht="21" customHeight="1" x14ac:dyDescent="0.3">
      <c r="A19" s="337" t="s">
        <v>63</v>
      </c>
    </row>
    <row r="20" spans="1:13" s="353" customFormat="1" ht="22.95" customHeight="1" x14ac:dyDescent="0.3">
      <c r="A20" s="816" t="s">
        <v>123</v>
      </c>
      <c r="B20" s="816"/>
      <c r="C20" s="816"/>
      <c r="D20" s="816"/>
      <c r="E20" s="816"/>
      <c r="F20" s="816"/>
      <c r="G20" s="816"/>
    </row>
    <row r="21" spans="1:13" s="355" customFormat="1" ht="25.8" customHeight="1" x14ac:dyDescent="0.3">
      <c r="A21" s="817" t="s">
        <v>129</v>
      </c>
      <c r="B21" s="817"/>
      <c r="C21" s="817"/>
      <c r="D21" s="817"/>
      <c r="E21" s="817"/>
      <c r="F21" s="817"/>
      <c r="G21" s="817"/>
      <c r="H21" s="354"/>
    </row>
    <row r="22" spans="1:13" s="353" customFormat="1" ht="19.2" customHeight="1" x14ac:dyDescent="0.3">
      <c r="A22" s="337" t="s">
        <v>43</v>
      </c>
    </row>
    <row r="23" spans="1:13" s="353" customFormat="1" ht="20.399999999999999" customHeight="1" x14ac:dyDescent="0.3">
      <c r="A23" s="337" t="s">
        <v>130</v>
      </c>
    </row>
    <row r="24" spans="1:13" s="348" customFormat="1" ht="49.5" customHeight="1" x14ac:dyDescent="0.3">
      <c r="A24" s="805" t="s">
        <v>131</v>
      </c>
      <c r="B24" s="805"/>
      <c r="C24" s="805"/>
      <c r="D24" s="805"/>
      <c r="E24" s="805"/>
      <c r="F24" s="805"/>
      <c r="G24" s="805"/>
      <c r="H24" s="356"/>
      <c r="I24" s="351"/>
      <c r="J24" s="352"/>
      <c r="K24" s="352"/>
      <c r="L24" s="352"/>
    </row>
    <row r="25" spans="1:13" s="348" customFormat="1" ht="32.4" customHeight="1" x14ac:dyDescent="0.3">
      <c r="A25" s="805" t="s">
        <v>243</v>
      </c>
      <c r="B25" s="805"/>
      <c r="C25" s="805"/>
      <c r="D25" s="805"/>
      <c r="E25" s="805"/>
      <c r="F25" s="805"/>
      <c r="G25" s="805"/>
      <c r="I25" s="351"/>
      <c r="J25" s="352"/>
      <c r="K25" s="352"/>
      <c r="L25" s="352"/>
    </row>
    <row r="26" spans="1:13" s="348" customFormat="1" ht="20.399999999999999" customHeight="1" x14ac:dyDescent="0.3">
      <c r="A26" s="805"/>
      <c r="B26" s="805"/>
      <c r="C26" s="805"/>
      <c r="D26" s="805"/>
      <c r="E26" s="805"/>
      <c r="F26" s="805"/>
      <c r="G26" s="805"/>
      <c r="I26" s="351"/>
      <c r="J26" s="352"/>
      <c r="K26" s="352"/>
      <c r="L26" s="352"/>
    </row>
    <row r="27" spans="1:13" s="348" customFormat="1" ht="37.950000000000003" customHeight="1" x14ac:dyDescent="0.3">
      <c r="A27" s="805" t="s">
        <v>132</v>
      </c>
      <c r="B27" s="805"/>
      <c r="C27" s="805"/>
      <c r="D27" s="805"/>
      <c r="E27" s="805"/>
      <c r="F27" s="805"/>
      <c r="G27" s="805"/>
      <c r="H27" s="356"/>
      <c r="I27" s="350"/>
    </row>
    <row r="28" spans="1:13" s="353" customFormat="1" ht="25.2" customHeight="1" x14ac:dyDescent="0.3">
      <c r="A28" s="806" t="s">
        <v>57</v>
      </c>
      <c r="B28" s="806" t="s">
        <v>5</v>
      </c>
      <c r="C28" s="618" t="s">
        <v>230</v>
      </c>
      <c r="D28" s="618" t="s">
        <v>229</v>
      </c>
      <c r="E28" s="618" t="s">
        <v>37</v>
      </c>
      <c r="F28" s="618"/>
      <c r="G28" s="618"/>
      <c r="H28" s="346"/>
    </row>
    <row r="29" spans="1:13" s="353" customFormat="1" ht="36.75" customHeight="1" x14ac:dyDescent="0.3">
      <c r="A29" s="806"/>
      <c r="B29" s="806"/>
      <c r="C29" s="618"/>
      <c r="D29" s="618"/>
      <c r="E29" s="397" t="s">
        <v>24</v>
      </c>
      <c r="F29" s="397" t="s">
        <v>120</v>
      </c>
      <c r="G29" s="397" t="s">
        <v>231</v>
      </c>
      <c r="H29" s="346"/>
    </row>
    <row r="30" spans="1:13" s="353" customFormat="1" ht="54" customHeight="1" x14ac:dyDescent="0.3">
      <c r="A30" s="357" t="s">
        <v>133</v>
      </c>
      <c r="B30" s="358" t="s">
        <v>14</v>
      </c>
      <c r="C30" s="427">
        <v>62089</v>
      </c>
      <c r="D30" s="427">
        <f>728952+280932</f>
        <v>1009884</v>
      </c>
      <c r="E30" s="427">
        <f>1070133+210400</f>
        <v>1280533</v>
      </c>
      <c r="F30" s="427">
        <v>1040228</v>
      </c>
      <c r="G30" s="428">
        <v>376316</v>
      </c>
      <c r="H30" s="346"/>
    </row>
    <row r="31" spans="1:13" s="362" customFormat="1" ht="38.4" customHeight="1" x14ac:dyDescent="0.3">
      <c r="A31" s="359" t="s">
        <v>20</v>
      </c>
      <c r="B31" s="360" t="s">
        <v>58</v>
      </c>
      <c r="C31" s="364">
        <f>C30</f>
        <v>62089</v>
      </c>
      <c r="D31" s="364">
        <f>SUM(D30:D30)</f>
        <v>1009884</v>
      </c>
      <c r="E31" s="364">
        <f>E30</f>
        <v>1280533</v>
      </c>
      <c r="F31" s="364">
        <f>F30</f>
        <v>1040228</v>
      </c>
      <c r="G31" s="429">
        <f>G30</f>
        <v>376316</v>
      </c>
      <c r="H31" s="361"/>
    </row>
    <row r="32" spans="1:13" s="362" customFormat="1" ht="15.6" x14ac:dyDescent="0.3">
      <c r="A32" s="363"/>
      <c r="B32" s="360"/>
      <c r="C32" s="364"/>
      <c r="D32" s="364"/>
      <c r="E32" s="364"/>
      <c r="F32" s="364"/>
      <c r="G32" s="364"/>
      <c r="H32" s="361"/>
    </row>
    <row r="33" spans="1:13" s="339" customFormat="1" ht="64.95" customHeight="1" x14ac:dyDescent="0.3">
      <c r="A33" s="807" t="s">
        <v>19</v>
      </c>
      <c r="B33" s="809" t="s">
        <v>5</v>
      </c>
      <c r="C33" s="618" t="s">
        <v>230</v>
      </c>
      <c r="D33" s="618" t="s">
        <v>229</v>
      </c>
      <c r="E33" s="618" t="s">
        <v>37</v>
      </c>
      <c r="F33" s="618"/>
      <c r="G33" s="618"/>
      <c r="H33" s="341"/>
      <c r="I33" s="341"/>
      <c r="J33" s="347"/>
      <c r="K33" s="347"/>
      <c r="L33" s="347"/>
      <c r="M33" s="347"/>
    </row>
    <row r="34" spans="1:13" s="353" customFormat="1" ht="22.95" customHeight="1" x14ac:dyDescent="0.3">
      <c r="A34" s="808"/>
      <c r="B34" s="809"/>
      <c r="C34" s="618"/>
      <c r="D34" s="618"/>
      <c r="E34" s="397" t="s">
        <v>24</v>
      </c>
      <c r="F34" s="397" t="s">
        <v>120</v>
      </c>
      <c r="G34" s="397" t="s">
        <v>231</v>
      </c>
      <c r="H34" s="341"/>
    </row>
    <row r="35" spans="1:13" s="368" customFormat="1" ht="58.95" customHeight="1" x14ac:dyDescent="0.3">
      <c r="A35" s="365" t="s">
        <v>134</v>
      </c>
      <c r="B35" s="366" t="s">
        <v>135</v>
      </c>
      <c r="C35" s="367">
        <v>2</v>
      </c>
      <c r="D35" s="366">
        <f>4+2</f>
        <v>6</v>
      </c>
      <c r="E35" s="366">
        <f>8+1</f>
        <v>9</v>
      </c>
      <c r="F35" s="366">
        <v>8</v>
      </c>
      <c r="G35" s="366">
        <v>8</v>
      </c>
      <c r="H35" s="350"/>
      <c r="I35" s="368" t="s">
        <v>212</v>
      </c>
      <c r="J35" s="368" t="s">
        <v>48</v>
      </c>
    </row>
    <row r="36" spans="1:13" s="353" customFormat="1" ht="31.95" customHeight="1" x14ac:dyDescent="0.3">
      <c r="A36" s="369" t="s">
        <v>20</v>
      </c>
      <c r="B36" s="360" t="s">
        <v>14</v>
      </c>
      <c r="C36" s="364">
        <f>C31</f>
        <v>62089</v>
      </c>
      <c r="D36" s="364">
        <f>D31</f>
        <v>1009884</v>
      </c>
      <c r="E36" s="364">
        <f>E31</f>
        <v>1280533</v>
      </c>
      <c r="F36" s="364">
        <f>F31</f>
        <v>1040228</v>
      </c>
      <c r="G36" s="429">
        <f>G31</f>
        <v>376316</v>
      </c>
      <c r="H36" s="341"/>
      <c r="L36" s="353" t="s">
        <v>48</v>
      </c>
    </row>
    <row r="37" spans="1:13" s="339" customFormat="1" ht="38.4" customHeight="1" x14ac:dyDescent="0.3">
      <c r="A37" s="370"/>
      <c r="B37" s="370"/>
      <c r="C37" s="371"/>
      <c r="D37" s="372" t="s">
        <v>48</v>
      </c>
      <c r="E37" s="372"/>
      <c r="F37" s="372"/>
      <c r="G37" s="372"/>
      <c r="H37" s="372"/>
      <c r="I37" s="341"/>
    </row>
    <row r="38" spans="1:13" s="374" customFormat="1" ht="35.25" customHeight="1" x14ac:dyDescent="0.3">
      <c r="A38" s="803"/>
      <c r="B38" s="804"/>
      <c r="C38" s="804"/>
      <c r="D38" s="804"/>
      <c r="E38" s="804"/>
      <c r="F38" s="804"/>
      <c r="G38" s="804"/>
      <c r="H38" s="373"/>
    </row>
    <row r="39" spans="1:13" s="339" customFormat="1" ht="21" customHeight="1" x14ac:dyDescent="0.3">
      <c r="A39" s="327"/>
      <c r="B39" s="327"/>
      <c r="C39" s="328"/>
      <c r="D39" s="328"/>
      <c r="E39" s="328"/>
      <c r="F39" s="328"/>
      <c r="G39" s="328"/>
      <c r="H39" s="328"/>
    </row>
    <row r="40" spans="1:13" s="339" customFormat="1" ht="34.950000000000003" customHeight="1" x14ac:dyDescent="0.3">
      <c r="A40" s="327"/>
      <c r="B40" s="327"/>
      <c r="C40" s="328"/>
      <c r="D40" s="328"/>
      <c r="E40" s="328"/>
      <c r="F40" s="328"/>
      <c r="G40" s="328"/>
      <c r="H40" s="328"/>
    </row>
    <row r="41" spans="1:13" s="339" customFormat="1" ht="39" customHeight="1" x14ac:dyDescent="0.3">
      <c r="A41" s="327"/>
      <c r="B41" s="327"/>
      <c r="C41" s="328"/>
      <c r="D41" s="328"/>
      <c r="E41" s="328"/>
      <c r="F41" s="328"/>
      <c r="G41" s="328"/>
      <c r="H41" s="328"/>
      <c r="I41" s="347"/>
      <c r="J41" s="375"/>
      <c r="K41" s="375"/>
      <c r="L41" s="375"/>
    </row>
    <row r="42" spans="1:13" s="339" customFormat="1" ht="15.6" x14ac:dyDescent="0.3">
      <c r="A42" s="327"/>
      <c r="B42" s="327"/>
      <c r="C42" s="328"/>
      <c r="D42" s="328"/>
      <c r="E42" s="328"/>
      <c r="F42" s="328"/>
      <c r="G42" s="328"/>
      <c r="H42" s="328"/>
      <c r="I42" s="341"/>
      <c r="J42" s="347"/>
      <c r="K42" s="375"/>
      <c r="L42" s="375"/>
      <c r="M42" s="375"/>
    </row>
  </sheetData>
  <mergeCells count="26">
    <mergeCell ref="K4:M6"/>
    <mergeCell ref="E1:G3"/>
    <mergeCell ref="A24:G24"/>
    <mergeCell ref="D4:G4"/>
    <mergeCell ref="D5:G5"/>
    <mergeCell ref="D6:G6"/>
    <mergeCell ref="D7:G7"/>
    <mergeCell ref="C8:H8"/>
    <mergeCell ref="B13:E13"/>
    <mergeCell ref="A16:G16"/>
    <mergeCell ref="A18:G18"/>
    <mergeCell ref="A20:G20"/>
    <mergeCell ref="A21:G21"/>
    <mergeCell ref="A38:G38"/>
    <mergeCell ref="A25:G26"/>
    <mergeCell ref="A27:G27"/>
    <mergeCell ref="A28:A29"/>
    <mergeCell ref="B28:B29"/>
    <mergeCell ref="C28:C29"/>
    <mergeCell ref="D28:D29"/>
    <mergeCell ref="E28:G28"/>
    <mergeCell ref="A33:A34"/>
    <mergeCell ref="B33:B34"/>
    <mergeCell ref="C33:C34"/>
    <mergeCell ref="D33:D34"/>
    <mergeCell ref="E33:G33"/>
  </mergeCells>
  <printOptions horizontalCentered="1"/>
  <pageMargins left="0.39370078740157483" right="0.39370078740157483" top="0.39370078740157483" bottom="0.39370078740157483" header="0.19685039370078741" footer="0.19685039370078741"/>
  <pageSetup paperSize="9" scale="68" fitToHeight="0" orientation="landscape" horizontalDpi="1200" r:id="rId1"/>
  <headerFooter alignWithMargins="0"/>
  <rowBreaks count="1" manualBreakCount="1">
    <brk id="1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1"/>
  <sheetViews>
    <sheetView topLeftCell="A4" zoomScale="60" zoomScaleNormal="60" zoomScaleSheetLayoutView="75" workbookViewId="0">
      <selection activeCell="A24" sqref="A24:L24"/>
    </sheetView>
  </sheetViews>
  <sheetFormatPr defaultRowHeight="13.8" x14ac:dyDescent="0.3"/>
  <cols>
    <col min="1" max="1" width="46.109375" style="59" customWidth="1"/>
    <col min="2" max="2" width="11.6640625" style="59" customWidth="1"/>
    <col min="3" max="3" width="15.6640625" style="54" customWidth="1"/>
    <col min="4" max="4" width="17.44140625" style="54" customWidth="1"/>
    <col min="5" max="5" width="18.88671875" style="54" customWidth="1"/>
    <col min="6" max="6" width="14.6640625" style="54" customWidth="1"/>
    <col min="7" max="7" width="17.5546875" style="54" customWidth="1"/>
    <col min="8" max="8" width="14.6640625"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54" customWidth="1"/>
    <col min="258" max="258" width="11.6640625" style="54" customWidth="1"/>
    <col min="259" max="259" width="15.6640625" style="54" customWidth="1"/>
    <col min="260" max="260" width="17.44140625" style="54" customWidth="1"/>
    <col min="261" max="261" width="18.88671875" style="54" customWidth="1"/>
    <col min="262" max="262" width="14.6640625" style="54" customWidth="1"/>
    <col min="263" max="263" width="17.5546875" style="54" customWidth="1"/>
    <col min="264" max="264" width="14.6640625" style="54" customWidth="1"/>
    <col min="265" max="265" width="11" style="54" customWidth="1"/>
    <col min="266" max="266" width="11.109375" style="54" customWidth="1"/>
    <col min="267" max="268" width="13.33203125" style="54" customWidth="1"/>
    <col min="269" max="269" width="13.88671875" style="54" customWidth="1"/>
    <col min="270" max="273" width="9.109375" style="54" customWidth="1"/>
    <col min="274" max="512" width="8.88671875" style="54"/>
    <col min="513" max="513" width="46.109375" style="54" customWidth="1"/>
    <col min="514" max="514" width="11.6640625" style="54" customWidth="1"/>
    <col min="515" max="515" width="15.6640625" style="54" customWidth="1"/>
    <col min="516" max="516" width="17.44140625" style="54" customWidth="1"/>
    <col min="517" max="517" width="18.88671875" style="54" customWidth="1"/>
    <col min="518" max="518" width="14.6640625" style="54" customWidth="1"/>
    <col min="519" max="519" width="17.5546875" style="54" customWidth="1"/>
    <col min="520" max="520" width="14.6640625" style="54" customWidth="1"/>
    <col min="521" max="521" width="11" style="54" customWidth="1"/>
    <col min="522" max="522" width="11.109375" style="54" customWidth="1"/>
    <col min="523" max="524" width="13.33203125" style="54" customWidth="1"/>
    <col min="525" max="525" width="13.88671875" style="54" customWidth="1"/>
    <col min="526" max="529" width="9.109375" style="54" customWidth="1"/>
    <col min="530" max="768" width="8.88671875" style="54"/>
    <col min="769" max="769" width="46.109375" style="54" customWidth="1"/>
    <col min="770" max="770" width="11.6640625" style="54" customWidth="1"/>
    <col min="771" max="771" width="15.6640625" style="54" customWidth="1"/>
    <col min="772" max="772" width="17.44140625" style="54" customWidth="1"/>
    <col min="773" max="773" width="18.88671875" style="54" customWidth="1"/>
    <col min="774" max="774" width="14.6640625" style="54" customWidth="1"/>
    <col min="775" max="775" width="17.5546875" style="54" customWidth="1"/>
    <col min="776" max="776" width="14.6640625" style="54" customWidth="1"/>
    <col min="777" max="777" width="11" style="54" customWidth="1"/>
    <col min="778" max="778" width="11.109375" style="54" customWidth="1"/>
    <col min="779" max="780" width="13.33203125" style="54" customWidth="1"/>
    <col min="781" max="781" width="13.88671875" style="54" customWidth="1"/>
    <col min="782" max="785" width="9.109375" style="54" customWidth="1"/>
    <col min="786" max="1024" width="8.88671875" style="54"/>
    <col min="1025" max="1025" width="46.109375" style="54" customWidth="1"/>
    <col min="1026" max="1026" width="11.6640625" style="54" customWidth="1"/>
    <col min="1027" max="1027" width="15.6640625" style="54" customWidth="1"/>
    <col min="1028" max="1028" width="17.44140625" style="54" customWidth="1"/>
    <col min="1029" max="1029" width="18.88671875" style="54" customWidth="1"/>
    <col min="1030" max="1030" width="14.6640625" style="54" customWidth="1"/>
    <col min="1031" max="1031" width="17.5546875" style="54" customWidth="1"/>
    <col min="1032" max="1032" width="14.6640625" style="54" customWidth="1"/>
    <col min="1033" max="1033" width="11" style="54" customWidth="1"/>
    <col min="1034" max="1034" width="11.109375" style="54" customWidth="1"/>
    <col min="1035" max="1036" width="13.33203125" style="54" customWidth="1"/>
    <col min="1037" max="1037" width="13.88671875" style="54" customWidth="1"/>
    <col min="1038" max="1041" width="9.109375" style="54" customWidth="1"/>
    <col min="1042" max="1280" width="8.88671875" style="54"/>
    <col min="1281" max="1281" width="46.109375" style="54" customWidth="1"/>
    <col min="1282" max="1282" width="11.6640625" style="54" customWidth="1"/>
    <col min="1283" max="1283" width="15.6640625" style="54" customWidth="1"/>
    <col min="1284" max="1284" width="17.44140625" style="54" customWidth="1"/>
    <col min="1285" max="1285" width="18.88671875" style="54" customWidth="1"/>
    <col min="1286" max="1286" width="14.6640625" style="54" customWidth="1"/>
    <col min="1287" max="1287" width="17.5546875" style="54" customWidth="1"/>
    <col min="1288" max="1288" width="14.6640625" style="54" customWidth="1"/>
    <col min="1289" max="1289" width="11" style="54" customWidth="1"/>
    <col min="1290" max="1290" width="11.109375" style="54" customWidth="1"/>
    <col min="1291" max="1292" width="13.33203125" style="54" customWidth="1"/>
    <col min="1293" max="1293" width="13.88671875" style="54" customWidth="1"/>
    <col min="1294" max="1297" width="9.109375" style="54" customWidth="1"/>
    <col min="1298" max="1536" width="8.88671875" style="54"/>
    <col min="1537" max="1537" width="46.109375" style="54" customWidth="1"/>
    <col min="1538" max="1538" width="11.6640625" style="54" customWidth="1"/>
    <col min="1539" max="1539" width="15.6640625" style="54" customWidth="1"/>
    <col min="1540" max="1540" width="17.44140625" style="54" customWidth="1"/>
    <col min="1541" max="1541" width="18.88671875" style="54" customWidth="1"/>
    <col min="1542" max="1542" width="14.6640625" style="54" customWidth="1"/>
    <col min="1543" max="1543" width="17.5546875" style="54" customWidth="1"/>
    <col min="1544" max="1544" width="14.6640625" style="54" customWidth="1"/>
    <col min="1545" max="1545" width="11" style="54" customWidth="1"/>
    <col min="1546" max="1546" width="11.109375" style="54" customWidth="1"/>
    <col min="1547" max="1548" width="13.33203125" style="54" customWidth="1"/>
    <col min="1549" max="1549" width="13.88671875" style="54" customWidth="1"/>
    <col min="1550" max="1553" width="9.109375" style="54" customWidth="1"/>
    <col min="1554" max="1792" width="8.88671875" style="54"/>
    <col min="1793" max="1793" width="46.109375" style="54" customWidth="1"/>
    <col min="1794" max="1794" width="11.6640625" style="54" customWidth="1"/>
    <col min="1795" max="1795" width="15.6640625" style="54" customWidth="1"/>
    <col min="1796" max="1796" width="17.44140625" style="54" customWidth="1"/>
    <col min="1797" max="1797" width="18.88671875" style="54" customWidth="1"/>
    <col min="1798" max="1798" width="14.6640625" style="54" customWidth="1"/>
    <col min="1799" max="1799" width="17.5546875" style="54" customWidth="1"/>
    <col min="1800" max="1800" width="14.6640625" style="54" customWidth="1"/>
    <col min="1801" max="1801" width="11" style="54" customWidth="1"/>
    <col min="1802" max="1802" width="11.109375" style="54" customWidth="1"/>
    <col min="1803" max="1804" width="13.33203125" style="54" customWidth="1"/>
    <col min="1805" max="1805" width="13.88671875" style="54" customWidth="1"/>
    <col min="1806" max="1809" width="9.109375" style="54" customWidth="1"/>
    <col min="1810" max="2048" width="8.88671875" style="54"/>
    <col min="2049" max="2049" width="46.109375" style="54" customWidth="1"/>
    <col min="2050" max="2050" width="11.6640625" style="54" customWidth="1"/>
    <col min="2051" max="2051" width="15.6640625" style="54" customWidth="1"/>
    <col min="2052" max="2052" width="17.44140625" style="54" customWidth="1"/>
    <col min="2053" max="2053" width="18.88671875" style="54" customWidth="1"/>
    <col min="2054" max="2054" width="14.6640625" style="54" customWidth="1"/>
    <col min="2055" max="2055" width="17.5546875" style="54" customWidth="1"/>
    <col min="2056" max="2056" width="14.6640625" style="54" customWidth="1"/>
    <col min="2057" max="2057" width="11" style="54" customWidth="1"/>
    <col min="2058" max="2058" width="11.109375" style="54" customWidth="1"/>
    <col min="2059" max="2060" width="13.33203125" style="54" customWidth="1"/>
    <col min="2061" max="2061" width="13.88671875" style="54" customWidth="1"/>
    <col min="2062" max="2065" width="9.109375" style="54" customWidth="1"/>
    <col min="2066" max="2304" width="8.88671875" style="54"/>
    <col min="2305" max="2305" width="46.109375" style="54" customWidth="1"/>
    <col min="2306" max="2306" width="11.6640625" style="54" customWidth="1"/>
    <col min="2307" max="2307" width="15.6640625" style="54" customWidth="1"/>
    <col min="2308" max="2308" width="17.44140625" style="54" customWidth="1"/>
    <col min="2309" max="2309" width="18.88671875" style="54" customWidth="1"/>
    <col min="2310" max="2310" width="14.6640625" style="54" customWidth="1"/>
    <col min="2311" max="2311" width="17.5546875" style="54" customWidth="1"/>
    <col min="2312" max="2312" width="14.6640625" style="54" customWidth="1"/>
    <col min="2313" max="2313" width="11" style="54" customWidth="1"/>
    <col min="2314" max="2314" width="11.109375" style="54" customWidth="1"/>
    <col min="2315" max="2316" width="13.33203125" style="54" customWidth="1"/>
    <col min="2317" max="2317" width="13.88671875" style="54" customWidth="1"/>
    <col min="2318" max="2321" width="9.109375" style="54" customWidth="1"/>
    <col min="2322" max="2560" width="8.88671875" style="54"/>
    <col min="2561" max="2561" width="46.109375" style="54" customWidth="1"/>
    <col min="2562" max="2562" width="11.6640625" style="54" customWidth="1"/>
    <col min="2563" max="2563" width="15.6640625" style="54" customWidth="1"/>
    <col min="2564" max="2564" width="17.44140625" style="54" customWidth="1"/>
    <col min="2565" max="2565" width="18.88671875" style="54" customWidth="1"/>
    <col min="2566" max="2566" width="14.6640625" style="54" customWidth="1"/>
    <col min="2567" max="2567" width="17.5546875" style="54" customWidth="1"/>
    <col min="2568" max="2568" width="14.6640625" style="54" customWidth="1"/>
    <col min="2569" max="2569" width="11" style="54" customWidth="1"/>
    <col min="2570" max="2570" width="11.109375" style="54" customWidth="1"/>
    <col min="2571" max="2572" width="13.33203125" style="54" customWidth="1"/>
    <col min="2573" max="2573" width="13.88671875" style="54" customWidth="1"/>
    <col min="2574" max="2577" width="9.109375" style="54" customWidth="1"/>
    <col min="2578" max="2816" width="8.88671875" style="54"/>
    <col min="2817" max="2817" width="46.109375" style="54" customWidth="1"/>
    <col min="2818" max="2818" width="11.6640625" style="54" customWidth="1"/>
    <col min="2819" max="2819" width="15.6640625" style="54" customWidth="1"/>
    <col min="2820" max="2820" width="17.44140625" style="54" customWidth="1"/>
    <col min="2821" max="2821" width="18.88671875" style="54" customWidth="1"/>
    <col min="2822" max="2822" width="14.6640625" style="54" customWidth="1"/>
    <col min="2823" max="2823" width="17.5546875" style="54" customWidth="1"/>
    <col min="2824" max="2824" width="14.6640625" style="54" customWidth="1"/>
    <col min="2825" max="2825" width="11" style="54" customWidth="1"/>
    <col min="2826" max="2826" width="11.109375" style="54" customWidth="1"/>
    <col min="2827" max="2828" width="13.33203125" style="54" customWidth="1"/>
    <col min="2829" max="2829" width="13.88671875" style="54" customWidth="1"/>
    <col min="2830" max="2833" width="9.109375" style="54" customWidth="1"/>
    <col min="2834" max="3072" width="8.88671875" style="54"/>
    <col min="3073" max="3073" width="46.109375" style="54" customWidth="1"/>
    <col min="3074" max="3074" width="11.6640625" style="54" customWidth="1"/>
    <col min="3075" max="3075" width="15.6640625" style="54" customWidth="1"/>
    <col min="3076" max="3076" width="17.44140625" style="54" customWidth="1"/>
    <col min="3077" max="3077" width="18.88671875" style="54" customWidth="1"/>
    <col min="3078" max="3078" width="14.6640625" style="54" customWidth="1"/>
    <col min="3079" max="3079" width="17.5546875" style="54" customWidth="1"/>
    <col min="3080" max="3080" width="14.6640625" style="54" customWidth="1"/>
    <col min="3081" max="3081" width="11" style="54" customWidth="1"/>
    <col min="3082" max="3082" width="11.109375" style="54" customWidth="1"/>
    <col min="3083" max="3084" width="13.33203125" style="54" customWidth="1"/>
    <col min="3085" max="3085" width="13.88671875" style="54" customWidth="1"/>
    <col min="3086" max="3089" width="9.109375" style="54" customWidth="1"/>
    <col min="3090" max="3328" width="8.88671875" style="54"/>
    <col min="3329" max="3329" width="46.109375" style="54" customWidth="1"/>
    <col min="3330" max="3330" width="11.6640625" style="54" customWidth="1"/>
    <col min="3331" max="3331" width="15.6640625" style="54" customWidth="1"/>
    <col min="3332" max="3332" width="17.44140625" style="54" customWidth="1"/>
    <col min="3333" max="3333" width="18.88671875" style="54" customWidth="1"/>
    <col min="3334" max="3334" width="14.6640625" style="54" customWidth="1"/>
    <col min="3335" max="3335" width="17.5546875" style="54" customWidth="1"/>
    <col min="3336" max="3336" width="14.6640625" style="54" customWidth="1"/>
    <col min="3337" max="3337" width="11" style="54" customWidth="1"/>
    <col min="3338" max="3338" width="11.109375" style="54" customWidth="1"/>
    <col min="3339" max="3340" width="13.33203125" style="54" customWidth="1"/>
    <col min="3341" max="3341" width="13.88671875" style="54" customWidth="1"/>
    <col min="3342" max="3345" width="9.109375" style="54" customWidth="1"/>
    <col min="3346" max="3584" width="8.88671875" style="54"/>
    <col min="3585" max="3585" width="46.109375" style="54" customWidth="1"/>
    <col min="3586" max="3586" width="11.6640625" style="54" customWidth="1"/>
    <col min="3587" max="3587" width="15.6640625" style="54" customWidth="1"/>
    <col min="3588" max="3588" width="17.44140625" style="54" customWidth="1"/>
    <col min="3589" max="3589" width="18.88671875" style="54" customWidth="1"/>
    <col min="3590" max="3590" width="14.6640625" style="54" customWidth="1"/>
    <col min="3591" max="3591" width="17.5546875" style="54" customWidth="1"/>
    <col min="3592" max="3592" width="14.6640625" style="54" customWidth="1"/>
    <col min="3593" max="3593" width="11" style="54" customWidth="1"/>
    <col min="3594" max="3594" width="11.109375" style="54" customWidth="1"/>
    <col min="3595" max="3596" width="13.33203125" style="54" customWidth="1"/>
    <col min="3597" max="3597" width="13.88671875" style="54" customWidth="1"/>
    <col min="3598" max="3601" width="9.109375" style="54" customWidth="1"/>
    <col min="3602" max="3840" width="8.88671875" style="54"/>
    <col min="3841" max="3841" width="46.109375" style="54" customWidth="1"/>
    <col min="3842" max="3842" width="11.6640625" style="54" customWidth="1"/>
    <col min="3843" max="3843" width="15.6640625" style="54" customWidth="1"/>
    <col min="3844" max="3844" width="17.44140625" style="54" customWidth="1"/>
    <col min="3845" max="3845" width="18.88671875" style="54" customWidth="1"/>
    <col min="3846" max="3846" width="14.6640625" style="54" customWidth="1"/>
    <col min="3847" max="3847" width="17.5546875" style="54" customWidth="1"/>
    <col min="3848" max="3848" width="14.6640625" style="54" customWidth="1"/>
    <col min="3849" max="3849" width="11" style="54" customWidth="1"/>
    <col min="3850" max="3850" width="11.109375" style="54" customWidth="1"/>
    <col min="3851" max="3852" width="13.33203125" style="54" customWidth="1"/>
    <col min="3853" max="3853" width="13.88671875" style="54" customWidth="1"/>
    <col min="3854" max="3857" width="9.109375" style="54" customWidth="1"/>
    <col min="3858" max="4096" width="8.88671875" style="54"/>
    <col min="4097" max="4097" width="46.109375" style="54" customWidth="1"/>
    <col min="4098" max="4098" width="11.6640625" style="54" customWidth="1"/>
    <col min="4099" max="4099" width="15.6640625" style="54" customWidth="1"/>
    <col min="4100" max="4100" width="17.44140625" style="54" customWidth="1"/>
    <col min="4101" max="4101" width="18.88671875" style="54" customWidth="1"/>
    <col min="4102" max="4102" width="14.6640625" style="54" customWidth="1"/>
    <col min="4103" max="4103" width="17.5546875" style="54" customWidth="1"/>
    <col min="4104" max="4104" width="14.6640625" style="54" customWidth="1"/>
    <col min="4105" max="4105" width="11" style="54" customWidth="1"/>
    <col min="4106" max="4106" width="11.109375" style="54" customWidth="1"/>
    <col min="4107" max="4108" width="13.33203125" style="54" customWidth="1"/>
    <col min="4109" max="4109" width="13.88671875" style="54" customWidth="1"/>
    <col min="4110" max="4113" width="9.109375" style="54" customWidth="1"/>
    <col min="4114" max="4352" width="8.88671875" style="54"/>
    <col min="4353" max="4353" width="46.109375" style="54" customWidth="1"/>
    <col min="4354" max="4354" width="11.6640625" style="54" customWidth="1"/>
    <col min="4355" max="4355" width="15.6640625" style="54" customWidth="1"/>
    <col min="4356" max="4356" width="17.44140625" style="54" customWidth="1"/>
    <col min="4357" max="4357" width="18.88671875" style="54" customWidth="1"/>
    <col min="4358" max="4358" width="14.6640625" style="54" customWidth="1"/>
    <col min="4359" max="4359" width="17.5546875" style="54" customWidth="1"/>
    <col min="4360" max="4360" width="14.6640625" style="54" customWidth="1"/>
    <col min="4361" max="4361" width="11" style="54" customWidth="1"/>
    <col min="4362" max="4362" width="11.109375" style="54" customWidth="1"/>
    <col min="4363" max="4364" width="13.33203125" style="54" customWidth="1"/>
    <col min="4365" max="4365" width="13.88671875" style="54" customWidth="1"/>
    <col min="4366" max="4369" width="9.109375" style="54" customWidth="1"/>
    <col min="4370" max="4608" width="8.88671875" style="54"/>
    <col min="4609" max="4609" width="46.109375" style="54" customWidth="1"/>
    <col min="4610" max="4610" width="11.6640625" style="54" customWidth="1"/>
    <col min="4611" max="4611" width="15.6640625" style="54" customWidth="1"/>
    <col min="4612" max="4612" width="17.44140625" style="54" customWidth="1"/>
    <col min="4613" max="4613" width="18.88671875" style="54" customWidth="1"/>
    <col min="4614" max="4614" width="14.6640625" style="54" customWidth="1"/>
    <col min="4615" max="4615" width="17.5546875" style="54" customWidth="1"/>
    <col min="4616" max="4616" width="14.6640625" style="54" customWidth="1"/>
    <col min="4617" max="4617" width="11" style="54" customWidth="1"/>
    <col min="4618" max="4618" width="11.109375" style="54" customWidth="1"/>
    <col min="4619" max="4620" width="13.33203125" style="54" customWidth="1"/>
    <col min="4621" max="4621" width="13.88671875" style="54" customWidth="1"/>
    <col min="4622" max="4625" width="9.109375" style="54" customWidth="1"/>
    <col min="4626" max="4864" width="8.88671875" style="54"/>
    <col min="4865" max="4865" width="46.109375" style="54" customWidth="1"/>
    <col min="4866" max="4866" width="11.6640625" style="54" customWidth="1"/>
    <col min="4867" max="4867" width="15.6640625" style="54" customWidth="1"/>
    <col min="4868" max="4868" width="17.44140625" style="54" customWidth="1"/>
    <col min="4869" max="4869" width="18.88671875" style="54" customWidth="1"/>
    <col min="4870" max="4870" width="14.6640625" style="54" customWidth="1"/>
    <col min="4871" max="4871" width="17.5546875" style="54" customWidth="1"/>
    <col min="4872" max="4872" width="14.6640625" style="54" customWidth="1"/>
    <col min="4873" max="4873" width="11" style="54" customWidth="1"/>
    <col min="4874" max="4874" width="11.109375" style="54" customWidth="1"/>
    <col min="4875" max="4876" width="13.33203125" style="54" customWidth="1"/>
    <col min="4877" max="4877" width="13.88671875" style="54" customWidth="1"/>
    <col min="4878" max="4881" width="9.109375" style="54" customWidth="1"/>
    <col min="4882" max="5120" width="8.88671875" style="54"/>
    <col min="5121" max="5121" width="46.109375" style="54" customWidth="1"/>
    <col min="5122" max="5122" width="11.6640625" style="54" customWidth="1"/>
    <col min="5123" max="5123" width="15.6640625" style="54" customWidth="1"/>
    <col min="5124" max="5124" width="17.44140625" style="54" customWidth="1"/>
    <col min="5125" max="5125" width="18.88671875" style="54" customWidth="1"/>
    <col min="5126" max="5126" width="14.6640625" style="54" customWidth="1"/>
    <col min="5127" max="5127" width="17.5546875" style="54" customWidth="1"/>
    <col min="5128" max="5128" width="14.6640625" style="54" customWidth="1"/>
    <col min="5129" max="5129" width="11" style="54" customWidth="1"/>
    <col min="5130" max="5130" width="11.109375" style="54" customWidth="1"/>
    <col min="5131" max="5132" width="13.33203125" style="54" customWidth="1"/>
    <col min="5133" max="5133" width="13.88671875" style="54" customWidth="1"/>
    <col min="5134" max="5137" width="9.109375" style="54" customWidth="1"/>
    <col min="5138" max="5376" width="8.88671875" style="54"/>
    <col min="5377" max="5377" width="46.109375" style="54" customWidth="1"/>
    <col min="5378" max="5378" width="11.6640625" style="54" customWidth="1"/>
    <col min="5379" max="5379" width="15.6640625" style="54" customWidth="1"/>
    <col min="5380" max="5380" width="17.44140625" style="54" customWidth="1"/>
    <col min="5381" max="5381" width="18.88671875" style="54" customWidth="1"/>
    <col min="5382" max="5382" width="14.6640625" style="54" customWidth="1"/>
    <col min="5383" max="5383" width="17.5546875" style="54" customWidth="1"/>
    <col min="5384" max="5384" width="14.6640625" style="54" customWidth="1"/>
    <col min="5385" max="5385" width="11" style="54" customWidth="1"/>
    <col min="5386" max="5386" width="11.109375" style="54" customWidth="1"/>
    <col min="5387" max="5388" width="13.33203125" style="54" customWidth="1"/>
    <col min="5389" max="5389" width="13.88671875" style="54" customWidth="1"/>
    <col min="5390" max="5393" width="9.109375" style="54" customWidth="1"/>
    <col min="5394" max="5632" width="8.88671875" style="54"/>
    <col min="5633" max="5633" width="46.109375" style="54" customWidth="1"/>
    <col min="5634" max="5634" width="11.6640625" style="54" customWidth="1"/>
    <col min="5635" max="5635" width="15.6640625" style="54" customWidth="1"/>
    <col min="5636" max="5636" width="17.44140625" style="54" customWidth="1"/>
    <col min="5637" max="5637" width="18.88671875" style="54" customWidth="1"/>
    <col min="5638" max="5638" width="14.6640625" style="54" customWidth="1"/>
    <col min="5639" max="5639" width="17.5546875" style="54" customWidth="1"/>
    <col min="5640" max="5640" width="14.6640625" style="54" customWidth="1"/>
    <col min="5641" max="5641" width="11" style="54" customWidth="1"/>
    <col min="5642" max="5642" width="11.109375" style="54" customWidth="1"/>
    <col min="5643" max="5644" width="13.33203125" style="54" customWidth="1"/>
    <col min="5645" max="5645" width="13.88671875" style="54" customWidth="1"/>
    <col min="5646" max="5649" width="9.109375" style="54" customWidth="1"/>
    <col min="5650" max="5888" width="8.88671875" style="54"/>
    <col min="5889" max="5889" width="46.109375" style="54" customWidth="1"/>
    <col min="5890" max="5890" width="11.6640625" style="54" customWidth="1"/>
    <col min="5891" max="5891" width="15.6640625" style="54" customWidth="1"/>
    <col min="5892" max="5892" width="17.44140625" style="54" customWidth="1"/>
    <col min="5893" max="5893" width="18.88671875" style="54" customWidth="1"/>
    <col min="5894" max="5894" width="14.6640625" style="54" customWidth="1"/>
    <col min="5895" max="5895" width="17.5546875" style="54" customWidth="1"/>
    <col min="5896" max="5896" width="14.6640625" style="54" customWidth="1"/>
    <col min="5897" max="5897" width="11" style="54" customWidth="1"/>
    <col min="5898" max="5898" width="11.109375" style="54" customWidth="1"/>
    <col min="5899" max="5900" width="13.33203125" style="54" customWidth="1"/>
    <col min="5901" max="5901" width="13.88671875" style="54" customWidth="1"/>
    <col min="5902" max="5905" width="9.109375" style="54" customWidth="1"/>
    <col min="5906" max="6144" width="8.88671875" style="54"/>
    <col min="6145" max="6145" width="46.109375" style="54" customWidth="1"/>
    <col min="6146" max="6146" width="11.6640625" style="54" customWidth="1"/>
    <col min="6147" max="6147" width="15.6640625" style="54" customWidth="1"/>
    <col min="6148" max="6148" width="17.44140625" style="54" customWidth="1"/>
    <col min="6149" max="6149" width="18.88671875" style="54" customWidth="1"/>
    <col min="6150" max="6150" width="14.6640625" style="54" customWidth="1"/>
    <col min="6151" max="6151" width="17.5546875" style="54" customWidth="1"/>
    <col min="6152" max="6152" width="14.6640625" style="54" customWidth="1"/>
    <col min="6153" max="6153" width="11" style="54" customWidth="1"/>
    <col min="6154" max="6154" width="11.109375" style="54" customWidth="1"/>
    <col min="6155" max="6156" width="13.33203125" style="54" customWidth="1"/>
    <col min="6157" max="6157" width="13.88671875" style="54" customWidth="1"/>
    <col min="6158" max="6161" width="9.109375" style="54" customWidth="1"/>
    <col min="6162" max="6400" width="8.88671875" style="54"/>
    <col min="6401" max="6401" width="46.109375" style="54" customWidth="1"/>
    <col min="6402" max="6402" width="11.6640625" style="54" customWidth="1"/>
    <col min="6403" max="6403" width="15.6640625" style="54" customWidth="1"/>
    <col min="6404" max="6404" width="17.44140625" style="54" customWidth="1"/>
    <col min="6405" max="6405" width="18.88671875" style="54" customWidth="1"/>
    <col min="6406" max="6406" width="14.6640625" style="54" customWidth="1"/>
    <col min="6407" max="6407" width="17.5546875" style="54" customWidth="1"/>
    <col min="6408" max="6408" width="14.6640625" style="54" customWidth="1"/>
    <col min="6409" max="6409" width="11" style="54" customWidth="1"/>
    <col min="6410" max="6410" width="11.109375" style="54" customWidth="1"/>
    <col min="6411" max="6412" width="13.33203125" style="54" customWidth="1"/>
    <col min="6413" max="6413" width="13.88671875" style="54" customWidth="1"/>
    <col min="6414" max="6417" width="9.109375" style="54" customWidth="1"/>
    <col min="6418" max="6656" width="8.88671875" style="54"/>
    <col min="6657" max="6657" width="46.109375" style="54" customWidth="1"/>
    <col min="6658" max="6658" width="11.6640625" style="54" customWidth="1"/>
    <col min="6659" max="6659" width="15.6640625" style="54" customWidth="1"/>
    <col min="6660" max="6660" width="17.44140625" style="54" customWidth="1"/>
    <col min="6661" max="6661" width="18.88671875" style="54" customWidth="1"/>
    <col min="6662" max="6662" width="14.6640625" style="54" customWidth="1"/>
    <col min="6663" max="6663" width="17.5546875" style="54" customWidth="1"/>
    <col min="6664" max="6664" width="14.6640625" style="54" customWidth="1"/>
    <col min="6665" max="6665" width="11" style="54" customWidth="1"/>
    <col min="6666" max="6666" width="11.109375" style="54" customWidth="1"/>
    <col min="6667" max="6668" width="13.33203125" style="54" customWidth="1"/>
    <col min="6669" max="6669" width="13.88671875" style="54" customWidth="1"/>
    <col min="6670" max="6673" width="9.109375" style="54" customWidth="1"/>
    <col min="6674" max="6912" width="8.88671875" style="54"/>
    <col min="6913" max="6913" width="46.109375" style="54" customWidth="1"/>
    <col min="6914" max="6914" width="11.6640625" style="54" customWidth="1"/>
    <col min="6915" max="6915" width="15.6640625" style="54" customWidth="1"/>
    <col min="6916" max="6916" width="17.44140625" style="54" customWidth="1"/>
    <col min="6917" max="6917" width="18.88671875" style="54" customWidth="1"/>
    <col min="6918" max="6918" width="14.6640625" style="54" customWidth="1"/>
    <col min="6919" max="6919" width="17.5546875" style="54" customWidth="1"/>
    <col min="6920" max="6920" width="14.6640625" style="54" customWidth="1"/>
    <col min="6921" max="6921" width="11" style="54" customWidth="1"/>
    <col min="6922" max="6922" width="11.109375" style="54" customWidth="1"/>
    <col min="6923" max="6924" width="13.33203125" style="54" customWidth="1"/>
    <col min="6925" max="6925" width="13.88671875" style="54" customWidth="1"/>
    <col min="6926" max="6929" width="9.109375" style="54" customWidth="1"/>
    <col min="6930" max="7168" width="8.88671875" style="54"/>
    <col min="7169" max="7169" width="46.109375" style="54" customWidth="1"/>
    <col min="7170" max="7170" width="11.6640625" style="54" customWidth="1"/>
    <col min="7171" max="7171" width="15.6640625" style="54" customWidth="1"/>
    <col min="7172" max="7172" width="17.44140625" style="54" customWidth="1"/>
    <col min="7173" max="7173" width="18.88671875" style="54" customWidth="1"/>
    <col min="7174" max="7174" width="14.6640625" style="54" customWidth="1"/>
    <col min="7175" max="7175" width="17.5546875" style="54" customWidth="1"/>
    <col min="7176" max="7176" width="14.6640625" style="54" customWidth="1"/>
    <col min="7177" max="7177" width="11" style="54" customWidth="1"/>
    <col min="7178" max="7178" width="11.109375" style="54" customWidth="1"/>
    <col min="7179" max="7180" width="13.33203125" style="54" customWidth="1"/>
    <col min="7181" max="7181" width="13.88671875" style="54" customWidth="1"/>
    <col min="7182" max="7185" width="9.109375" style="54" customWidth="1"/>
    <col min="7186" max="7424" width="8.88671875" style="54"/>
    <col min="7425" max="7425" width="46.109375" style="54" customWidth="1"/>
    <col min="7426" max="7426" width="11.6640625" style="54" customWidth="1"/>
    <col min="7427" max="7427" width="15.6640625" style="54" customWidth="1"/>
    <col min="7428" max="7428" width="17.44140625" style="54" customWidth="1"/>
    <col min="7429" max="7429" width="18.88671875" style="54" customWidth="1"/>
    <col min="7430" max="7430" width="14.6640625" style="54" customWidth="1"/>
    <col min="7431" max="7431" width="17.5546875" style="54" customWidth="1"/>
    <col min="7432" max="7432" width="14.6640625" style="54" customWidth="1"/>
    <col min="7433" max="7433" width="11" style="54" customWidth="1"/>
    <col min="7434" max="7434" width="11.109375" style="54" customWidth="1"/>
    <col min="7435" max="7436" width="13.33203125" style="54" customWidth="1"/>
    <col min="7437" max="7437" width="13.88671875" style="54" customWidth="1"/>
    <col min="7438" max="7441" width="9.109375" style="54" customWidth="1"/>
    <col min="7442" max="7680" width="8.88671875" style="54"/>
    <col min="7681" max="7681" width="46.109375" style="54" customWidth="1"/>
    <col min="7682" max="7682" width="11.6640625" style="54" customWidth="1"/>
    <col min="7683" max="7683" width="15.6640625" style="54" customWidth="1"/>
    <col min="7684" max="7684" width="17.44140625" style="54" customWidth="1"/>
    <col min="7685" max="7685" width="18.88671875" style="54" customWidth="1"/>
    <col min="7686" max="7686" width="14.6640625" style="54" customWidth="1"/>
    <col min="7687" max="7687" width="17.5546875" style="54" customWidth="1"/>
    <col min="7688" max="7688" width="14.6640625" style="54" customWidth="1"/>
    <col min="7689" max="7689" width="11" style="54" customWidth="1"/>
    <col min="7690" max="7690" width="11.109375" style="54" customWidth="1"/>
    <col min="7691" max="7692" width="13.33203125" style="54" customWidth="1"/>
    <col min="7693" max="7693" width="13.88671875" style="54" customWidth="1"/>
    <col min="7694" max="7697" width="9.109375" style="54" customWidth="1"/>
    <col min="7698" max="7936" width="8.88671875" style="54"/>
    <col min="7937" max="7937" width="46.109375" style="54" customWidth="1"/>
    <col min="7938" max="7938" width="11.6640625" style="54" customWidth="1"/>
    <col min="7939" max="7939" width="15.6640625" style="54" customWidth="1"/>
    <col min="7940" max="7940" width="17.44140625" style="54" customWidth="1"/>
    <col min="7941" max="7941" width="18.88671875" style="54" customWidth="1"/>
    <col min="7942" max="7942" width="14.6640625" style="54" customWidth="1"/>
    <col min="7943" max="7943" width="17.5546875" style="54" customWidth="1"/>
    <col min="7944" max="7944" width="14.6640625" style="54" customWidth="1"/>
    <col min="7945" max="7945" width="11" style="54" customWidth="1"/>
    <col min="7946" max="7946" width="11.109375" style="54" customWidth="1"/>
    <col min="7947" max="7948" width="13.33203125" style="54" customWidth="1"/>
    <col min="7949" max="7949" width="13.88671875" style="54" customWidth="1"/>
    <col min="7950" max="7953" width="9.109375" style="54" customWidth="1"/>
    <col min="7954" max="8192" width="8.88671875" style="54"/>
    <col min="8193" max="8193" width="46.109375" style="54" customWidth="1"/>
    <col min="8194" max="8194" width="11.6640625" style="54" customWidth="1"/>
    <col min="8195" max="8195" width="15.6640625" style="54" customWidth="1"/>
    <col min="8196" max="8196" width="17.44140625" style="54" customWidth="1"/>
    <col min="8197" max="8197" width="18.88671875" style="54" customWidth="1"/>
    <col min="8198" max="8198" width="14.6640625" style="54" customWidth="1"/>
    <col min="8199" max="8199" width="17.5546875" style="54" customWidth="1"/>
    <col min="8200" max="8200" width="14.6640625" style="54" customWidth="1"/>
    <col min="8201" max="8201" width="11" style="54" customWidth="1"/>
    <col min="8202" max="8202" width="11.109375" style="54" customWidth="1"/>
    <col min="8203" max="8204" width="13.33203125" style="54" customWidth="1"/>
    <col min="8205" max="8205" width="13.88671875" style="54" customWidth="1"/>
    <col min="8206" max="8209" width="9.109375" style="54" customWidth="1"/>
    <col min="8210" max="8448" width="8.88671875" style="54"/>
    <col min="8449" max="8449" width="46.109375" style="54" customWidth="1"/>
    <col min="8450" max="8450" width="11.6640625" style="54" customWidth="1"/>
    <col min="8451" max="8451" width="15.6640625" style="54" customWidth="1"/>
    <col min="8452" max="8452" width="17.44140625" style="54" customWidth="1"/>
    <col min="8453" max="8453" width="18.88671875" style="54" customWidth="1"/>
    <col min="8454" max="8454" width="14.6640625" style="54" customWidth="1"/>
    <col min="8455" max="8455" width="17.5546875" style="54" customWidth="1"/>
    <col min="8456" max="8456" width="14.6640625" style="54" customWidth="1"/>
    <col min="8457" max="8457" width="11" style="54" customWidth="1"/>
    <col min="8458" max="8458" width="11.109375" style="54" customWidth="1"/>
    <col min="8459" max="8460" width="13.33203125" style="54" customWidth="1"/>
    <col min="8461" max="8461" width="13.88671875" style="54" customWidth="1"/>
    <col min="8462" max="8465" width="9.109375" style="54" customWidth="1"/>
    <col min="8466" max="8704" width="8.88671875" style="54"/>
    <col min="8705" max="8705" width="46.109375" style="54" customWidth="1"/>
    <col min="8706" max="8706" width="11.6640625" style="54" customWidth="1"/>
    <col min="8707" max="8707" width="15.6640625" style="54" customWidth="1"/>
    <col min="8708" max="8708" width="17.44140625" style="54" customWidth="1"/>
    <col min="8709" max="8709" width="18.88671875" style="54" customWidth="1"/>
    <col min="8710" max="8710" width="14.6640625" style="54" customWidth="1"/>
    <col min="8711" max="8711" width="17.5546875" style="54" customWidth="1"/>
    <col min="8712" max="8712" width="14.6640625" style="54" customWidth="1"/>
    <col min="8713" max="8713" width="11" style="54" customWidth="1"/>
    <col min="8714" max="8714" width="11.109375" style="54" customWidth="1"/>
    <col min="8715" max="8716" width="13.33203125" style="54" customWidth="1"/>
    <col min="8717" max="8717" width="13.88671875" style="54" customWidth="1"/>
    <col min="8718" max="8721" width="9.109375" style="54" customWidth="1"/>
    <col min="8722" max="8960" width="8.88671875" style="54"/>
    <col min="8961" max="8961" width="46.109375" style="54" customWidth="1"/>
    <col min="8962" max="8962" width="11.6640625" style="54" customWidth="1"/>
    <col min="8963" max="8963" width="15.6640625" style="54" customWidth="1"/>
    <col min="8964" max="8964" width="17.44140625" style="54" customWidth="1"/>
    <col min="8965" max="8965" width="18.88671875" style="54" customWidth="1"/>
    <col min="8966" max="8966" width="14.6640625" style="54" customWidth="1"/>
    <col min="8967" max="8967" width="17.5546875" style="54" customWidth="1"/>
    <col min="8968" max="8968" width="14.6640625" style="54" customWidth="1"/>
    <col min="8969" max="8969" width="11" style="54" customWidth="1"/>
    <col min="8970" max="8970" width="11.109375" style="54" customWidth="1"/>
    <col min="8971" max="8972" width="13.33203125" style="54" customWidth="1"/>
    <col min="8973" max="8973" width="13.88671875" style="54" customWidth="1"/>
    <col min="8974" max="8977" width="9.109375" style="54" customWidth="1"/>
    <col min="8978" max="9216" width="8.88671875" style="54"/>
    <col min="9217" max="9217" width="46.109375" style="54" customWidth="1"/>
    <col min="9218" max="9218" width="11.6640625" style="54" customWidth="1"/>
    <col min="9219" max="9219" width="15.6640625" style="54" customWidth="1"/>
    <col min="9220" max="9220" width="17.44140625" style="54" customWidth="1"/>
    <col min="9221" max="9221" width="18.88671875" style="54" customWidth="1"/>
    <col min="9222" max="9222" width="14.6640625" style="54" customWidth="1"/>
    <col min="9223" max="9223" width="17.5546875" style="54" customWidth="1"/>
    <col min="9224" max="9224" width="14.6640625" style="54" customWidth="1"/>
    <col min="9225" max="9225" width="11" style="54" customWidth="1"/>
    <col min="9226" max="9226" width="11.109375" style="54" customWidth="1"/>
    <col min="9227" max="9228" width="13.33203125" style="54" customWidth="1"/>
    <col min="9229" max="9229" width="13.88671875" style="54" customWidth="1"/>
    <col min="9230" max="9233" width="9.109375" style="54" customWidth="1"/>
    <col min="9234" max="9472" width="8.88671875" style="54"/>
    <col min="9473" max="9473" width="46.109375" style="54" customWidth="1"/>
    <col min="9474" max="9474" width="11.6640625" style="54" customWidth="1"/>
    <col min="9475" max="9475" width="15.6640625" style="54" customWidth="1"/>
    <col min="9476" max="9476" width="17.44140625" style="54" customWidth="1"/>
    <col min="9477" max="9477" width="18.88671875" style="54" customWidth="1"/>
    <col min="9478" max="9478" width="14.6640625" style="54" customWidth="1"/>
    <col min="9479" max="9479" width="17.5546875" style="54" customWidth="1"/>
    <col min="9480" max="9480" width="14.6640625" style="54" customWidth="1"/>
    <col min="9481" max="9481" width="11" style="54" customWidth="1"/>
    <col min="9482" max="9482" width="11.109375" style="54" customWidth="1"/>
    <col min="9483" max="9484" width="13.33203125" style="54" customWidth="1"/>
    <col min="9485" max="9485" width="13.88671875" style="54" customWidth="1"/>
    <col min="9486" max="9489" width="9.109375" style="54" customWidth="1"/>
    <col min="9490" max="9728" width="8.88671875" style="54"/>
    <col min="9729" max="9729" width="46.109375" style="54" customWidth="1"/>
    <col min="9730" max="9730" width="11.6640625" style="54" customWidth="1"/>
    <col min="9731" max="9731" width="15.6640625" style="54" customWidth="1"/>
    <col min="9732" max="9732" width="17.44140625" style="54" customWidth="1"/>
    <col min="9733" max="9733" width="18.88671875" style="54" customWidth="1"/>
    <col min="9734" max="9734" width="14.6640625" style="54" customWidth="1"/>
    <col min="9735" max="9735" width="17.5546875" style="54" customWidth="1"/>
    <col min="9736" max="9736" width="14.6640625" style="54" customWidth="1"/>
    <col min="9737" max="9737" width="11" style="54" customWidth="1"/>
    <col min="9738" max="9738" width="11.109375" style="54" customWidth="1"/>
    <col min="9739" max="9740" width="13.33203125" style="54" customWidth="1"/>
    <col min="9741" max="9741" width="13.88671875" style="54" customWidth="1"/>
    <col min="9742" max="9745" width="9.109375" style="54" customWidth="1"/>
    <col min="9746" max="9984" width="8.88671875" style="54"/>
    <col min="9985" max="9985" width="46.109375" style="54" customWidth="1"/>
    <col min="9986" max="9986" width="11.6640625" style="54" customWidth="1"/>
    <col min="9987" max="9987" width="15.6640625" style="54" customWidth="1"/>
    <col min="9988" max="9988" width="17.44140625" style="54" customWidth="1"/>
    <col min="9989" max="9989" width="18.88671875" style="54" customWidth="1"/>
    <col min="9990" max="9990" width="14.6640625" style="54" customWidth="1"/>
    <col min="9991" max="9991" width="17.5546875" style="54" customWidth="1"/>
    <col min="9992" max="9992" width="14.6640625" style="54" customWidth="1"/>
    <col min="9993" max="9993" width="11" style="54" customWidth="1"/>
    <col min="9994" max="9994" width="11.109375" style="54" customWidth="1"/>
    <col min="9995" max="9996" width="13.33203125" style="54" customWidth="1"/>
    <col min="9997" max="9997" width="13.88671875" style="54" customWidth="1"/>
    <col min="9998" max="10001" width="9.109375" style="54" customWidth="1"/>
    <col min="10002" max="10240" width="8.88671875" style="54"/>
    <col min="10241" max="10241" width="46.109375" style="54" customWidth="1"/>
    <col min="10242" max="10242" width="11.6640625" style="54" customWidth="1"/>
    <col min="10243" max="10243" width="15.6640625" style="54" customWidth="1"/>
    <col min="10244" max="10244" width="17.44140625" style="54" customWidth="1"/>
    <col min="10245" max="10245" width="18.88671875" style="54" customWidth="1"/>
    <col min="10246" max="10246" width="14.6640625" style="54" customWidth="1"/>
    <col min="10247" max="10247" width="17.5546875" style="54" customWidth="1"/>
    <col min="10248" max="10248" width="14.6640625" style="54" customWidth="1"/>
    <col min="10249" max="10249" width="11" style="54" customWidth="1"/>
    <col min="10250" max="10250" width="11.109375" style="54" customWidth="1"/>
    <col min="10251" max="10252" width="13.33203125" style="54" customWidth="1"/>
    <col min="10253" max="10253" width="13.88671875" style="54" customWidth="1"/>
    <col min="10254" max="10257" width="9.109375" style="54" customWidth="1"/>
    <col min="10258" max="10496" width="8.88671875" style="54"/>
    <col min="10497" max="10497" width="46.109375" style="54" customWidth="1"/>
    <col min="10498" max="10498" width="11.6640625" style="54" customWidth="1"/>
    <col min="10499" max="10499" width="15.6640625" style="54" customWidth="1"/>
    <col min="10500" max="10500" width="17.44140625" style="54" customWidth="1"/>
    <col min="10501" max="10501" width="18.88671875" style="54" customWidth="1"/>
    <col min="10502" max="10502" width="14.6640625" style="54" customWidth="1"/>
    <col min="10503" max="10503" width="17.5546875" style="54" customWidth="1"/>
    <col min="10504" max="10504" width="14.6640625" style="54" customWidth="1"/>
    <col min="10505" max="10505" width="11" style="54" customWidth="1"/>
    <col min="10506" max="10506" width="11.109375" style="54" customWidth="1"/>
    <col min="10507" max="10508" width="13.33203125" style="54" customWidth="1"/>
    <col min="10509" max="10509" width="13.88671875" style="54" customWidth="1"/>
    <col min="10510" max="10513" width="9.109375" style="54" customWidth="1"/>
    <col min="10514" max="10752" width="8.88671875" style="54"/>
    <col min="10753" max="10753" width="46.109375" style="54" customWidth="1"/>
    <col min="10754" max="10754" width="11.6640625" style="54" customWidth="1"/>
    <col min="10755" max="10755" width="15.6640625" style="54" customWidth="1"/>
    <col min="10756" max="10756" width="17.44140625" style="54" customWidth="1"/>
    <col min="10757" max="10757" width="18.88671875" style="54" customWidth="1"/>
    <col min="10758" max="10758" width="14.6640625" style="54" customWidth="1"/>
    <col min="10759" max="10759" width="17.5546875" style="54" customWidth="1"/>
    <col min="10760" max="10760" width="14.6640625" style="54" customWidth="1"/>
    <col min="10761" max="10761" width="11" style="54" customWidth="1"/>
    <col min="10762" max="10762" width="11.109375" style="54" customWidth="1"/>
    <col min="10763" max="10764" width="13.33203125" style="54" customWidth="1"/>
    <col min="10765" max="10765" width="13.88671875" style="54" customWidth="1"/>
    <col min="10766" max="10769" width="9.109375" style="54" customWidth="1"/>
    <col min="10770" max="11008" width="8.88671875" style="54"/>
    <col min="11009" max="11009" width="46.109375" style="54" customWidth="1"/>
    <col min="11010" max="11010" width="11.6640625" style="54" customWidth="1"/>
    <col min="11011" max="11011" width="15.6640625" style="54" customWidth="1"/>
    <col min="11012" max="11012" width="17.44140625" style="54" customWidth="1"/>
    <col min="11013" max="11013" width="18.88671875" style="54" customWidth="1"/>
    <col min="11014" max="11014" width="14.6640625" style="54" customWidth="1"/>
    <col min="11015" max="11015" width="17.5546875" style="54" customWidth="1"/>
    <col min="11016" max="11016" width="14.6640625" style="54" customWidth="1"/>
    <col min="11017" max="11017" width="11" style="54" customWidth="1"/>
    <col min="11018" max="11018" width="11.109375" style="54" customWidth="1"/>
    <col min="11019" max="11020" width="13.33203125" style="54" customWidth="1"/>
    <col min="11021" max="11021" width="13.88671875" style="54" customWidth="1"/>
    <col min="11022" max="11025" width="9.109375" style="54" customWidth="1"/>
    <col min="11026" max="11264" width="8.88671875" style="54"/>
    <col min="11265" max="11265" width="46.109375" style="54" customWidth="1"/>
    <col min="11266" max="11266" width="11.6640625" style="54" customWidth="1"/>
    <col min="11267" max="11267" width="15.6640625" style="54" customWidth="1"/>
    <col min="11268" max="11268" width="17.44140625" style="54" customWidth="1"/>
    <col min="11269" max="11269" width="18.88671875" style="54" customWidth="1"/>
    <col min="11270" max="11270" width="14.6640625" style="54" customWidth="1"/>
    <col min="11271" max="11271" width="17.5546875" style="54" customWidth="1"/>
    <col min="11272" max="11272" width="14.6640625" style="54" customWidth="1"/>
    <col min="11273" max="11273" width="11" style="54" customWidth="1"/>
    <col min="11274" max="11274" width="11.109375" style="54" customWidth="1"/>
    <col min="11275" max="11276" width="13.33203125" style="54" customWidth="1"/>
    <col min="11277" max="11277" width="13.88671875" style="54" customWidth="1"/>
    <col min="11278" max="11281" width="9.109375" style="54" customWidth="1"/>
    <col min="11282" max="11520" width="8.88671875" style="54"/>
    <col min="11521" max="11521" width="46.109375" style="54" customWidth="1"/>
    <col min="11522" max="11522" width="11.6640625" style="54" customWidth="1"/>
    <col min="11523" max="11523" width="15.6640625" style="54" customWidth="1"/>
    <col min="11524" max="11524" width="17.44140625" style="54" customWidth="1"/>
    <col min="11525" max="11525" width="18.88671875" style="54" customWidth="1"/>
    <col min="11526" max="11526" width="14.6640625" style="54" customWidth="1"/>
    <col min="11527" max="11527" width="17.5546875" style="54" customWidth="1"/>
    <col min="11528" max="11528" width="14.6640625" style="54" customWidth="1"/>
    <col min="11529" max="11529" width="11" style="54" customWidth="1"/>
    <col min="11530" max="11530" width="11.109375" style="54" customWidth="1"/>
    <col min="11531" max="11532" width="13.33203125" style="54" customWidth="1"/>
    <col min="11533" max="11533" width="13.88671875" style="54" customWidth="1"/>
    <col min="11534" max="11537" width="9.109375" style="54" customWidth="1"/>
    <col min="11538" max="11776" width="8.88671875" style="54"/>
    <col min="11777" max="11777" width="46.109375" style="54" customWidth="1"/>
    <col min="11778" max="11778" width="11.6640625" style="54" customWidth="1"/>
    <col min="11779" max="11779" width="15.6640625" style="54" customWidth="1"/>
    <col min="11780" max="11780" width="17.44140625" style="54" customWidth="1"/>
    <col min="11781" max="11781" width="18.88671875" style="54" customWidth="1"/>
    <col min="11782" max="11782" width="14.6640625" style="54" customWidth="1"/>
    <col min="11783" max="11783" width="17.5546875" style="54" customWidth="1"/>
    <col min="11784" max="11784" width="14.6640625" style="54" customWidth="1"/>
    <col min="11785" max="11785" width="11" style="54" customWidth="1"/>
    <col min="11786" max="11786" width="11.109375" style="54" customWidth="1"/>
    <col min="11787" max="11788" width="13.33203125" style="54" customWidth="1"/>
    <col min="11789" max="11789" width="13.88671875" style="54" customWidth="1"/>
    <col min="11790" max="11793" width="9.109375" style="54" customWidth="1"/>
    <col min="11794" max="12032" width="8.88671875" style="54"/>
    <col min="12033" max="12033" width="46.109375" style="54" customWidth="1"/>
    <col min="12034" max="12034" width="11.6640625" style="54" customWidth="1"/>
    <col min="12035" max="12035" width="15.6640625" style="54" customWidth="1"/>
    <col min="12036" max="12036" width="17.44140625" style="54" customWidth="1"/>
    <col min="12037" max="12037" width="18.88671875" style="54" customWidth="1"/>
    <col min="12038" max="12038" width="14.6640625" style="54" customWidth="1"/>
    <col min="12039" max="12039" width="17.5546875" style="54" customWidth="1"/>
    <col min="12040" max="12040" width="14.6640625" style="54" customWidth="1"/>
    <col min="12041" max="12041" width="11" style="54" customWidth="1"/>
    <col min="12042" max="12042" width="11.109375" style="54" customWidth="1"/>
    <col min="12043" max="12044" width="13.33203125" style="54" customWidth="1"/>
    <col min="12045" max="12045" width="13.88671875" style="54" customWidth="1"/>
    <col min="12046" max="12049" width="9.109375" style="54" customWidth="1"/>
    <col min="12050" max="12288" width="8.88671875" style="54"/>
    <col min="12289" max="12289" width="46.109375" style="54" customWidth="1"/>
    <col min="12290" max="12290" width="11.6640625" style="54" customWidth="1"/>
    <col min="12291" max="12291" width="15.6640625" style="54" customWidth="1"/>
    <col min="12292" max="12292" width="17.44140625" style="54" customWidth="1"/>
    <col min="12293" max="12293" width="18.88671875" style="54" customWidth="1"/>
    <col min="12294" max="12294" width="14.6640625" style="54" customWidth="1"/>
    <col min="12295" max="12295" width="17.5546875" style="54" customWidth="1"/>
    <col min="12296" max="12296" width="14.6640625" style="54" customWidth="1"/>
    <col min="12297" max="12297" width="11" style="54" customWidth="1"/>
    <col min="12298" max="12298" width="11.109375" style="54" customWidth="1"/>
    <col min="12299" max="12300" width="13.33203125" style="54" customWidth="1"/>
    <col min="12301" max="12301" width="13.88671875" style="54" customWidth="1"/>
    <col min="12302" max="12305" width="9.109375" style="54" customWidth="1"/>
    <col min="12306" max="12544" width="8.88671875" style="54"/>
    <col min="12545" max="12545" width="46.109375" style="54" customWidth="1"/>
    <col min="12546" max="12546" width="11.6640625" style="54" customWidth="1"/>
    <col min="12547" max="12547" width="15.6640625" style="54" customWidth="1"/>
    <col min="12548" max="12548" width="17.44140625" style="54" customWidth="1"/>
    <col min="12549" max="12549" width="18.88671875" style="54" customWidth="1"/>
    <col min="12550" max="12550" width="14.6640625" style="54" customWidth="1"/>
    <col min="12551" max="12551" width="17.5546875" style="54" customWidth="1"/>
    <col min="12552" max="12552" width="14.6640625" style="54" customWidth="1"/>
    <col min="12553" max="12553" width="11" style="54" customWidth="1"/>
    <col min="12554" max="12554" width="11.109375" style="54" customWidth="1"/>
    <col min="12555" max="12556" width="13.33203125" style="54" customWidth="1"/>
    <col min="12557" max="12557" width="13.88671875" style="54" customWidth="1"/>
    <col min="12558" max="12561" width="9.109375" style="54" customWidth="1"/>
    <col min="12562" max="12800" width="8.88671875" style="54"/>
    <col min="12801" max="12801" width="46.109375" style="54" customWidth="1"/>
    <col min="12802" max="12802" width="11.6640625" style="54" customWidth="1"/>
    <col min="12803" max="12803" width="15.6640625" style="54" customWidth="1"/>
    <col min="12804" max="12804" width="17.44140625" style="54" customWidth="1"/>
    <col min="12805" max="12805" width="18.88671875" style="54" customWidth="1"/>
    <col min="12806" max="12806" width="14.6640625" style="54" customWidth="1"/>
    <col min="12807" max="12807" width="17.5546875" style="54" customWidth="1"/>
    <col min="12808" max="12808" width="14.6640625" style="54" customWidth="1"/>
    <col min="12809" max="12809" width="11" style="54" customWidth="1"/>
    <col min="12810" max="12810" width="11.109375" style="54" customWidth="1"/>
    <col min="12811" max="12812" width="13.33203125" style="54" customWidth="1"/>
    <col min="12813" max="12813" width="13.88671875" style="54" customWidth="1"/>
    <col min="12814" max="12817" width="9.109375" style="54" customWidth="1"/>
    <col min="12818" max="13056" width="8.88671875" style="54"/>
    <col min="13057" max="13057" width="46.109375" style="54" customWidth="1"/>
    <col min="13058" max="13058" width="11.6640625" style="54" customWidth="1"/>
    <col min="13059" max="13059" width="15.6640625" style="54" customWidth="1"/>
    <col min="13060" max="13060" width="17.44140625" style="54" customWidth="1"/>
    <col min="13061" max="13061" width="18.88671875" style="54" customWidth="1"/>
    <col min="13062" max="13062" width="14.6640625" style="54" customWidth="1"/>
    <col min="13063" max="13063" width="17.5546875" style="54" customWidth="1"/>
    <col min="13064" max="13064" width="14.6640625" style="54" customWidth="1"/>
    <col min="13065" max="13065" width="11" style="54" customWidth="1"/>
    <col min="13066" max="13066" width="11.109375" style="54" customWidth="1"/>
    <col min="13067" max="13068" width="13.33203125" style="54" customWidth="1"/>
    <col min="13069" max="13069" width="13.88671875" style="54" customWidth="1"/>
    <col min="13070" max="13073" width="9.109375" style="54" customWidth="1"/>
    <col min="13074" max="13312" width="8.88671875" style="54"/>
    <col min="13313" max="13313" width="46.109375" style="54" customWidth="1"/>
    <col min="13314" max="13314" width="11.6640625" style="54" customWidth="1"/>
    <col min="13315" max="13315" width="15.6640625" style="54" customWidth="1"/>
    <col min="13316" max="13316" width="17.44140625" style="54" customWidth="1"/>
    <col min="13317" max="13317" width="18.88671875" style="54" customWidth="1"/>
    <col min="13318" max="13318" width="14.6640625" style="54" customWidth="1"/>
    <col min="13319" max="13319" width="17.5546875" style="54" customWidth="1"/>
    <col min="13320" max="13320" width="14.6640625" style="54" customWidth="1"/>
    <col min="13321" max="13321" width="11" style="54" customWidth="1"/>
    <col min="13322" max="13322" width="11.109375" style="54" customWidth="1"/>
    <col min="13323" max="13324" width="13.33203125" style="54" customWidth="1"/>
    <col min="13325" max="13325" width="13.88671875" style="54" customWidth="1"/>
    <col min="13326" max="13329" width="9.109375" style="54" customWidth="1"/>
    <col min="13330" max="13568" width="8.88671875" style="54"/>
    <col min="13569" max="13569" width="46.109375" style="54" customWidth="1"/>
    <col min="13570" max="13570" width="11.6640625" style="54" customWidth="1"/>
    <col min="13571" max="13571" width="15.6640625" style="54" customWidth="1"/>
    <col min="13572" max="13572" width="17.44140625" style="54" customWidth="1"/>
    <col min="13573" max="13573" width="18.88671875" style="54" customWidth="1"/>
    <col min="13574" max="13574" width="14.6640625" style="54" customWidth="1"/>
    <col min="13575" max="13575" width="17.5546875" style="54" customWidth="1"/>
    <col min="13576" max="13576" width="14.6640625" style="54" customWidth="1"/>
    <col min="13577" max="13577" width="11" style="54" customWidth="1"/>
    <col min="13578" max="13578" width="11.109375" style="54" customWidth="1"/>
    <col min="13579" max="13580" width="13.33203125" style="54" customWidth="1"/>
    <col min="13581" max="13581" width="13.88671875" style="54" customWidth="1"/>
    <col min="13582" max="13585" width="9.109375" style="54" customWidth="1"/>
    <col min="13586" max="13824" width="8.88671875" style="54"/>
    <col min="13825" max="13825" width="46.109375" style="54" customWidth="1"/>
    <col min="13826" max="13826" width="11.6640625" style="54" customWidth="1"/>
    <col min="13827" max="13827" width="15.6640625" style="54" customWidth="1"/>
    <col min="13828" max="13828" width="17.44140625" style="54" customWidth="1"/>
    <col min="13829" max="13829" width="18.88671875" style="54" customWidth="1"/>
    <col min="13830" max="13830" width="14.6640625" style="54" customWidth="1"/>
    <col min="13831" max="13831" width="17.5546875" style="54" customWidth="1"/>
    <col min="13832" max="13832" width="14.6640625" style="54" customWidth="1"/>
    <col min="13833" max="13833" width="11" style="54" customWidth="1"/>
    <col min="13834" max="13834" width="11.109375" style="54" customWidth="1"/>
    <col min="13835" max="13836" width="13.33203125" style="54" customWidth="1"/>
    <col min="13837" max="13837" width="13.88671875" style="54" customWidth="1"/>
    <col min="13838" max="13841" width="9.109375" style="54" customWidth="1"/>
    <col min="13842" max="14080" width="8.88671875" style="54"/>
    <col min="14081" max="14081" width="46.109375" style="54" customWidth="1"/>
    <col min="14082" max="14082" width="11.6640625" style="54" customWidth="1"/>
    <col min="14083" max="14083" width="15.6640625" style="54" customWidth="1"/>
    <col min="14084" max="14084" width="17.44140625" style="54" customWidth="1"/>
    <col min="14085" max="14085" width="18.88671875" style="54" customWidth="1"/>
    <col min="14086" max="14086" width="14.6640625" style="54" customWidth="1"/>
    <col min="14087" max="14087" width="17.5546875" style="54" customWidth="1"/>
    <col min="14088" max="14088" width="14.6640625" style="54" customWidth="1"/>
    <col min="14089" max="14089" width="11" style="54" customWidth="1"/>
    <col min="14090" max="14090" width="11.109375" style="54" customWidth="1"/>
    <col min="14091" max="14092" width="13.33203125" style="54" customWidth="1"/>
    <col min="14093" max="14093" width="13.88671875" style="54" customWidth="1"/>
    <col min="14094" max="14097" width="9.109375" style="54" customWidth="1"/>
    <col min="14098" max="14336" width="8.88671875" style="54"/>
    <col min="14337" max="14337" width="46.109375" style="54" customWidth="1"/>
    <col min="14338" max="14338" width="11.6640625" style="54" customWidth="1"/>
    <col min="14339" max="14339" width="15.6640625" style="54" customWidth="1"/>
    <col min="14340" max="14340" width="17.44140625" style="54" customWidth="1"/>
    <col min="14341" max="14341" width="18.88671875" style="54" customWidth="1"/>
    <col min="14342" max="14342" width="14.6640625" style="54" customWidth="1"/>
    <col min="14343" max="14343" width="17.5546875" style="54" customWidth="1"/>
    <col min="14344" max="14344" width="14.6640625" style="54" customWidth="1"/>
    <col min="14345" max="14345" width="11" style="54" customWidth="1"/>
    <col min="14346" max="14346" width="11.109375" style="54" customWidth="1"/>
    <col min="14347" max="14348" width="13.33203125" style="54" customWidth="1"/>
    <col min="14349" max="14349" width="13.88671875" style="54" customWidth="1"/>
    <col min="14350" max="14353" width="9.109375" style="54" customWidth="1"/>
    <col min="14354" max="14592" width="8.88671875" style="54"/>
    <col min="14593" max="14593" width="46.109375" style="54" customWidth="1"/>
    <col min="14594" max="14594" width="11.6640625" style="54" customWidth="1"/>
    <col min="14595" max="14595" width="15.6640625" style="54" customWidth="1"/>
    <col min="14596" max="14596" width="17.44140625" style="54" customWidth="1"/>
    <col min="14597" max="14597" width="18.88671875" style="54" customWidth="1"/>
    <col min="14598" max="14598" width="14.6640625" style="54" customWidth="1"/>
    <col min="14599" max="14599" width="17.5546875" style="54" customWidth="1"/>
    <col min="14600" max="14600" width="14.6640625" style="54" customWidth="1"/>
    <col min="14601" max="14601" width="11" style="54" customWidth="1"/>
    <col min="14602" max="14602" width="11.109375" style="54" customWidth="1"/>
    <col min="14603" max="14604" width="13.33203125" style="54" customWidth="1"/>
    <col min="14605" max="14605" width="13.88671875" style="54" customWidth="1"/>
    <col min="14606" max="14609" width="9.109375" style="54" customWidth="1"/>
    <col min="14610" max="14848" width="8.88671875" style="54"/>
    <col min="14849" max="14849" width="46.109375" style="54" customWidth="1"/>
    <col min="14850" max="14850" width="11.6640625" style="54" customWidth="1"/>
    <col min="14851" max="14851" width="15.6640625" style="54" customWidth="1"/>
    <col min="14852" max="14852" width="17.44140625" style="54" customWidth="1"/>
    <col min="14853" max="14853" width="18.88671875" style="54" customWidth="1"/>
    <col min="14854" max="14854" width="14.6640625" style="54" customWidth="1"/>
    <col min="14855" max="14855" width="17.5546875" style="54" customWidth="1"/>
    <col min="14856" max="14856" width="14.6640625" style="54" customWidth="1"/>
    <col min="14857" max="14857" width="11" style="54" customWidth="1"/>
    <col min="14858" max="14858" width="11.109375" style="54" customWidth="1"/>
    <col min="14859" max="14860" width="13.33203125" style="54" customWidth="1"/>
    <col min="14861" max="14861" width="13.88671875" style="54" customWidth="1"/>
    <col min="14862" max="14865" width="9.109375" style="54" customWidth="1"/>
    <col min="14866" max="15104" width="8.88671875" style="54"/>
    <col min="15105" max="15105" width="46.109375" style="54" customWidth="1"/>
    <col min="15106" max="15106" width="11.6640625" style="54" customWidth="1"/>
    <col min="15107" max="15107" width="15.6640625" style="54" customWidth="1"/>
    <col min="15108" max="15108" width="17.44140625" style="54" customWidth="1"/>
    <col min="15109" max="15109" width="18.88671875" style="54" customWidth="1"/>
    <col min="15110" max="15110" width="14.6640625" style="54" customWidth="1"/>
    <col min="15111" max="15111" width="17.5546875" style="54" customWidth="1"/>
    <col min="15112" max="15112" width="14.6640625" style="54" customWidth="1"/>
    <col min="15113" max="15113" width="11" style="54" customWidth="1"/>
    <col min="15114" max="15114" width="11.109375" style="54" customWidth="1"/>
    <col min="15115" max="15116" width="13.33203125" style="54" customWidth="1"/>
    <col min="15117" max="15117" width="13.88671875" style="54" customWidth="1"/>
    <col min="15118" max="15121" width="9.109375" style="54" customWidth="1"/>
    <col min="15122" max="15360" width="8.88671875" style="54"/>
    <col min="15361" max="15361" width="46.109375" style="54" customWidth="1"/>
    <col min="15362" max="15362" width="11.6640625" style="54" customWidth="1"/>
    <col min="15363" max="15363" width="15.6640625" style="54" customWidth="1"/>
    <col min="15364" max="15364" width="17.44140625" style="54" customWidth="1"/>
    <col min="15365" max="15365" width="18.88671875" style="54" customWidth="1"/>
    <col min="15366" max="15366" width="14.6640625" style="54" customWidth="1"/>
    <col min="15367" max="15367" width="17.5546875" style="54" customWidth="1"/>
    <col min="15368" max="15368" width="14.6640625" style="54" customWidth="1"/>
    <col min="15369" max="15369" width="11" style="54" customWidth="1"/>
    <col min="15370" max="15370" width="11.109375" style="54" customWidth="1"/>
    <col min="15371" max="15372" width="13.33203125" style="54" customWidth="1"/>
    <col min="15373" max="15373" width="13.88671875" style="54" customWidth="1"/>
    <col min="15374" max="15377" width="9.109375" style="54" customWidth="1"/>
    <col min="15378" max="15616" width="8.88671875" style="54"/>
    <col min="15617" max="15617" width="46.109375" style="54" customWidth="1"/>
    <col min="15618" max="15618" width="11.6640625" style="54" customWidth="1"/>
    <col min="15619" max="15619" width="15.6640625" style="54" customWidth="1"/>
    <col min="15620" max="15620" width="17.44140625" style="54" customWidth="1"/>
    <col min="15621" max="15621" width="18.88671875" style="54" customWidth="1"/>
    <col min="15622" max="15622" width="14.6640625" style="54" customWidth="1"/>
    <col min="15623" max="15623" width="17.5546875" style="54" customWidth="1"/>
    <col min="15624" max="15624" width="14.6640625" style="54" customWidth="1"/>
    <col min="15625" max="15625" width="11" style="54" customWidth="1"/>
    <col min="15626" max="15626" width="11.109375" style="54" customWidth="1"/>
    <col min="15627" max="15628" width="13.33203125" style="54" customWidth="1"/>
    <col min="15629" max="15629" width="13.88671875" style="54" customWidth="1"/>
    <col min="15630" max="15633" width="9.109375" style="54" customWidth="1"/>
    <col min="15634" max="15872" width="8.88671875" style="54"/>
    <col min="15873" max="15873" width="46.109375" style="54" customWidth="1"/>
    <col min="15874" max="15874" width="11.6640625" style="54" customWidth="1"/>
    <col min="15875" max="15875" width="15.6640625" style="54" customWidth="1"/>
    <col min="15876" max="15876" width="17.44140625" style="54" customWidth="1"/>
    <col min="15877" max="15877" width="18.88671875" style="54" customWidth="1"/>
    <col min="15878" max="15878" width="14.6640625" style="54" customWidth="1"/>
    <col min="15879" max="15879" width="17.5546875" style="54" customWidth="1"/>
    <col min="15880" max="15880" width="14.6640625" style="54" customWidth="1"/>
    <col min="15881" max="15881" width="11" style="54" customWidth="1"/>
    <col min="15882" max="15882" width="11.109375" style="54" customWidth="1"/>
    <col min="15883" max="15884" width="13.33203125" style="54" customWidth="1"/>
    <col min="15885" max="15885" width="13.88671875" style="54" customWidth="1"/>
    <col min="15886" max="15889" width="9.109375" style="54" customWidth="1"/>
    <col min="15890" max="16128" width="8.88671875" style="54"/>
    <col min="16129" max="16129" width="46.109375" style="54" customWidth="1"/>
    <col min="16130" max="16130" width="11.6640625" style="54" customWidth="1"/>
    <col min="16131" max="16131" width="15.6640625" style="54" customWidth="1"/>
    <col min="16132" max="16132" width="17.44140625" style="54" customWidth="1"/>
    <col min="16133" max="16133" width="18.88671875" style="54" customWidth="1"/>
    <col min="16134" max="16134" width="14.6640625" style="54" customWidth="1"/>
    <col min="16135" max="16135" width="17.5546875" style="54" customWidth="1"/>
    <col min="16136" max="16136" width="14.6640625" style="54" customWidth="1"/>
    <col min="16137" max="16137" width="11" style="54" customWidth="1"/>
    <col min="16138" max="16138" width="11.109375" style="54" customWidth="1"/>
    <col min="16139" max="16140" width="13.33203125" style="54" customWidth="1"/>
    <col min="16141" max="16141" width="13.88671875" style="54" customWidth="1"/>
    <col min="16142" max="16145" width="9.109375" style="54" customWidth="1"/>
    <col min="16146" max="16384" width="8.88671875" style="54"/>
  </cols>
  <sheetData>
    <row r="1" spans="1:256" ht="18" hidden="1" customHeight="1" x14ac:dyDescent="0.3">
      <c r="F1" s="143"/>
      <c r="G1" s="143"/>
      <c r="H1" s="143"/>
    </row>
    <row r="2" spans="1:256" ht="18" hidden="1" customHeight="1" x14ac:dyDescent="0.3">
      <c r="F2" s="143"/>
      <c r="G2" s="143"/>
      <c r="H2" s="143"/>
    </row>
    <row r="3" spans="1:256" ht="18" hidden="1" customHeight="1" x14ac:dyDescent="0.3">
      <c r="F3" s="143"/>
      <c r="G3" s="143"/>
      <c r="H3" s="143"/>
    </row>
    <row r="4" spans="1:256" s="145" customFormat="1" ht="14.4" customHeight="1" x14ac:dyDescent="0.3">
      <c r="A4" s="144"/>
      <c r="B4" s="144"/>
      <c r="F4" s="643" t="s">
        <v>49</v>
      </c>
      <c r="G4" s="644"/>
      <c r="H4" s="644"/>
      <c r="I4" s="146"/>
    </row>
    <row r="5" spans="1:256" s="145" customFormat="1" ht="28.95" customHeight="1" x14ac:dyDescent="0.3">
      <c r="A5" s="164"/>
      <c r="B5" s="144"/>
      <c r="F5" s="644"/>
      <c r="G5" s="644"/>
      <c r="H5" s="644"/>
      <c r="I5" s="146"/>
    </row>
    <row r="6" spans="1:256" s="145" customFormat="1" ht="13.95" customHeight="1" x14ac:dyDescent="0.3">
      <c r="A6" s="144"/>
      <c r="B6" s="144"/>
      <c r="F6" s="644"/>
      <c r="G6" s="644"/>
      <c r="H6" s="644"/>
      <c r="I6" s="146"/>
    </row>
    <row r="7" spans="1:256" s="145" customFormat="1" ht="22.2" customHeight="1" x14ac:dyDescent="0.3">
      <c r="A7" s="406"/>
      <c r="B7" s="144"/>
      <c r="F7" s="644"/>
      <c r="G7" s="644"/>
      <c r="H7" s="644"/>
      <c r="I7" s="146"/>
    </row>
    <row r="8" spans="1:256" s="145" customFormat="1" ht="13.95" customHeight="1" x14ac:dyDescent="0.3">
      <c r="A8" s="144"/>
      <c r="B8" s="144"/>
      <c r="F8" s="644"/>
      <c r="G8" s="644"/>
      <c r="H8" s="644"/>
      <c r="I8" s="146"/>
    </row>
    <row r="9" spans="1:256" s="145" customFormat="1" ht="28.95" customHeight="1" x14ac:dyDescent="0.3">
      <c r="A9" s="406"/>
      <c r="B9" s="144"/>
      <c r="F9" s="644"/>
      <c r="G9" s="644"/>
      <c r="H9" s="644"/>
      <c r="I9" s="146"/>
    </row>
    <row r="10" spans="1:256" s="148" customFormat="1" ht="19.2" customHeight="1" x14ac:dyDescent="0.35">
      <c r="A10" s="147"/>
      <c r="B10" s="147"/>
      <c r="C10" s="147"/>
      <c r="D10" s="163"/>
      <c r="E10" s="650" t="s">
        <v>136</v>
      </c>
      <c r="F10" s="650"/>
      <c r="G10" s="650"/>
      <c r="H10" s="650"/>
      <c r="I10" s="163"/>
      <c r="J10" s="163"/>
      <c r="K10" s="163"/>
      <c r="L10" s="163"/>
    </row>
    <row r="11" spans="1:256" s="148" customFormat="1" ht="24" customHeight="1" x14ac:dyDescent="0.35">
      <c r="A11" s="147"/>
      <c r="B11" s="147"/>
      <c r="C11" s="147"/>
      <c r="D11" s="162"/>
      <c r="E11" s="651" t="s">
        <v>338</v>
      </c>
      <c r="F11" s="651"/>
      <c r="G11" s="651"/>
      <c r="H11" s="651"/>
      <c r="I11" s="162"/>
      <c r="J11" s="162"/>
      <c r="K11" s="162"/>
      <c r="L11" s="162"/>
    </row>
    <row r="12" spans="1:256" s="148" customFormat="1" ht="21.6" customHeight="1" x14ac:dyDescent="0.35">
      <c r="A12" s="147"/>
      <c r="B12" s="147"/>
      <c r="C12" s="147"/>
      <c r="D12" s="163"/>
      <c r="E12" s="651" t="s">
        <v>137</v>
      </c>
      <c r="F12" s="651"/>
      <c r="G12" s="651"/>
      <c r="H12" s="651"/>
      <c r="I12" s="163"/>
      <c r="J12" s="163"/>
      <c r="K12" s="163"/>
      <c r="L12" s="163"/>
    </row>
    <row r="13" spans="1:256" s="148" customFormat="1" ht="24" customHeight="1" x14ac:dyDescent="0.4">
      <c r="A13" s="149"/>
      <c r="B13" s="149"/>
      <c r="C13" s="149"/>
      <c r="D13" s="163"/>
      <c r="E13" s="650" t="s">
        <v>138</v>
      </c>
      <c r="F13" s="650"/>
      <c r="G13" s="650"/>
      <c r="H13" s="650"/>
      <c r="I13" s="163"/>
      <c r="J13" s="163"/>
      <c r="K13" s="163"/>
      <c r="L13" s="163"/>
    </row>
    <row r="14" spans="1:256" s="150" customFormat="1" ht="18" customHeight="1" x14ac:dyDescent="0.4">
      <c r="A14" s="149"/>
      <c r="B14" s="149"/>
      <c r="C14" s="149"/>
      <c r="D14" s="163"/>
      <c r="E14" s="163"/>
      <c r="F14" s="163"/>
      <c r="G14" s="163"/>
      <c r="H14" s="163"/>
      <c r="I14" s="163"/>
      <c r="J14" s="163"/>
      <c r="K14" s="163"/>
      <c r="L14" s="163"/>
    </row>
    <row r="15" spans="1:256" s="148" customFormat="1" ht="19.2" customHeight="1" x14ac:dyDescent="0.4">
      <c r="A15" s="149"/>
      <c r="B15" s="149"/>
      <c r="C15" s="149"/>
      <c r="D15" s="207"/>
      <c r="E15" s="207"/>
      <c r="F15" s="207"/>
      <c r="G15" s="207"/>
      <c r="H15" s="207"/>
      <c r="I15" s="151"/>
      <c r="J15" s="151"/>
      <c r="K15" s="151"/>
      <c r="L15" s="151"/>
    </row>
    <row r="16" spans="1:256" s="66" customFormat="1" ht="26.4" customHeight="1" x14ac:dyDescent="0.4">
      <c r="A16" s="106"/>
      <c r="B16" s="106"/>
      <c r="C16" s="106"/>
      <c r="D16" s="645"/>
      <c r="E16" s="645"/>
      <c r="F16" s="645"/>
      <c r="G16" s="645"/>
      <c r="H16" s="645"/>
      <c r="I16" s="645"/>
      <c r="J16" s="645"/>
      <c r="K16" s="645"/>
      <c r="L16" s="64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c r="IU16" s="65"/>
      <c r="IV16" s="65"/>
    </row>
    <row r="17" spans="1:256" s="66" customFormat="1" ht="22.2" customHeight="1" x14ac:dyDescent="0.4">
      <c r="A17" s="71"/>
      <c r="B17" s="71"/>
      <c r="C17" s="71"/>
      <c r="D17" s="71"/>
      <c r="E17" s="71"/>
      <c r="F17" s="72"/>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c r="IR17" s="71"/>
      <c r="IS17" s="71"/>
      <c r="IT17" s="71"/>
      <c r="IU17" s="71"/>
      <c r="IV17" s="71"/>
    </row>
    <row r="18" spans="1:256" s="66" customFormat="1" ht="21" customHeight="1" x14ac:dyDescent="0.4">
      <c r="A18" s="73"/>
      <c r="B18" s="73"/>
      <c r="C18" s="74" t="s">
        <v>0</v>
      </c>
      <c r="D18" s="74"/>
      <c r="E18" s="74"/>
      <c r="F18" s="74"/>
      <c r="G18" s="74"/>
      <c r="H18" s="74"/>
      <c r="I18" s="75"/>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row>
    <row r="19" spans="1:256" s="66" customFormat="1" ht="22.2" customHeight="1" x14ac:dyDescent="0.4">
      <c r="A19" s="649" t="s">
        <v>46</v>
      </c>
      <c r="B19" s="649"/>
      <c r="C19" s="649"/>
      <c r="D19" s="649"/>
      <c r="E19" s="649"/>
      <c r="F19" s="649"/>
      <c r="G19" s="649"/>
      <c r="H19" s="76"/>
      <c r="I19" s="75"/>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1:256" s="66" customFormat="1" ht="22.95" customHeight="1" x14ac:dyDescent="0.4">
      <c r="A20" s="73"/>
      <c r="B20" s="646" t="s">
        <v>1</v>
      </c>
      <c r="C20" s="646"/>
      <c r="D20" s="646"/>
      <c r="E20" s="646"/>
      <c r="F20" s="77"/>
      <c r="G20" s="77"/>
      <c r="H20" s="77"/>
      <c r="I20" s="75"/>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c r="IM20" s="73"/>
      <c r="IN20" s="73"/>
      <c r="IO20" s="73"/>
      <c r="IP20" s="73"/>
      <c r="IQ20" s="73"/>
      <c r="IR20" s="73"/>
      <c r="IS20" s="73"/>
      <c r="IT20" s="73"/>
      <c r="IU20" s="73"/>
      <c r="IV20" s="73"/>
    </row>
    <row r="21" spans="1:256" s="66" customFormat="1" ht="18.75" customHeight="1" x14ac:dyDescent="0.4">
      <c r="A21" s="73"/>
      <c r="B21" s="74"/>
      <c r="C21" s="74" t="s">
        <v>228</v>
      </c>
      <c r="D21" s="74"/>
      <c r="E21" s="74"/>
      <c r="F21" s="74"/>
      <c r="G21" s="74"/>
      <c r="H21" s="74"/>
      <c r="I21" s="75"/>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73"/>
      <c r="IT21" s="73"/>
      <c r="IU21" s="73"/>
      <c r="IV21" s="73"/>
    </row>
    <row r="22" spans="1:256" s="66" customFormat="1" ht="51.6" customHeight="1" x14ac:dyDescent="0.4">
      <c r="A22" s="636" t="s">
        <v>239</v>
      </c>
      <c r="B22" s="636"/>
      <c r="C22" s="636"/>
      <c r="D22" s="636"/>
      <c r="E22" s="636"/>
      <c r="F22" s="636"/>
      <c r="G22" s="636"/>
      <c r="H22" s="636"/>
      <c r="I22" s="636"/>
      <c r="J22" s="636"/>
      <c r="K22" s="636"/>
      <c r="L22" s="636"/>
      <c r="M22" s="78"/>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c r="IV22" s="73"/>
    </row>
    <row r="23" spans="1:256" s="348" customFormat="1" ht="38.4" customHeight="1" x14ac:dyDescent="0.3">
      <c r="A23" s="348" t="s">
        <v>238</v>
      </c>
      <c r="B23" s="333"/>
      <c r="C23" s="333"/>
      <c r="D23" s="333"/>
      <c r="E23" s="333"/>
      <c r="F23" s="333"/>
      <c r="G23" s="349"/>
      <c r="H23" s="349"/>
      <c r="I23" s="350"/>
      <c r="J23" s="349"/>
      <c r="K23" s="349"/>
      <c r="L23" s="349"/>
      <c r="M23" s="349"/>
    </row>
    <row r="24" spans="1:256" s="382" customFormat="1" ht="132.6" customHeight="1" x14ac:dyDescent="0.3">
      <c r="A24" s="647" t="s">
        <v>322</v>
      </c>
      <c r="B24" s="647"/>
      <c r="C24" s="647"/>
      <c r="D24" s="647"/>
      <c r="E24" s="647"/>
      <c r="F24" s="647"/>
      <c r="G24" s="647"/>
      <c r="H24" s="647"/>
      <c r="I24" s="647"/>
      <c r="J24" s="647"/>
      <c r="K24" s="647"/>
      <c r="L24" s="647"/>
      <c r="M24" s="126"/>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c r="IN24" s="73"/>
      <c r="IO24" s="73"/>
      <c r="IP24" s="73"/>
      <c r="IQ24" s="73"/>
      <c r="IR24" s="73"/>
      <c r="IS24" s="73"/>
      <c r="IT24" s="73"/>
      <c r="IU24" s="73"/>
      <c r="IV24" s="73"/>
    </row>
    <row r="25" spans="1:256" s="66" customFormat="1" ht="18.75" customHeight="1" x14ac:dyDescent="0.4">
      <c r="A25" s="71" t="s">
        <v>51</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s="66" customFormat="1" ht="22.95" customHeight="1" x14ac:dyDescent="0.4">
      <c r="A26" s="648" t="s">
        <v>123</v>
      </c>
      <c r="B26" s="648"/>
      <c r="C26" s="648"/>
      <c r="D26" s="648"/>
      <c r="E26" s="648"/>
      <c r="F26" s="648"/>
      <c r="G26" s="648"/>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row>
    <row r="27" spans="1:256" s="66" customFormat="1" ht="25.95" customHeight="1" x14ac:dyDescent="0.4">
      <c r="A27" s="637" t="s">
        <v>53</v>
      </c>
      <c r="B27" s="637"/>
      <c r="C27" s="637"/>
      <c r="D27" s="637"/>
      <c r="E27" s="637"/>
      <c r="F27" s="637"/>
      <c r="G27" s="637"/>
      <c r="H27" s="637"/>
      <c r="I27" s="637"/>
      <c r="J27" s="637"/>
      <c r="K27" s="637"/>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c r="IV27" s="82"/>
    </row>
    <row r="28" spans="1:256" s="66" customFormat="1" ht="21.75" customHeight="1" x14ac:dyDescent="0.4">
      <c r="A28" s="71" t="s">
        <v>54</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c r="IR28" s="82"/>
      <c r="IS28" s="82"/>
      <c r="IT28" s="82"/>
      <c r="IU28" s="82"/>
      <c r="IV28" s="82"/>
    </row>
    <row r="29" spans="1:256" s="66" customFormat="1" ht="29.4" customHeight="1" x14ac:dyDescent="0.4">
      <c r="A29" s="71" t="s">
        <v>55</v>
      </c>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c r="IU29" s="82"/>
      <c r="IV29" s="82"/>
    </row>
    <row r="30" spans="1:256" s="66" customFormat="1" ht="24" customHeight="1" x14ac:dyDescent="0.4">
      <c r="A30" s="616" t="s">
        <v>232</v>
      </c>
      <c r="B30" s="616"/>
      <c r="C30" s="616"/>
      <c r="D30" s="616"/>
      <c r="E30" s="616"/>
      <c r="F30" s="616"/>
      <c r="G30" s="616"/>
      <c r="H30" s="616"/>
      <c r="I30" s="616"/>
      <c r="J30" s="616"/>
      <c r="K30" s="616"/>
      <c r="L30" s="8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c r="HI30" s="73"/>
      <c r="HJ30" s="73"/>
      <c r="HK30" s="73"/>
      <c r="HL30" s="73"/>
      <c r="HM30" s="73"/>
      <c r="HN30" s="73"/>
      <c r="HO30" s="73"/>
      <c r="HP30" s="73"/>
      <c r="HQ30" s="73"/>
      <c r="HR30" s="73"/>
      <c r="HS30" s="73"/>
      <c r="HT30" s="73"/>
      <c r="HU30" s="73"/>
      <c r="HV30" s="73"/>
      <c r="HW30" s="73"/>
      <c r="HX30" s="73"/>
      <c r="HY30" s="73"/>
      <c r="HZ30" s="73"/>
      <c r="IA30" s="73"/>
      <c r="IB30" s="73"/>
      <c r="IC30" s="73"/>
      <c r="ID30" s="73"/>
      <c r="IE30" s="73"/>
      <c r="IF30" s="73"/>
      <c r="IG30" s="73"/>
      <c r="IH30" s="73"/>
      <c r="II30" s="73"/>
      <c r="IJ30" s="73"/>
      <c r="IK30" s="73"/>
      <c r="IL30" s="73"/>
      <c r="IM30" s="73"/>
      <c r="IN30" s="73"/>
      <c r="IO30" s="73"/>
      <c r="IP30" s="73"/>
      <c r="IQ30" s="73"/>
      <c r="IR30" s="73"/>
      <c r="IS30" s="73"/>
      <c r="IT30" s="73"/>
      <c r="IU30" s="73"/>
      <c r="IV30" s="73"/>
    </row>
    <row r="31" spans="1:256" s="66" customFormat="1" ht="59.4" customHeight="1" x14ac:dyDescent="0.4">
      <c r="A31" s="642" t="s">
        <v>95</v>
      </c>
      <c r="B31" s="642"/>
      <c r="C31" s="642"/>
      <c r="D31" s="642"/>
      <c r="E31" s="642"/>
      <c r="F31" s="642"/>
      <c r="G31" s="642"/>
      <c r="H31" s="642"/>
      <c r="I31" s="642"/>
      <c r="J31" s="642"/>
      <c r="K31" s="642"/>
      <c r="L31" s="642"/>
      <c r="M31" s="84"/>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5"/>
      <c r="EW31" s="85"/>
      <c r="EX31" s="85"/>
      <c r="EY31" s="85"/>
      <c r="EZ31" s="85"/>
      <c r="FA31" s="85"/>
      <c r="FB31" s="85"/>
      <c r="FC31" s="85"/>
      <c r="FD31" s="85"/>
      <c r="FE31" s="85"/>
      <c r="FF31" s="85"/>
      <c r="FG31" s="85"/>
      <c r="FH31" s="85"/>
      <c r="FI31" s="85"/>
      <c r="FJ31" s="85"/>
      <c r="FK31" s="85"/>
      <c r="FL31" s="85"/>
      <c r="FM31" s="85"/>
      <c r="FN31" s="85"/>
      <c r="FO31" s="85"/>
      <c r="FP31" s="85"/>
      <c r="FQ31" s="85"/>
      <c r="FR31" s="85"/>
      <c r="FS31" s="85"/>
      <c r="FT31" s="85"/>
      <c r="FU31" s="85"/>
      <c r="FV31" s="85"/>
      <c r="FW31" s="85"/>
      <c r="FX31" s="85"/>
      <c r="FY31" s="85"/>
      <c r="FZ31" s="85"/>
      <c r="GA31" s="85"/>
      <c r="GB31" s="85"/>
      <c r="GC31" s="85"/>
      <c r="GD31" s="85"/>
      <c r="GE31" s="85"/>
      <c r="GF31" s="85"/>
      <c r="GG31" s="85"/>
      <c r="GH31" s="85"/>
      <c r="GI31" s="85"/>
      <c r="GJ31" s="85"/>
      <c r="GK31" s="85"/>
      <c r="GL31" s="85"/>
      <c r="GM31" s="85"/>
      <c r="GN31" s="85"/>
      <c r="GO31" s="85"/>
      <c r="GP31" s="85"/>
      <c r="GQ31" s="85"/>
      <c r="GR31" s="85"/>
      <c r="GS31" s="85"/>
      <c r="GT31" s="85"/>
      <c r="GU31" s="85"/>
      <c r="GV31" s="85"/>
      <c r="GW31" s="85"/>
      <c r="GX31" s="85"/>
      <c r="GY31" s="85"/>
      <c r="GZ31" s="85"/>
      <c r="HA31" s="85"/>
      <c r="HB31" s="85"/>
      <c r="HC31" s="85"/>
      <c r="HD31" s="85"/>
      <c r="HE31" s="85"/>
      <c r="HF31" s="85"/>
      <c r="HG31" s="85"/>
      <c r="HH31" s="85"/>
      <c r="HI31" s="85"/>
      <c r="HJ31" s="85"/>
      <c r="HK31" s="85"/>
      <c r="HL31" s="85"/>
      <c r="HM31" s="85"/>
      <c r="HN31" s="85"/>
      <c r="HO31" s="85"/>
      <c r="HP31" s="85"/>
      <c r="HQ31" s="85"/>
      <c r="HR31" s="85"/>
      <c r="HS31" s="85"/>
      <c r="HT31" s="85"/>
      <c r="HU31" s="85"/>
      <c r="HV31" s="85"/>
      <c r="HW31" s="85"/>
      <c r="HX31" s="85"/>
      <c r="HY31" s="85"/>
      <c r="HZ31" s="85"/>
      <c r="IA31" s="85"/>
      <c r="IB31" s="85"/>
      <c r="IC31" s="85"/>
      <c r="ID31" s="85"/>
      <c r="IE31" s="85"/>
      <c r="IF31" s="85"/>
      <c r="IG31" s="85"/>
      <c r="IH31" s="85"/>
      <c r="II31" s="85"/>
      <c r="IJ31" s="85"/>
      <c r="IK31" s="85"/>
      <c r="IL31" s="85"/>
      <c r="IM31" s="85"/>
      <c r="IN31" s="85"/>
      <c r="IO31" s="85"/>
      <c r="IP31" s="85"/>
      <c r="IQ31" s="85"/>
      <c r="IR31" s="85"/>
      <c r="IS31" s="85"/>
      <c r="IT31" s="85"/>
      <c r="IU31" s="85"/>
      <c r="IV31" s="85"/>
    </row>
    <row r="32" spans="1:256" ht="36.75" customHeight="1" x14ac:dyDescent="0.3">
      <c r="A32" s="616" t="s">
        <v>96</v>
      </c>
      <c r="B32" s="616"/>
      <c r="C32" s="616"/>
      <c r="D32" s="616"/>
      <c r="E32" s="616"/>
      <c r="F32" s="616"/>
      <c r="G32" s="616"/>
      <c r="H32" s="616"/>
      <c r="I32" s="616"/>
      <c r="J32" s="616"/>
      <c r="K32" s="616"/>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c r="II32" s="73"/>
      <c r="IJ32" s="73"/>
      <c r="IK32" s="73"/>
      <c r="IL32" s="73"/>
      <c r="IM32" s="73"/>
      <c r="IN32" s="73"/>
      <c r="IO32" s="73"/>
      <c r="IP32" s="73"/>
      <c r="IQ32" s="73"/>
      <c r="IR32" s="73"/>
      <c r="IS32" s="73"/>
      <c r="IT32" s="73"/>
      <c r="IU32" s="73"/>
      <c r="IV32" s="73"/>
    </row>
    <row r="33" spans="1:256" s="88" customFormat="1" ht="73.5" customHeight="1" x14ac:dyDescent="0.3">
      <c r="A33" s="618" t="s">
        <v>57</v>
      </c>
      <c r="B33" s="618" t="s">
        <v>5</v>
      </c>
      <c r="C33" s="618" t="s">
        <v>230</v>
      </c>
      <c r="D33" s="618" t="s">
        <v>229</v>
      </c>
      <c r="E33" s="618" t="s">
        <v>37</v>
      </c>
      <c r="F33" s="618"/>
      <c r="G33" s="618"/>
      <c r="H33" s="86"/>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c r="GT33" s="87"/>
      <c r="GU33" s="87"/>
      <c r="GV33" s="87"/>
      <c r="GW33" s="87"/>
      <c r="GX33" s="87"/>
      <c r="GY33" s="87"/>
      <c r="GZ33" s="87"/>
      <c r="HA33" s="87"/>
      <c r="HB33" s="87"/>
      <c r="HC33" s="87"/>
      <c r="HD33" s="87"/>
      <c r="HE33" s="87"/>
      <c r="HF33" s="87"/>
      <c r="HG33" s="87"/>
      <c r="HH33" s="87"/>
      <c r="HI33" s="87"/>
      <c r="HJ33" s="87"/>
      <c r="HK33" s="87"/>
      <c r="HL33" s="87"/>
      <c r="HM33" s="87"/>
      <c r="HN33" s="87"/>
      <c r="HO33" s="87"/>
      <c r="HP33" s="87"/>
      <c r="HQ33" s="87"/>
      <c r="HR33" s="87"/>
      <c r="HS33" s="87"/>
      <c r="HT33" s="87"/>
      <c r="HU33" s="87"/>
      <c r="HV33" s="87"/>
      <c r="HW33" s="87"/>
      <c r="HX33" s="87"/>
      <c r="HY33" s="87"/>
      <c r="HZ33" s="87"/>
      <c r="IA33" s="87"/>
      <c r="IB33" s="87"/>
      <c r="IC33" s="87"/>
      <c r="ID33" s="87"/>
      <c r="IE33" s="87"/>
      <c r="IF33" s="87"/>
      <c r="IG33" s="87"/>
      <c r="IH33" s="87"/>
      <c r="II33" s="87"/>
      <c r="IJ33" s="87"/>
      <c r="IK33" s="87"/>
      <c r="IL33" s="87"/>
      <c r="IM33" s="87"/>
      <c r="IN33" s="87"/>
      <c r="IO33" s="87"/>
      <c r="IP33" s="87"/>
      <c r="IQ33" s="87"/>
      <c r="IR33" s="87"/>
      <c r="IS33" s="87"/>
      <c r="IT33" s="87"/>
      <c r="IU33" s="87"/>
      <c r="IV33" s="87"/>
    </row>
    <row r="34" spans="1:256" ht="31.2" customHeight="1" x14ac:dyDescent="0.3">
      <c r="A34" s="618"/>
      <c r="B34" s="618"/>
      <c r="C34" s="618"/>
      <c r="D34" s="618"/>
      <c r="E34" s="397" t="s">
        <v>24</v>
      </c>
      <c r="F34" s="397" t="s">
        <v>120</v>
      </c>
      <c r="G34" s="397" t="s">
        <v>231</v>
      </c>
      <c r="H34" s="78"/>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row>
    <row r="35" spans="1:256" ht="34.200000000000003" customHeight="1" x14ac:dyDescent="0.3">
      <c r="A35" s="89" t="s">
        <v>13</v>
      </c>
      <c r="B35" s="41"/>
      <c r="C35" s="50"/>
      <c r="D35" s="50"/>
      <c r="E35" s="49"/>
      <c r="F35" s="42"/>
      <c r="G35" s="42"/>
      <c r="H35" s="78"/>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82"/>
      <c r="GB35" s="82"/>
      <c r="GC35" s="82"/>
      <c r="GD35" s="82"/>
      <c r="GE35" s="82"/>
      <c r="GF35" s="82"/>
      <c r="GG35" s="82"/>
      <c r="GH35" s="82"/>
      <c r="GI35" s="82"/>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row>
    <row r="36" spans="1:256" ht="25.2" customHeight="1" x14ac:dyDescent="0.3">
      <c r="A36" s="89" t="s">
        <v>15</v>
      </c>
      <c r="B36" s="90"/>
      <c r="C36" s="153">
        <v>3868</v>
      </c>
      <c r="D36" s="50">
        <f>4100-29</f>
        <v>4071</v>
      </c>
      <c r="E36" s="417">
        <f>4315-1584-901</f>
        <v>1830</v>
      </c>
      <c r="F36" s="422">
        <v>4488</v>
      </c>
      <c r="G36" s="422">
        <v>4667</v>
      </c>
      <c r="H36" s="91"/>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row r="37" spans="1:256" ht="40.950000000000003" customHeight="1" x14ac:dyDescent="0.3">
      <c r="A37" s="92" t="s">
        <v>21</v>
      </c>
      <c r="B37" s="93" t="s">
        <v>58</v>
      </c>
      <c r="C37" s="114">
        <f>SUM(C35:C36)</f>
        <v>3868</v>
      </c>
      <c r="D37" s="114">
        <f>SUM(D35:D36)</f>
        <v>4071</v>
      </c>
      <c r="E37" s="114">
        <f>SUM(E35:E36)</f>
        <v>1830</v>
      </c>
      <c r="F37" s="114">
        <f>SUM(F35:F36)</f>
        <v>4488</v>
      </c>
      <c r="G37" s="114">
        <f>SUM(G35:G36)</f>
        <v>4667</v>
      </c>
      <c r="H37" s="95"/>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c r="DN37" s="96"/>
      <c r="DO37" s="96"/>
      <c r="DP37" s="96"/>
      <c r="DQ37" s="96"/>
      <c r="DR37" s="96"/>
      <c r="DS37" s="96"/>
      <c r="DT37" s="96"/>
      <c r="DU37" s="96"/>
      <c r="DV37" s="96"/>
      <c r="DW37" s="96"/>
      <c r="DX37" s="96"/>
      <c r="DY37" s="96"/>
      <c r="DZ37" s="96"/>
      <c r="EA37" s="96"/>
      <c r="EB37" s="96"/>
      <c r="EC37" s="96"/>
      <c r="ED37" s="96"/>
      <c r="EE37" s="96"/>
      <c r="EF37" s="96"/>
      <c r="EG37" s="96"/>
      <c r="EH37" s="96"/>
      <c r="EI37" s="96"/>
      <c r="EJ37" s="96"/>
      <c r="EK37" s="96"/>
      <c r="EL37" s="96"/>
      <c r="EM37" s="96"/>
      <c r="EN37" s="96"/>
      <c r="EO37" s="96"/>
      <c r="EP37" s="96"/>
      <c r="EQ37" s="96"/>
      <c r="ER37" s="96"/>
      <c r="ES37" s="96"/>
      <c r="ET37" s="96"/>
      <c r="EU37" s="96"/>
      <c r="EV37" s="96"/>
      <c r="EW37" s="96"/>
      <c r="EX37" s="96"/>
      <c r="EY37" s="96"/>
      <c r="EZ37" s="96"/>
      <c r="FA37" s="96"/>
      <c r="FB37" s="96"/>
      <c r="FC37" s="96"/>
      <c r="FD37" s="96"/>
      <c r="FE37" s="96"/>
      <c r="FF37" s="96"/>
      <c r="FG37" s="96"/>
      <c r="FH37" s="96"/>
      <c r="FI37" s="96"/>
      <c r="FJ37" s="96"/>
      <c r="FK37" s="96"/>
      <c r="FL37" s="96"/>
      <c r="FM37" s="96"/>
      <c r="FN37" s="96"/>
      <c r="FO37" s="96"/>
      <c r="FP37" s="96"/>
      <c r="FQ37" s="96"/>
      <c r="FR37" s="96"/>
      <c r="FS37" s="96"/>
      <c r="FT37" s="96"/>
      <c r="FU37" s="96"/>
      <c r="FV37" s="96"/>
      <c r="FW37" s="96"/>
      <c r="FX37" s="96"/>
      <c r="FY37" s="96"/>
      <c r="FZ37" s="96"/>
      <c r="GA37" s="96"/>
      <c r="GB37" s="96"/>
      <c r="GC37" s="96"/>
      <c r="GD37" s="96"/>
      <c r="GE37" s="96"/>
      <c r="GF37" s="96"/>
      <c r="GG37" s="96"/>
      <c r="GH37" s="96"/>
      <c r="GI37" s="96"/>
      <c r="GJ37" s="96"/>
      <c r="GK37" s="96"/>
      <c r="GL37" s="96"/>
      <c r="GM37" s="96"/>
      <c r="GN37" s="96"/>
      <c r="GO37" s="96"/>
      <c r="GP37" s="96"/>
      <c r="GQ37" s="96"/>
      <c r="GR37" s="96"/>
      <c r="GS37" s="96"/>
      <c r="GT37" s="96"/>
      <c r="GU37" s="96"/>
      <c r="GV37" s="96"/>
      <c r="GW37" s="96"/>
      <c r="GX37" s="96"/>
      <c r="GY37" s="96"/>
      <c r="GZ37" s="96"/>
      <c r="HA37" s="96"/>
      <c r="HB37" s="96"/>
      <c r="HC37" s="96"/>
      <c r="HD37" s="96"/>
      <c r="HE37" s="96"/>
      <c r="HF37" s="96"/>
      <c r="HG37" s="96"/>
      <c r="HH37" s="96"/>
      <c r="HI37" s="96"/>
      <c r="HJ37" s="96"/>
      <c r="HK37" s="96"/>
      <c r="HL37" s="96"/>
      <c r="HM37" s="96"/>
      <c r="HN37" s="96"/>
      <c r="HO37" s="96"/>
      <c r="HP37" s="96"/>
      <c r="HQ37" s="96"/>
      <c r="HR37" s="96"/>
      <c r="HS37" s="96"/>
      <c r="HT37" s="96"/>
      <c r="HU37" s="96"/>
      <c r="HV37" s="96"/>
      <c r="HW37" s="96"/>
      <c r="HX37" s="96"/>
      <c r="HY37" s="96"/>
      <c r="HZ37" s="96"/>
      <c r="IA37" s="96"/>
      <c r="IB37" s="96"/>
      <c r="IC37" s="96"/>
      <c r="ID37" s="96"/>
      <c r="IE37" s="96"/>
      <c r="IF37" s="96"/>
      <c r="IG37" s="96"/>
      <c r="IH37" s="96"/>
      <c r="II37" s="96"/>
      <c r="IJ37" s="96"/>
      <c r="IK37" s="96"/>
      <c r="IL37" s="96"/>
      <c r="IM37" s="96"/>
      <c r="IN37" s="96"/>
      <c r="IO37" s="96"/>
      <c r="IP37" s="96"/>
      <c r="IQ37" s="96"/>
      <c r="IR37" s="96"/>
      <c r="IS37" s="96"/>
      <c r="IT37" s="96"/>
      <c r="IU37" s="96"/>
      <c r="IV37" s="96"/>
    </row>
    <row r="38" spans="1:256" ht="52.95" customHeight="1" x14ac:dyDescent="0.3">
      <c r="A38" s="636" t="s">
        <v>59</v>
      </c>
      <c r="B38" s="636"/>
      <c r="C38" s="636"/>
      <c r="D38" s="636"/>
      <c r="E38" s="636"/>
      <c r="F38" s="636"/>
      <c r="G38" s="636"/>
      <c r="H38" s="636"/>
      <c r="I38" s="75"/>
      <c r="J38" s="97"/>
      <c r="K38" s="97"/>
      <c r="L38" s="97"/>
      <c r="M38" s="97"/>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c r="FO38" s="73"/>
      <c r="FP38" s="73"/>
      <c r="FQ38" s="73"/>
      <c r="FR38" s="73"/>
      <c r="FS38" s="73"/>
      <c r="FT38" s="73"/>
      <c r="FU38" s="73"/>
      <c r="FV38" s="73"/>
      <c r="FW38" s="73"/>
      <c r="FX38" s="73"/>
      <c r="FY38" s="73"/>
      <c r="FZ38" s="73"/>
      <c r="GA38" s="73"/>
      <c r="GB38" s="73"/>
      <c r="GC38" s="73"/>
      <c r="GD38" s="73"/>
      <c r="GE38" s="73"/>
      <c r="GF38" s="73"/>
      <c r="GG38" s="73"/>
      <c r="GH38" s="73"/>
      <c r="GI38" s="73"/>
      <c r="GJ38" s="73"/>
      <c r="GK38" s="73"/>
      <c r="GL38" s="73"/>
      <c r="GM38" s="73"/>
      <c r="GN38" s="73"/>
      <c r="GO38" s="73"/>
      <c r="GP38" s="73"/>
      <c r="GQ38" s="73"/>
      <c r="GR38" s="73"/>
      <c r="GS38" s="73"/>
      <c r="GT38" s="73"/>
      <c r="GU38" s="73"/>
      <c r="GV38" s="73"/>
      <c r="GW38" s="73"/>
      <c r="GX38" s="73"/>
      <c r="GY38" s="73"/>
      <c r="GZ38" s="73"/>
      <c r="HA38" s="73"/>
      <c r="HB38" s="73"/>
      <c r="HC38" s="73"/>
      <c r="HD38" s="73"/>
      <c r="HE38" s="73"/>
      <c r="HF38" s="73"/>
      <c r="HG38" s="73"/>
      <c r="HH38" s="73"/>
      <c r="HI38" s="73"/>
      <c r="HJ38" s="73"/>
      <c r="HK38" s="73"/>
      <c r="HL38" s="73"/>
      <c r="HM38" s="73"/>
      <c r="HN38" s="73"/>
      <c r="HO38" s="73"/>
      <c r="HP38" s="73"/>
      <c r="HQ38" s="73"/>
      <c r="HR38" s="73"/>
      <c r="HS38" s="73"/>
      <c r="HT38" s="73"/>
      <c r="HU38" s="73"/>
      <c r="HV38" s="73"/>
      <c r="HW38" s="73"/>
      <c r="HX38" s="73"/>
      <c r="HY38" s="73"/>
      <c r="HZ38" s="73"/>
      <c r="IA38" s="73"/>
      <c r="IB38" s="73"/>
      <c r="IC38" s="73"/>
      <c r="ID38" s="73"/>
      <c r="IE38" s="73"/>
      <c r="IF38" s="73"/>
      <c r="IG38" s="73"/>
      <c r="IH38" s="73"/>
      <c r="II38" s="73"/>
      <c r="IJ38" s="73"/>
      <c r="IK38" s="73"/>
      <c r="IL38" s="73"/>
      <c r="IM38" s="73"/>
      <c r="IN38" s="73"/>
      <c r="IO38" s="73"/>
      <c r="IP38" s="73"/>
      <c r="IQ38" s="73"/>
      <c r="IR38" s="73"/>
      <c r="IS38" s="73"/>
      <c r="IT38" s="73"/>
      <c r="IU38" s="73"/>
      <c r="IV38" s="73"/>
    </row>
    <row r="39" spans="1:256" ht="23.4" customHeight="1" x14ac:dyDescent="0.3">
      <c r="A39" s="71" t="s">
        <v>60</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c r="IV39" s="82"/>
    </row>
    <row r="40" spans="1:256" ht="31.2" customHeight="1" x14ac:dyDescent="0.3">
      <c r="A40" s="637" t="s">
        <v>97</v>
      </c>
      <c r="B40" s="637"/>
      <c r="C40" s="637"/>
      <c r="D40" s="637"/>
      <c r="E40" s="637"/>
      <c r="F40" s="637"/>
      <c r="G40" s="637"/>
      <c r="H40" s="637"/>
      <c r="I40" s="637"/>
      <c r="J40" s="637"/>
      <c r="K40" s="637"/>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c r="FV40" s="82"/>
      <c r="FW40" s="82"/>
      <c r="FX40" s="82"/>
      <c r="FY40" s="82"/>
      <c r="FZ40" s="82"/>
      <c r="GA40" s="82"/>
      <c r="GB40" s="82"/>
      <c r="GC40" s="82"/>
      <c r="GD40" s="82"/>
      <c r="GE40" s="82"/>
      <c r="GF40" s="82"/>
      <c r="GG40" s="82"/>
      <c r="GH40" s="82"/>
      <c r="GI40" s="82"/>
      <c r="GJ40" s="82"/>
      <c r="GK40" s="82"/>
      <c r="GL40" s="82"/>
      <c r="GM40" s="82"/>
      <c r="GN40" s="82"/>
      <c r="GO40" s="82"/>
      <c r="GP40" s="82"/>
      <c r="GQ40" s="82"/>
      <c r="GR40" s="82"/>
      <c r="GS40" s="82"/>
      <c r="GT40" s="82"/>
      <c r="GU40" s="82"/>
      <c r="GV40" s="82"/>
      <c r="GW40" s="82"/>
      <c r="GX40" s="82"/>
      <c r="GY40" s="82"/>
      <c r="GZ40" s="82"/>
      <c r="HA40" s="82"/>
      <c r="HB40" s="82"/>
      <c r="HC40" s="82"/>
      <c r="HD40" s="82"/>
      <c r="HE40" s="82"/>
      <c r="HF40" s="82"/>
      <c r="HG40" s="82"/>
      <c r="HH40" s="82"/>
      <c r="HI40" s="82"/>
      <c r="HJ40" s="82"/>
      <c r="HK40" s="82"/>
      <c r="HL40" s="82"/>
      <c r="HM40" s="82"/>
      <c r="HN40" s="82"/>
      <c r="HO40" s="82"/>
      <c r="HP40" s="82"/>
      <c r="HQ40" s="82"/>
      <c r="HR40" s="82"/>
      <c r="HS40" s="82"/>
      <c r="HT40" s="82"/>
      <c r="HU40" s="82"/>
      <c r="HV40" s="82"/>
      <c r="HW40" s="82"/>
      <c r="HX40" s="82"/>
      <c r="HY40" s="82"/>
      <c r="HZ40" s="82"/>
      <c r="IA40" s="82"/>
      <c r="IB40" s="82"/>
      <c r="IC40" s="82"/>
      <c r="ID40" s="82"/>
      <c r="IE40" s="82"/>
      <c r="IF40" s="82"/>
      <c r="IG40" s="82"/>
      <c r="IH40" s="82"/>
      <c r="II40" s="82"/>
      <c r="IJ40" s="82"/>
      <c r="IK40" s="82"/>
      <c r="IL40" s="82"/>
      <c r="IM40" s="82"/>
      <c r="IN40" s="82"/>
      <c r="IO40" s="82"/>
      <c r="IP40" s="82"/>
      <c r="IQ40" s="82"/>
      <c r="IR40" s="82"/>
      <c r="IS40" s="82"/>
      <c r="IT40" s="82"/>
      <c r="IU40" s="82"/>
      <c r="IV40" s="82"/>
    </row>
    <row r="41" spans="1:256" ht="30" customHeight="1" x14ac:dyDescent="0.3">
      <c r="A41" s="71" t="s">
        <v>55</v>
      </c>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ht="48.6" customHeight="1" x14ac:dyDescent="0.3">
      <c r="A42" s="616" t="s">
        <v>96</v>
      </c>
      <c r="B42" s="616"/>
      <c r="C42" s="616"/>
      <c r="D42" s="616"/>
      <c r="E42" s="616"/>
      <c r="F42" s="616"/>
      <c r="G42" s="616"/>
      <c r="H42" s="616"/>
      <c r="I42" s="616"/>
      <c r="J42" s="616"/>
      <c r="K42" s="616"/>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c r="EO42" s="73"/>
      <c r="EP42" s="73"/>
      <c r="EQ42" s="73"/>
      <c r="ER42" s="73"/>
      <c r="ES42" s="73"/>
      <c r="ET42" s="73"/>
      <c r="EU42" s="73"/>
      <c r="EV42" s="73"/>
      <c r="EW42" s="73"/>
      <c r="EX42" s="73"/>
      <c r="EY42" s="73"/>
      <c r="EZ42" s="73"/>
      <c r="FA42" s="73"/>
      <c r="FB42" s="73"/>
      <c r="FC42" s="73"/>
      <c r="FD42" s="73"/>
      <c r="FE42" s="73"/>
      <c r="FF42" s="73"/>
      <c r="FG42" s="73"/>
      <c r="FH42" s="73"/>
      <c r="FI42" s="73"/>
      <c r="FJ42" s="73"/>
      <c r="FK42" s="73"/>
      <c r="FL42" s="73"/>
      <c r="FM42" s="73"/>
      <c r="FN42" s="73"/>
      <c r="FO42" s="73"/>
      <c r="FP42" s="73"/>
      <c r="FQ42" s="73"/>
      <c r="FR42" s="73"/>
      <c r="FS42" s="73"/>
      <c r="FT42" s="73"/>
      <c r="FU42" s="73"/>
      <c r="FV42" s="73"/>
      <c r="FW42" s="73"/>
      <c r="FX42" s="73"/>
      <c r="FY42" s="73"/>
      <c r="FZ42" s="73"/>
      <c r="GA42" s="73"/>
      <c r="GB42" s="73"/>
      <c r="GC42" s="73"/>
      <c r="GD42" s="73"/>
      <c r="GE42" s="73"/>
      <c r="GF42" s="73"/>
      <c r="GG42" s="73"/>
      <c r="GH42" s="73"/>
      <c r="GI42" s="73"/>
      <c r="GJ42" s="73"/>
      <c r="GK42" s="73"/>
      <c r="GL42" s="73"/>
      <c r="GM42" s="73"/>
      <c r="GN42" s="73"/>
      <c r="GO42" s="73"/>
      <c r="GP42" s="73"/>
      <c r="GQ42" s="73"/>
      <c r="GR42" s="73"/>
      <c r="GS42" s="73"/>
      <c r="GT42" s="73"/>
      <c r="GU42" s="73"/>
      <c r="GV42" s="73"/>
      <c r="GW42" s="73"/>
      <c r="GX42" s="73"/>
      <c r="GY42" s="73"/>
      <c r="GZ42" s="73"/>
      <c r="HA42" s="73"/>
      <c r="HB42" s="73"/>
      <c r="HC42" s="73"/>
      <c r="HD42" s="73"/>
      <c r="HE42" s="73"/>
      <c r="HF42" s="73"/>
      <c r="HG42" s="73"/>
      <c r="HH42" s="73"/>
      <c r="HI42" s="73"/>
      <c r="HJ42" s="73"/>
      <c r="HK42" s="73"/>
      <c r="HL42" s="73"/>
      <c r="HM42" s="73"/>
      <c r="HN42" s="73"/>
      <c r="HO42" s="73"/>
      <c r="HP42" s="73"/>
      <c r="HQ42" s="73"/>
      <c r="HR42" s="73"/>
      <c r="HS42" s="73"/>
      <c r="HT42" s="73"/>
      <c r="HU42" s="73"/>
      <c r="HV42" s="73"/>
      <c r="HW42" s="73"/>
      <c r="HX42" s="73"/>
      <c r="HY42" s="73"/>
      <c r="HZ42" s="73"/>
      <c r="IA42" s="73"/>
      <c r="IB42" s="73"/>
      <c r="IC42" s="73"/>
      <c r="ID42" s="73"/>
      <c r="IE42" s="73"/>
      <c r="IF42" s="73"/>
      <c r="IG42" s="73"/>
      <c r="IH42" s="73"/>
      <c r="II42" s="73"/>
      <c r="IJ42" s="73"/>
      <c r="IK42" s="73"/>
      <c r="IL42" s="73"/>
      <c r="IM42" s="73"/>
      <c r="IN42" s="73"/>
      <c r="IO42" s="73"/>
      <c r="IP42" s="73"/>
      <c r="IQ42" s="73"/>
      <c r="IR42" s="73"/>
      <c r="IS42" s="73"/>
      <c r="IT42" s="73"/>
      <c r="IU42" s="73"/>
      <c r="IV42" s="73"/>
    </row>
    <row r="43" spans="1:256" ht="38.4" customHeight="1" x14ac:dyDescent="0.3">
      <c r="A43" s="638" t="s">
        <v>19</v>
      </c>
      <c r="B43" s="639"/>
      <c r="C43" s="618" t="s">
        <v>5</v>
      </c>
      <c r="D43" s="618" t="s">
        <v>230</v>
      </c>
      <c r="E43" s="618" t="s">
        <v>229</v>
      </c>
      <c r="F43" s="618" t="s">
        <v>37</v>
      </c>
      <c r="G43" s="618"/>
      <c r="H43" s="61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H43" s="98"/>
      <c r="HI43" s="98"/>
      <c r="HJ43" s="98"/>
      <c r="HK43" s="98"/>
      <c r="HL43" s="98"/>
      <c r="HM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c r="IV43" s="98"/>
    </row>
    <row r="44" spans="1:256" s="100" customFormat="1" ht="25.95" customHeight="1" x14ac:dyDescent="0.3">
      <c r="A44" s="640"/>
      <c r="B44" s="641"/>
      <c r="C44" s="618"/>
      <c r="D44" s="618"/>
      <c r="E44" s="618"/>
      <c r="F44" s="142" t="s">
        <v>24</v>
      </c>
      <c r="G44" s="139" t="s">
        <v>120</v>
      </c>
      <c r="H44" s="397" t="s">
        <v>231</v>
      </c>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c r="GH44" s="99"/>
      <c r="GI44" s="99"/>
      <c r="GJ44" s="99"/>
      <c r="GK44" s="99"/>
      <c r="GL44" s="99"/>
      <c r="GM44" s="99"/>
      <c r="GN44" s="99"/>
      <c r="GO44" s="99"/>
      <c r="GP44" s="99"/>
      <c r="GQ44" s="99"/>
      <c r="GR44" s="99"/>
      <c r="GS44" s="99"/>
      <c r="GT44" s="99"/>
      <c r="GU44" s="99"/>
      <c r="GV44" s="99"/>
      <c r="GW44" s="99"/>
      <c r="GX44" s="99"/>
      <c r="GY44" s="99"/>
      <c r="GZ44" s="99"/>
      <c r="HA44" s="99"/>
      <c r="HB44" s="99"/>
      <c r="HC44" s="99"/>
      <c r="HD44" s="99"/>
      <c r="HE44" s="99"/>
      <c r="HF44" s="99"/>
      <c r="HG44" s="99"/>
      <c r="HH44" s="99"/>
      <c r="HI44" s="99"/>
      <c r="HJ44" s="99"/>
      <c r="HK44" s="99"/>
      <c r="HL44" s="99"/>
      <c r="HM44" s="99"/>
      <c r="HN44" s="99"/>
      <c r="HO44" s="99"/>
      <c r="HP44" s="99"/>
      <c r="HQ44" s="99"/>
      <c r="HR44" s="99"/>
      <c r="HS44" s="99"/>
      <c r="HT44" s="99"/>
      <c r="HU44" s="99"/>
      <c r="HV44" s="99"/>
      <c r="HW44" s="99"/>
      <c r="HX44" s="99"/>
      <c r="HY44" s="99"/>
      <c r="HZ44" s="99"/>
      <c r="IA44" s="99"/>
      <c r="IB44" s="99"/>
      <c r="IC44" s="99"/>
      <c r="ID44" s="99"/>
      <c r="IE44" s="99"/>
      <c r="IF44" s="99"/>
      <c r="IG44" s="99"/>
      <c r="IH44" s="99"/>
      <c r="II44" s="99"/>
      <c r="IJ44" s="99"/>
      <c r="IK44" s="99"/>
      <c r="IL44" s="99"/>
      <c r="IM44" s="99"/>
      <c r="IN44" s="99"/>
      <c r="IO44" s="99"/>
      <c r="IP44" s="99"/>
      <c r="IQ44" s="99"/>
      <c r="IR44" s="99"/>
      <c r="IS44" s="99"/>
      <c r="IT44" s="99"/>
      <c r="IU44" s="99"/>
      <c r="IV44" s="99"/>
    </row>
    <row r="45" spans="1:256" ht="28.2" customHeight="1" x14ac:dyDescent="0.3">
      <c r="A45" s="652" t="s">
        <v>19</v>
      </c>
      <c r="B45" s="653"/>
      <c r="C45" s="101" t="s">
        <v>61</v>
      </c>
      <c r="D45" s="101" t="s">
        <v>61</v>
      </c>
      <c r="E45" s="101" t="s">
        <v>61</v>
      </c>
      <c r="F45" s="101" t="s">
        <v>61</v>
      </c>
      <c r="G45" s="157" t="s">
        <v>61</v>
      </c>
      <c r="H45" s="157" t="s">
        <v>61</v>
      </c>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9"/>
      <c r="FE45" s="99"/>
      <c r="FF45" s="99"/>
      <c r="FG45" s="99"/>
      <c r="FH45" s="99"/>
      <c r="FI45" s="99"/>
      <c r="FJ45" s="99"/>
      <c r="FK45" s="99"/>
      <c r="FL45" s="99"/>
      <c r="FM45" s="99"/>
      <c r="FN45" s="99"/>
      <c r="FO45" s="99"/>
      <c r="FP45" s="99"/>
      <c r="FQ45" s="99"/>
      <c r="FR45" s="99"/>
      <c r="FS45" s="99"/>
      <c r="FT45" s="99"/>
      <c r="FU45" s="99"/>
      <c r="FV45" s="99"/>
      <c r="FW45" s="99"/>
      <c r="FX45" s="99"/>
      <c r="FY45" s="99"/>
      <c r="FZ45" s="99"/>
      <c r="GA45" s="99"/>
      <c r="GB45" s="99"/>
      <c r="GC45" s="99"/>
      <c r="GD45" s="99"/>
      <c r="GE45" s="99"/>
      <c r="GF45" s="99"/>
      <c r="GG45" s="99"/>
      <c r="GH45" s="99"/>
      <c r="GI45" s="99"/>
      <c r="GJ45" s="99"/>
      <c r="GK45" s="99"/>
      <c r="GL45" s="99"/>
      <c r="GM45" s="99"/>
      <c r="GN45" s="99"/>
      <c r="GO45" s="99"/>
      <c r="GP45" s="99"/>
      <c r="GQ45" s="99"/>
      <c r="GR45" s="99"/>
      <c r="GS45" s="99"/>
      <c r="GT45" s="99"/>
      <c r="GU45" s="99"/>
      <c r="GV45" s="99"/>
      <c r="GW45" s="99"/>
      <c r="GX45" s="99"/>
      <c r="GY45" s="99"/>
      <c r="GZ45" s="99"/>
      <c r="HA45" s="99"/>
      <c r="HB45" s="99"/>
      <c r="HC45" s="99"/>
      <c r="HD45" s="99"/>
      <c r="HE45" s="99"/>
      <c r="HF45" s="99"/>
      <c r="HG45" s="99"/>
      <c r="HH45" s="99"/>
      <c r="HI45" s="99"/>
      <c r="HJ45" s="99"/>
      <c r="HK45" s="99"/>
      <c r="HL45" s="99"/>
      <c r="HM45" s="99"/>
      <c r="HN45" s="99"/>
      <c r="HO45" s="99"/>
      <c r="HP45" s="99"/>
      <c r="HQ45" s="99"/>
      <c r="HR45" s="99"/>
      <c r="HS45" s="99"/>
      <c r="HT45" s="99"/>
      <c r="HU45" s="99"/>
      <c r="HV45" s="99"/>
      <c r="HW45" s="99"/>
      <c r="HX45" s="99"/>
      <c r="HY45" s="99"/>
      <c r="HZ45" s="99"/>
      <c r="IA45" s="99"/>
      <c r="IB45" s="99"/>
      <c r="IC45" s="99"/>
      <c r="ID45" s="99"/>
      <c r="IE45" s="99"/>
      <c r="IF45" s="99"/>
      <c r="IG45" s="99"/>
      <c r="IH45" s="99"/>
      <c r="II45" s="99"/>
      <c r="IJ45" s="99"/>
      <c r="IK45" s="99"/>
      <c r="IL45" s="99"/>
      <c r="IM45" s="99"/>
      <c r="IN45" s="99"/>
      <c r="IO45" s="99"/>
      <c r="IP45" s="99"/>
      <c r="IQ45" s="99"/>
      <c r="IR45" s="99"/>
      <c r="IS45" s="99"/>
      <c r="IT45" s="99"/>
      <c r="IU45" s="99"/>
      <c r="IV45" s="99"/>
    </row>
    <row r="46" spans="1:256" ht="45.6" customHeight="1" x14ac:dyDescent="0.3">
      <c r="A46" s="634" t="s">
        <v>98</v>
      </c>
      <c r="B46" s="635"/>
      <c r="C46" s="47" t="s">
        <v>39</v>
      </c>
      <c r="D46" s="45">
        <v>192</v>
      </c>
      <c r="E46" s="45">
        <f>245+67+45</f>
        <v>357</v>
      </c>
      <c r="F46" s="45">
        <v>55</v>
      </c>
      <c r="G46" s="45">
        <f t="shared" ref="G46:H46" si="0">312+45</f>
        <v>357</v>
      </c>
      <c r="H46" s="45">
        <f t="shared" si="0"/>
        <v>357</v>
      </c>
      <c r="I46" s="99"/>
      <c r="J46" s="99" t="s">
        <v>48</v>
      </c>
      <c r="K46" s="99" t="s">
        <v>48</v>
      </c>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c r="DE46" s="99"/>
      <c r="DF46" s="99"/>
      <c r="DG46" s="99"/>
      <c r="DH46" s="99"/>
      <c r="DI46" s="99"/>
      <c r="DJ46" s="99"/>
      <c r="DK46" s="99"/>
      <c r="DL46" s="99"/>
      <c r="DM46" s="99"/>
      <c r="DN46" s="99"/>
      <c r="DO46" s="99"/>
      <c r="DP46" s="99"/>
      <c r="DQ46" s="99"/>
      <c r="DR46" s="99"/>
      <c r="DS46" s="99"/>
      <c r="DT46" s="99"/>
      <c r="DU46" s="99"/>
      <c r="DV46" s="99"/>
      <c r="DW46" s="99"/>
      <c r="DX46" s="99"/>
      <c r="DY46" s="99"/>
      <c r="DZ46" s="99"/>
      <c r="EA46" s="99"/>
      <c r="EB46" s="99"/>
      <c r="EC46" s="99"/>
      <c r="ED46" s="99"/>
      <c r="EE46" s="99"/>
      <c r="EF46" s="99"/>
      <c r="EG46" s="99"/>
      <c r="EH46" s="99"/>
      <c r="EI46" s="99"/>
      <c r="EJ46" s="99"/>
      <c r="EK46" s="99"/>
      <c r="EL46" s="99"/>
      <c r="EM46" s="99"/>
      <c r="EN46" s="99"/>
      <c r="EO46" s="99"/>
      <c r="EP46" s="99"/>
      <c r="EQ46" s="99"/>
      <c r="ER46" s="99"/>
      <c r="ES46" s="99"/>
      <c r="ET46" s="99"/>
      <c r="EU46" s="99"/>
      <c r="EV46" s="99"/>
      <c r="EW46" s="99"/>
      <c r="EX46" s="99"/>
      <c r="EY46" s="99"/>
      <c r="EZ46" s="99"/>
      <c r="FA46" s="99"/>
      <c r="FB46" s="99"/>
      <c r="FC46" s="99"/>
      <c r="FD46" s="99"/>
      <c r="FE46" s="99"/>
      <c r="FF46" s="99"/>
      <c r="FG46" s="99"/>
      <c r="FH46" s="99"/>
      <c r="FI46" s="99"/>
      <c r="FJ46" s="99"/>
      <c r="FK46" s="99"/>
      <c r="FL46" s="99"/>
      <c r="FM46" s="99"/>
      <c r="FN46" s="99"/>
      <c r="FO46" s="99"/>
      <c r="FP46" s="99"/>
      <c r="FQ46" s="99"/>
      <c r="FR46" s="99"/>
      <c r="FS46" s="99"/>
      <c r="FT46" s="99"/>
      <c r="FU46" s="99"/>
      <c r="FV46" s="99"/>
      <c r="FW46" s="99"/>
      <c r="FX46" s="99"/>
      <c r="FY46" s="99"/>
      <c r="FZ46" s="99"/>
      <c r="GA46" s="99"/>
      <c r="GB46" s="99"/>
      <c r="GC46" s="99"/>
      <c r="GD46" s="99"/>
      <c r="GE46" s="99"/>
      <c r="GF46" s="99"/>
      <c r="GG46" s="99"/>
      <c r="GH46" s="99"/>
      <c r="GI46" s="99"/>
      <c r="GJ46" s="99"/>
      <c r="GK46" s="99"/>
      <c r="GL46" s="99"/>
      <c r="GM46" s="99"/>
      <c r="GN46" s="99"/>
      <c r="GO46" s="99"/>
      <c r="GP46" s="99"/>
      <c r="GQ46" s="99"/>
      <c r="GR46" s="99"/>
      <c r="GS46" s="99"/>
      <c r="GT46" s="99"/>
      <c r="GU46" s="99"/>
      <c r="GV46" s="99"/>
      <c r="GW46" s="99"/>
      <c r="GX46" s="99"/>
      <c r="GY46" s="99"/>
      <c r="GZ46" s="99"/>
      <c r="HA46" s="99"/>
      <c r="HB46" s="99"/>
      <c r="HC46" s="99"/>
      <c r="HD46" s="99"/>
      <c r="HE46" s="99"/>
      <c r="HF46" s="99"/>
      <c r="HG46" s="99"/>
      <c r="HH46" s="99"/>
      <c r="HI46" s="99"/>
      <c r="HJ46" s="99"/>
      <c r="HK46" s="99"/>
      <c r="HL46" s="99"/>
      <c r="HM46" s="99"/>
      <c r="HN46" s="99"/>
      <c r="HO46" s="99"/>
      <c r="HP46" s="99"/>
      <c r="HQ46" s="99"/>
      <c r="HR46" s="99"/>
      <c r="HS46" s="99"/>
      <c r="HT46" s="99"/>
      <c r="HU46" s="99"/>
      <c r="HV46" s="99"/>
      <c r="HW46" s="99"/>
      <c r="HX46" s="99"/>
      <c r="HY46" s="99"/>
      <c r="HZ46" s="99"/>
      <c r="IA46" s="99"/>
      <c r="IB46" s="99"/>
      <c r="IC46" s="99"/>
      <c r="ID46" s="99"/>
      <c r="IE46" s="99"/>
      <c r="IF46" s="99"/>
      <c r="IG46" s="99"/>
      <c r="IH46" s="99"/>
      <c r="II46" s="99"/>
      <c r="IJ46" s="99"/>
      <c r="IK46" s="99"/>
      <c r="IL46" s="99"/>
      <c r="IM46" s="99"/>
      <c r="IN46" s="99"/>
      <c r="IO46" s="99"/>
      <c r="IP46" s="99"/>
      <c r="IQ46" s="99"/>
      <c r="IR46" s="99"/>
      <c r="IS46" s="99"/>
      <c r="IT46" s="99"/>
      <c r="IU46" s="99"/>
      <c r="IV46" s="99"/>
    </row>
    <row r="49" spans="1:7" ht="25.95" customHeight="1" x14ac:dyDescent="0.3">
      <c r="A49" s="618" t="s">
        <v>57</v>
      </c>
      <c r="B49" s="618" t="s">
        <v>5</v>
      </c>
      <c r="C49" s="618" t="s">
        <v>230</v>
      </c>
      <c r="D49" s="618" t="s">
        <v>229</v>
      </c>
      <c r="E49" s="618" t="s">
        <v>37</v>
      </c>
      <c r="F49" s="618"/>
      <c r="G49" s="618"/>
    </row>
    <row r="50" spans="1:7" ht="24.6" customHeight="1" x14ac:dyDescent="0.3">
      <c r="A50" s="618"/>
      <c r="B50" s="618"/>
      <c r="C50" s="618"/>
      <c r="D50" s="618"/>
      <c r="E50" s="397" t="s">
        <v>24</v>
      </c>
      <c r="F50" s="397" t="s">
        <v>120</v>
      </c>
      <c r="G50" s="397" t="s">
        <v>231</v>
      </c>
    </row>
    <row r="51" spans="1:7" ht="30" customHeight="1" x14ac:dyDescent="0.3">
      <c r="A51" s="89" t="s">
        <v>15</v>
      </c>
      <c r="B51" s="90"/>
      <c r="C51" s="430">
        <f>C37</f>
        <v>3868</v>
      </c>
      <c r="D51" s="430">
        <f>D37</f>
        <v>4071</v>
      </c>
      <c r="E51" s="430">
        <f>E37</f>
        <v>1830</v>
      </c>
      <c r="F51" s="430">
        <f>F37</f>
        <v>4488</v>
      </c>
      <c r="G51" s="430">
        <f>G37</f>
        <v>4667</v>
      </c>
    </row>
    <row r="52" spans="1:7" ht="34.200000000000003" customHeight="1" x14ac:dyDescent="0.3">
      <c r="A52" s="92" t="s">
        <v>21</v>
      </c>
      <c r="B52" s="93" t="s">
        <v>58</v>
      </c>
      <c r="C52" s="114">
        <f>C37</f>
        <v>3868</v>
      </c>
      <c r="D52" s="114">
        <f>D37</f>
        <v>4071</v>
      </c>
      <c r="E52" s="114">
        <f>E37</f>
        <v>1830</v>
      </c>
      <c r="F52" s="114">
        <f>F37</f>
        <v>4488</v>
      </c>
      <c r="G52" s="114">
        <f>G37</f>
        <v>4667</v>
      </c>
    </row>
    <row r="61" spans="1:7" x14ac:dyDescent="0.3">
      <c r="F61" s="54" t="s">
        <v>48</v>
      </c>
    </row>
  </sheetData>
  <mergeCells count="35">
    <mergeCell ref="A32:K32"/>
    <mergeCell ref="A33:A34"/>
    <mergeCell ref="B33:B34"/>
    <mergeCell ref="A45:B45"/>
    <mergeCell ref="C33:C34"/>
    <mergeCell ref="D33:D34"/>
    <mergeCell ref="E33:G33"/>
    <mergeCell ref="A27:K27"/>
    <mergeCell ref="F4:H9"/>
    <mergeCell ref="D16:L16"/>
    <mergeCell ref="B20:E20"/>
    <mergeCell ref="A22:L22"/>
    <mergeCell ref="A24:L24"/>
    <mergeCell ref="A26:G26"/>
    <mergeCell ref="A19:G19"/>
    <mergeCell ref="E10:H10"/>
    <mergeCell ref="E11:H11"/>
    <mergeCell ref="E12:H12"/>
    <mergeCell ref="E13:H13"/>
    <mergeCell ref="A30:K30"/>
    <mergeCell ref="A49:A50"/>
    <mergeCell ref="B49:B50"/>
    <mergeCell ref="C49:C50"/>
    <mergeCell ref="D49:D50"/>
    <mergeCell ref="E49:G49"/>
    <mergeCell ref="A46:B46"/>
    <mergeCell ref="A38:H38"/>
    <mergeCell ref="A40:K40"/>
    <mergeCell ref="A42:K42"/>
    <mergeCell ref="A43:B44"/>
    <mergeCell ref="C43:C44"/>
    <mergeCell ref="D43:D44"/>
    <mergeCell ref="E43:E44"/>
    <mergeCell ref="F43:H43"/>
    <mergeCell ref="A31:L31"/>
  </mergeCells>
  <pageMargins left="0.39370078740157483" right="0.19685039370078741" top="0.39370078740157483" bottom="0.39370078740157483" header="0.59055118110236227" footer="0.98425196850393704"/>
  <pageSetup paperSize="9" scale="65" orientation="landscape" useFirstPageNumber="1"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48"/>
  <sheetViews>
    <sheetView topLeftCell="A25" zoomScale="60" zoomScaleNormal="60" zoomScaleSheetLayoutView="75" workbookViewId="0">
      <selection activeCell="C51" sqref="C51"/>
    </sheetView>
  </sheetViews>
  <sheetFormatPr defaultRowHeight="13.8" x14ac:dyDescent="0.3"/>
  <cols>
    <col min="1" max="1" width="46.109375" style="59" customWidth="1"/>
    <col min="2" max="2" width="11.6640625" style="59" customWidth="1"/>
    <col min="3" max="3" width="15.6640625" style="54" customWidth="1"/>
    <col min="4" max="4" width="17.44140625" style="54" customWidth="1"/>
    <col min="5" max="5" width="18.88671875" style="54" customWidth="1"/>
    <col min="6" max="6" width="14.6640625" style="54" customWidth="1"/>
    <col min="7" max="7" width="17.5546875" style="54" customWidth="1"/>
    <col min="8" max="8" width="14.6640625"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54" customWidth="1"/>
    <col min="258" max="258" width="11.6640625" style="54" customWidth="1"/>
    <col min="259" max="259" width="15.6640625" style="54" customWidth="1"/>
    <col min="260" max="260" width="17.44140625" style="54" customWidth="1"/>
    <col min="261" max="261" width="18.88671875" style="54" customWidth="1"/>
    <col min="262" max="262" width="14.6640625" style="54" customWidth="1"/>
    <col min="263" max="263" width="17.5546875" style="54" customWidth="1"/>
    <col min="264" max="264" width="14.6640625" style="54" customWidth="1"/>
    <col min="265" max="265" width="11" style="54" customWidth="1"/>
    <col min="266" max="266" width="11.109375" style="54" customWidth="1"/>
    <col min="267" max="268" width="13.33203125" style="54" customWidth="1"/>
    <col min="269" max="269" width="13.88671875" style="54" customWidth="1"/>
    <col min="270" max="273" width="9.109375" style="54" customWidth="1"/>
    <col min="274" max="512" width="8.88671875" style="54"/>
    <col min="513" max="513" width="46.109375" style="54" customWidth="1"/>
    <col min="514" max="514" width="11.6640625" style="54" customWidth="1"/>
    <col min="515" max="515" width="15.6640625" style="54" customWidth="1"/>
    <col min="516" max="516" width="17.44140625" style="54" customWidth="1"/>
    <col min="517" max="517" width="18.88671875" style="54" customWidth="1"/>
    <col min="518" max="518" width="14.6640625" style="54" customWidth="1"/>
    <col min="519" max="519" width="17.5546875" style="54" customWidth="1"/>
    <col min="520" max="520" width="14.6640625" style="54" customWidth="1"/>
    <col min="521" max="521" width="11" style="54" customWidth="1"/>
    <col min="522" max="522" width="11.109375" style="54" customWidth="1"/>
    <col min="523" max="524" width="13.33203125" style="54" customWidth="1"/>
    <col min="525" max="525" width="13.88671875" style="54" customWidth="1"/>
    <col min="526" max="529" width="9.109375" style="54" customWidth="1"/>
    <col min="530" max="768" width="8.88671875" style="54"/>
    <col min="769" max="769" width="46.109375" style="54" customWidth="1"/>
    <col min="770" max="770" width="11.6640625" style="54" customWidth="1"/>
    <col min="771" max="771" width="15.6640625" style="54" customWidth="1"/>
    <col min="772" max="772" width="17.44140625" style="54" customWidth="1"/>
    <col min="773" max="773" width="18.88671875" style="54" customWidth="1"/>
    <col min="774" max="774" width="14.6640625" style="54" customWidth="1"/>
    <col min="775" max="775" width="17.5546875" style="54" customWidth="1"/>
    <col min="776" max="776" width="14.6640625" style="54" customWidth="1"/>
    <col min="777" max="777" width="11" style="54" customWidth="1"/>
    <col min="778" max="778" width="11.109375" style="54" customWidth="1"/>
    <col min="779" max="780" width="13.33203125" style="54" customWidth="1"/>
    <col min="781" max="781" width="13.88671875" style="54" customWidth="1"/>
    <col min="782" max="785" width="9.109375" style="54" customWidth="1"/>
    <col min="786" max="1024" width="8.88671875" style="54"/>
    <col min="1025" max="1025" width="46.109375" style="54" customWidth="1"/>
    <col min="1026" max="1026" width="11.6640625" style="54" customWidth="1"/>
    <col min="1027" max="1027" width="15.6640625" style="54" customWidth="1"/>
    <col min="1028" max="1028" width="17.44140625" style="54" customWidth="1"/>
    <col min="1029" max="1029" width="18.88671875" style="54" customWidth="1"/>
    <col min="1030" max="1030" width="14.6640625" style="54" customWidth="1"/>
    <col min="1031" max="1031" width="17.5546875" style="54" customWidth="1"/>
    <col min="1032" max="1032" width="14.6640625" style="54" customWidth="1"/>
    <col min="1033" max="1033" width="11" style="54" customWidth="1"/>
    <col min="1034" max="1034" width="11.109375" style="54" customWidth="1"/>
    <col min="1035" max="1036" width="13.33203125" style="54" customWidth="1"/>
    <col min="1037" max="1037" width="13.88671875" style="54" customWidth="1"/>
    <col min="1038" max="1041" width="9.109375" style="54" customWidth="1"/>
    <col min="1042" max="1280" width="8.88671875" style="54"/>
    <col min="1281" max="1281" width="46.109375" style="54" customWidth="1"/>
    <col min="1282" max="1282" width="11.6640625" style="54" customWidth="1"/>
    <col min="1283" max="1283" width="15.6640625" style="54" customWidth="1"/>
    <col min="1284" max="1284" width="17.44140625" style="54" customWidth="1"/>
    <col min="1285" max="1285" width="18.88671875" style="54" customWidth="1"/>
    <col min="1286" max="1286" width="14.6640625" style="54" customWidth="1"/>
    <col min="1287" max="1287" width="17.5546875" style="54" customWidth="1"/>
    <col min="1288" max="1288" width="14.6640625" style="54" customWidth="1"/>
    <col min="1289" max="1289" width="11" style="54" customWidth="1"/>
    <col min="1290" max="1290" width="11.109375" style="54" customWidth="1"/>
    <col min="1291" max="1292" width="13.33203125" style="54" customWidth="1"/>
    <col min="1293" max="1293" width="13.88671875" style="54" customWidth="1"/>
    <col min="1294" max="1297" width="9.109375" style="54" customWidth="1"/>
    <col min="1298" max="1536" width="8.88671875" style="54"/>
    <col min="1537" max="1537" width="46.109375" style="54" customWidth="1"/>
    <col min="1538" max="1538" width="11.6640625" style="54" customWidth="1"/>
    <col min="1539" max="1539" width="15.6640625" style="54" customWidth="1"/>
    <col min="1540" max="1540" width="17.44140625" style="54" customWidth="1"/>
    <col min="1541" max="1541" width="18.88671875" style="54" customWidth="1"/>
    <col min="1542" max="1542" width="14.6640625" style="54" customWidth="1"/>
    <col min="1543" max="1543" width="17.5546875" style="54" customWidth="1"/>
    <col min="1544" max="1544" width="14.6640625" style="54" customWidth="1"/>
    <col min="1545" max="1545" width="11" style="54" customWidth="1"/>
    <col min="1546" max="1546" width="11.109375" style="54" customWidth="1"/>
    <col min="1547" max="1548" width="13.33203125" style="54" customWidth="1"/>
    <col min="1549" max="1549" width="13.88671875" style="54" customWidth="1"/>
    <col min="1550" max="1553" width="9.109375" style="54" customWidth="1"/>
    <col min="1554" max="1792" width="8.88671875" style="54"/>
    <col min="1793" max="1793" width="46.109375" style="54" customWidth="1"/>
    <col min="1794" max="1794" width="11.6640625" style="54" customWidth="1"/>
    <col min="1795" max="1795" width="15.6640625" style="54" customWidth="1"/>
    <col min="1796" max="1796" width="17.44140625" style="54" customWidth="1"/>
    <col min="1797" max="1797" width="18.88671875" style="54" customWidth="1"/>
    <col min="1798" max="1798" width="14.6640625" style="54" customWidth="1"/>
    <col min="1799" max="1799" width="17.5546875" style="54" customWidth="1"/>
    <col min="1800" max="1800" width="14.6640625" style="54" customWidth="1"/>
    <col min="1801" max="1801" width="11" style="54" customWidth="1"/>
    <col min="1802" max="1802" width="11.109375" style="54" customWidth="1"/>
    <col min="1803" max="1804" width="13.33203125" style="54" customWidth="1"/>
    <col min="1805" max="1805" width="13.88671875" style="54" customWidth="1"/>
    <col min="1806" max="1809" width="9.109375" style="54" customWidth="1"/>
    <col min="1810" max="2048" width="8.88671875" style="54"/>
    <col min="2049" max="2049" width="46.109375" style="54" customWidth="1"/>
    <col min="2050" max="2050" width="11.6640625" style="54" customWidth="1"/>
    <col min="2051" max="2051" width="15.6640625" style="54" customWidth="1"/>
    <col min="2052" max="2052" width="17.44140625" style="54" customWidth="1"/>
    <col min="2053" max="2053" width="18.88671875" style="54" customWidth="1"/>
    <col min="2054" max="2054" width="14.6640625" style="54" customWidth="1"/>
    <col min="2055" max="2055" width="17.5546875" style="54" customWidth="1"/>
    <col min="2056" max="2056" width="14.6640625" style="54" customWidth="1"/>
    <col min="2057" max="2057" width="11" style="54" customWidth="1"/>
    <col min="2058" max="2058" width="11.109375" style="54" customWidth="1"/>
    <col min="2059" max="2060" width="13.33203125" style="54" customWidth="1"/>
    <col min="2061" max="2061" width="13.88671875" style="54" customWidth="1"/>
    <col min="2062" max="2065" width="9.109375" style="54" customWidth="1"/>
    <col min="2066" max="2304" width="8.88671875" style="54"/>
    <col min="2305" max="2305" width="46.109375" style="54" customWidth="1"/>
    <col min="2306" max="2306" width="11.6640625" style="54" customWidth="1"/>
    <col min="2307" max="2307" width="15.6640625" style="54" customWidth="1"/>
    <col min="2308" max="2308" width="17.44140625" style="54" customWidth="1"/>
    <col min="2309" max="2309" width="18.88671875" style="54" customWidth="1"/>
    <col min="2310" max="2310" width="14.6640625" style="54" customWidth="1"/>
    <col min="2311" max="2311" width="17.5546875" style="54" customWidth="1"/>
    <col min="2312" max="2312" width="14.6640625" style="54" customWidth="1"/>
    <col min="2313" max="2313" width="11" style="54" customWidth="1"/>
    <col min="2314" max="2314" width="11.109375" style="54" customWidth="1"/>
    <col min="2315" max="2316" width="13.33203125" style="54" customWidth="1"/>
    <col min="2317" max="2317" width="13.88671875" style="54" customWidth="1"/>
    <col min="2318" max="2321" width="9.109375" style="54" customWidth="1"/>
    <col min="2322" max="2560" width="8.88671875" style="54"/>
    <col min="2561" max="2561" width="46.109375" style="54" customWidth="1"/>
    <col min="2562" max="2562" width="11.6640625" style="54" customWidth="1"/>
    <col min="2563" max="2563" width="15.6640625" style="54" customWidth="1"/>
    <col min="2564" max="2564" width="17.44140625" style="54" customWidth="1"/>
    <col min="2565" max="2565" width="18.88671875" style="54" customWidth="1"/>
    <col min="2566" max="2566" width="14.6640625" style="54" customWidth="1"/>
    <col min="2567" max="2567" width="17.5546875" style="54" customWidth="1"/>
    <col min="2568" max="2568" width="14.6640625" style="54" customWidth="1"/>
    <col min="2569" max="2569" width="11" style="54" customWidth="1"/>
    <col min="2570" max="2570" width="11.109375" style="54" customWidth="1"/>
    <col min="2571" max="2572" width="13.33203125" style="54" customWidth="1"/>
    <col min="2573" max="2573" width="13.88671875" style="54" customWidth="1"/>
    <col min="2574" max="2577" width="9.109375" style="54" customWidth="1"/>
    <col min="2578" max="2816" width="8.88671875" style="54"/>
    <col min="2817" max="2817" width="46.109375" style="54" customWidth="1"/>
    <col min="2818" max="2818" width="11.6640625" style="54" customWidth="1"/>
    <col min="2819" max="2819" width="15.6640625" style="54" customWidth="1"/>
    <col min="2820" max="2820" width="17.44140625" style="54" customWidth="1"/>
    <col min="2821" max="2821" width="18.88671875" style="54" customWidth="1"/>
    <col min="2822" max="2822" width="14.6640625" style="54" customWidth="1"/>
    <col min="2823" max="2823" width="17.5546875" style="54" customWidth="1"/>
    <col min="2824" max="2824" width="14.6640625" style="54" customWidth="1"/>
    <col min="2825" max="2825" width="11" style="54" customWidth="1"/>
    <col min="2826" max="2826" width="11.109375" style="54" customWidth="1"/>
    <col min="2827" max="2828" width="13.33203125" style="54" customWidth="1"/>
    <col min="2829" max="2829" width="13.88671875" style="54" customWidth="1"/>
    <col min="2830" max="2833" width="9.109375" style="54" customWidth="1"/>
    <col min="2834" max="3072" width="8.88671875" style="54"/>
    <col min="3073" max="3073" width="46.109375" style="54" customWidth="1"/>
    <col min="3074" max="3074" width="11.6640625" style="54" customWidth="1"/>
    <col min="3075" max="3075" width="15.6640625" style="54" customWidth="1"/>
    <col min="3076" max="3076" width="17.44140625" style="54" customWidth="1"/>
    <col min="3077" max="3077" width="18.88671875" style="54" customWidth="1"/>
    <col min="3078" max="3078" width="14.6640625" style="54" customWidth="1"/>
    <col min="3079" max="3079" width="17.5546875" style="54" customWidth="1"/>
    <col min="3080" max="3080" width="14.6640625" style="54" customWidth="1"/>
    <col min="3081" max="3081" width="11" style="54" customWidth="1"/>
    <col min="3082" max="3082" width="11.109375" style="54" customWidth="1"/>
    <col min="3083" max="3084" width="13.33203125" style="54" customWidth="1"/>
    <col min="3085" max="3085" width="13.88671875" style="54" customWidth="1"/>
    <col min="3086" max="3089" width="9.109375" style="54" customWidth="1"/>
    <col min="3090" max="3328" width="8.88671875" style="54"/>
    <col min="3329" max="3329" width="46.109375" style="54" customWidth="1"/>
    <col min="3330" max="3330" width="11.6640625" style="54" customWidth="1"/>
    <col min="3331" max="3331" width="15.6640625" style="54" customWidth="1"/>
    <col min="3332" max="3332" width="17.44140625" style="54" customWidth="1"/>
    <col min="3333" max="3333" width="18.88671875" style="54" customWidth="1"/>
    <col min="3334" max="3334" width="14.6640625" style="54" customWidth="1"/>
    <col min="3335" max="3335" width="17.5546875" style="54" customWidth="1"/>
    <col min="3336" max="3336" width="14.6640625" style="54" customWidth="1"/>
    <col min="3337" max="3337" width="11" style="54" customWidth="1"/>
    <col min="3338" max="3338" width="11.109375" style="54" customWidth="1"/>
    <col min="3339" max="3340" width="13.33203125" style="54" customWidth="1"/>
    <col min="3341" max="3341" width="13.88671875" style="54" customWidth="1"/>
    <col min="3342" max="3345" width="9.109375" style="54" customWidth="1"/>
    <col min="3346" max="3584" width="8.88671875" style="54"/>
    <col min="3585" max="3585" width="46.109375" style="54" customWidth="1"/>
    <col min="3586" max="3586" width="11.6640625" style="54" customWidth="1"/>
    <col min="3587" max="3587" width="15.6640625" style="54" customWidth="1"/>
    <col min="3588" max="3588" width="17.44140625" style="54" customWidth="1"/>
    <col min="3589" max="3589" width="18.88671875" style="54" customWidth="1"/>
    <col min="3590" max="3590" width="14.6640625" style="54" customWidth="1"/>
    <col min="3591" max="3591" width="17.5546875" style="54" customWidth="1"/>
    <col min="3592" max="3592" width="14.6640625" style="54" customWidth="1"/>
    <col min="3593" max="3593" width="11" style="54" customWidth="1"/>
    <col min="3594" max="3594" width="11.109375" style="54" customWidth="1"/>
    <col min="3595" max="3596" width="13.33203125" style="54" customWidth="1"/>
    <col min="3597" max="3597" width="13.88671875" style="54" customWidth="1"/>
    <col min="3598" max="3601" width="9.109375" style="54" customWidth="1"/>
    <col min="3602" max="3840" width="8.88671875" style="54"/>
    <col min="3841" max="3841" width="46.109375" style="54" customWidth="1"/>
    <col min="3842" max="3842" width="11.6640625" style="54" customWidth="1"/>
    <col min="3843" max="3843" width="15.6640625" style="54" customWidth="1"/>
    <col min="3844" max="3844" width="17.44140625" style="54" customWidth="1"/>
    <col min="3845" max="3845" width="18.88671875" style="54" customWidth="1"/>
    <col min="3846" max="3846" width="14.6640625" style="54" customWidth="1"/>
    <col min="3847" max="3847" width="17.5546875" style="54" customWidth="1"/>
    <col min="3848" max="3848" width="14.6640625" style="54" customWidth="1"/>
    <col min="3849" max="3849" width="11" style="54" customWidth="1"/>
    <col min="3850" max="3850" width="11.109375" style="54" customWidth="1"/>
    <col min="3851" max="3852" width="13.33203125" style="54" customWidth="1"/>
    <col min="3853" max="3853" width="13.88671875" style="54" customWidth="1"/>
    <col min="3854" max="3857" width="9.109375" style="54" customWidth="1"/>
    <col min="3858" max="4096" width="8.88671875" style="54"/>
    <col min="4097" max="4097" width="46.109375" style="54" customWidth="1"/>
    <col min="4098" max="4098" width="11.6640625" style="54" customWidth="1"/>
    <col min="4099" max="4099" width="15.6640625" style="54" customWidth="1"/>
    <col min="4100" max="4100" width="17.44140625" style="54" customWidth="1"/>
    <col min="4101" max="4101" width="18.88671875" style="54" customWidth="1"/>
    <col min="4102" max="4102" width="14.6640625" style="54" customWidth="1"/>
    <col min="4103" max="4103" width="17.5546875" style="54" customWidth="1"/>
    <col min="4104" max="4104" width="14.6640625" style="54" customWidth="1"/>
    <col min="4105" max="4105" width="11" style="54" customWidth="1"/>
    <col min="4106" max="4106" width="11.109375" style="54" customWidth="1"/>
    <col min="4107" max="4108" width="13.33203125" style="54" customWidth="1"/>
    <col min="4109" max="4109" width="13.88671875" style="54" customWidth="1"/>
    <col min="4110" max="4113" width="9.109375" style="54" customWidth="1"/>
    <col min="4114" max="4352" width="8.88671875" style="54"/>
    <col min="4353" max="4353" width="46.109375" style="54" customWidth="1"/>
    <col min="4354" max="4354" width="11.6640625" style="54" customWidth="1"/>
    <col min="4355" max="4355" width="15.6640625" style="54" customWidth="1"/>
    <col min="4356" max="4356" width="17.44140625" style="54" customWidth="1"/>
    <col min="4357" max="4357" width="18.88671875" style="54" customWidth="1"/>
    <col min="4358" max="4358" width="14.6640625" style="54" customWidth="1"/>
    <col min="4359" max="4359" width="17.5546875" style="54" customWidth="1"/>
    <col min="4360" max="4360" width="14.6640625" style="54" customWidth="1"/>
    <col min="4361" max="4361" width="11" style="54" customWidth="1"/>
    <col min="4362" max="4362" width="11.109375" style="54" customWidth="1"/>
    <col min="4363" max="4364" width="13.33203125" style="54" customWidth="1"/>
    <col min="4365" max="4365" width="13.88671875" style="54" customWidth="1"/>
    <col min="4366" max="4369" width="9.109375" style="54" customWidth="1"/>
    <col min="4370" max="4608" width="8.88671875" style="54"/>
    <col min="4609" max="4609" width="46.109375" style="54" customWidth="1"/>
    <col min="4610" max="4610" width="11.6640625" style="54" customWidth="1"/>
    <col min="4611" max="4611" width="15.6640625" style="54" customWidth="1"/>
    <col min="4612" max="4612" width="17.44140625" style="54" customWidth="1"/>
    <col min="4613" max="4613" width="18.88671875" style="54" customWidth="1"/>
    <col min="4614" max="4614" width="14.6640625" style="54" customWidth="1"/>
    <col min="4615" max="4615" width="17.5546875" style="54" customWidth="1"/>
    <col min="4616" max="4616" width="14.6640625" style="54" customWidth="1"/>
    <col min="4617" max="4617" width="11" style="54" customWidth="1"/>
    <col min="4618" max="4618" width="11.109375" style="54" customWidth="1"/>
    <col min="4619" max="4620" width="13.33203125" style="54" customWidth="1"/>
    <col min="4621" max="4621" width="13.88671875" style="54" customWidth="1"/>
    <col min="4622" max="4625" width="9.109375" style="54" customWidth="1"/>
    <col min="4626" max="4864" width="8.88671875" style="54"/>
    <col min="4865" max="4865" width="46.109375" style="54" customWidth="1"/>
    <col min="4866" max="4866" width="11.6640625" style="54" customWidth="1"/>
    <col min="4867" max="4867" width="15.6640625" style="54" customWidth="1"/>
    <col min="4868" max="4868" width="17.44140625" style="54" customWidth="1"/>
    <col min="4869" max="4869" width="18.88671875" style="54" customWidth="1"/>
    <col min="4870" max="4870" width="14.6640625" style="54" customWidth="1"/>
    <col min="4871" max="4871" width="17.5546875" style="54" customWidth="1"/>
    <col min="4872" max="4872" width="14.6640625" style="54" customWidth="1"/>
    <col min="4873" max="4873" width="11" style="54" customWidth="1"/>
    <col min="4874" max="4874" width="11.109375" style="54" customWidth="1"/>
    <col min="4875" max="4876" width="13.33203125" style="54" customWidth="1"/>
    <col min="4877" max="4877" width="13.88671875" style="54" customWidth="1"/>
    <col min="4878" max="4881" width="9.109375" style="54" customWidth="1"/>
    <col min="4882" max="5120" width="8.88671875" style="54"/>
    <col min="5121" max="5121" width="46.109375" style="54" customWidth="1"/>
    <col min="5122" max="5122" width="11.6640625" style="54" customWidth="1"/>
    <col min="5123" max="5123" width="15.6640625" style="54" customWidth="1"/>
    <col min="5124" max="5124" width="17.44140625" style="54" customWidth="1"/>
    <col min="5125" max="5125" width="18.88671875" style="54" customWidth="1"/>
    <col min="5126" max="5126" width="14.6640625" style="54" customWidth="1"/>
    <col min="5127" max="5127" width="17.5546875" style="54" customWidth="1"/>
    <col min="5128" max="5128" width="14.6640625" style="54" customWidth="1"/>
    <col min="5129" max="5129" width="11" style="54" customWidth="1"/>
    <col min="5130" max="5130" width="11.109375" style="54" customWidth="1"/>
    <col min="5131" max="5132" width="13.33203125" style="54" customWidth="1"/>
    <col min="5133" max="5133" width="13.88671875" style="54" customWidth="1"/>
    <col min="5134" max="5137" width="9.109375" style="54" customWidth="1"/>
    <col min="5138" max="5376" width="8.88671875" style="54"/>
    <col min="5377" max="5377" width="46.109375" style="54" customWidth="1"/>
    <col min="5378" max="5378" width="11.6640625" style="54" customWidth="1"/>
    <col min="5379" max="5379" width="15.6640625" style="54" customWidth="1"/>
    <col min="5380" max="5380" width="17.44140625" style="54" customWidth="1"/>
    <col min="5381" max="5381" width="18.88671875" style="54" customWidth="1"/>
    <col min="5382" max="5382" width="14.6640625" style="54" customWidth="1"/>
    <col min="5383" max="5383" width="17.5546875" style="54" customWidth="1"/>
    <col min="5384" max="5384" width="14.6640625" style="54" customWidth="1"/>
    <col min="5385" max="5385" width="11" style="54" customWidth="1"/>
    <col min="5386" max="5386" width="11.109375" style="54" customWidth="1"/>
    <col min="5387" max="5388" width="13.33203125" style="54" customWidth="1"/>
    <col min="5389" max="5389" width="13.88671875" style="54" customWidth="1"/>
    <col min="5390" max="5393" width="9.109375" style="54" customWidth="1"/>
    <col min="5394" max="5632" width="8.88671875" style="54"/>
    <col min="5633" max="5633" width="46.109375" style="54" customWidth="1"/>
    <col min="5634" max="5634" width="11.6640625" style="54" customWidth="1"/>
    <col min="5635" max="5635" width="15.6640625" style="54" customWidth="1"/>
    <col min="5636" max="5636" width="17.44140625" style="54" customWidth="1"/>
    <col min="5637" max="5637" width="18.88671875" style="54" customWidth="1"/>
    <col min="5638" max="5638" width="14.6640625" style="54" customWidth="1"/>
    <col min="5639" max="5639" width="17.5546875" style="54" customWidth="1"/>
    <col min="5640" max="5640" width="14.6640625" style="54" customWidth="1"/>
    <col min="5641" max="5641" width="11" style="54" customWidth="1"/>
    <col min="5642" max="5642" width="11.109375" style="54" customWidth="1"/>
    <col min="5643" max="5644" width="13.33203125" style="54" customWidth="1"/>
    <col min="5645" max="5645" width="13.88671875" style="54" customWidth="1"/>
    <col min="5646" max="5649" width="9.109375" style="54" customWidth="1"/>
    <col min="5650" max="5888" width="8.88671875" style="54"/>
    <col min="5889" max="5889" width="46.109375" style="54" customWidth="1"/>
    <col min="5890" max="5890" width="11.6640625" style="54" customWidth="1"/>
    <col min="5891" max="5891" width="15.6640625" style="54" customWidth="1"/>
    <col min="5892" max="5892" width="17.44140625" style="54" customWidth="1"/>
    <col min="5893" max="5893" width="18.88671875" style="54" customWidth="1"/>
    <col min="5894" max="5894" width="14.6640625" style="54" customWidth="1"/>
    <col min="5895" max="5895" width="17.5546875" style="54" customWidth="1"/>
    <col min="5896" max="5896" width="14.6640625" style="54" customWidth="1"/>
    <col min="5897" max="5897" width="11" style="54" customWidth="1"/>
    <col min="5898" max="5898" width="11.109375" style="54" customWidth="1"/>
    <col min="5899" max="5900" width="13.33203125" style="54" customWidth="1"/>
    <col min="5901" max="5901" width="13.88671875" style="54" customWidth="1"/>
    <col min="5902" max="5905" width="9.109375" style="54" customWidth="1"/>
    <col min="5906" max="6144" width="8.88671875" style="54"/>
    <col min="6145" max="6145" width="46.109375" style="54" customWidth="1"/>
    <col min="6146" max="6146" width="11.6640625" style="54" customWidth="1"/>
    <col min="6147" max="6147" width="15.6640625" style="54" customWidth="1"/>
    <col min="6148" max="6148" width="17.44140625" style="54" customWidth="1"/>
    <col min="6149" max="6149" width="18.88671875" style="54" customWidth="1"/>
    <col min="6150" max="6150" width="14.6640625" style="54" customWidth="1"/>
    <col min="6151" max="6151" width="17.5546875" style="54" customWidth="1"/>
    <col min="6152" max="6152" width="14.6640625" style="54" customWidth="1"/>
    <col min="6153" max="6153" width="11" style="54" customWidth="1"/>
    <col min="6154" max="6154" width="11.109375" style="54" customWidth="1"/>
    <col min="6155" max="6156" width="13.33203125" style="54" customWidth="1"/>
    <col min="6157" max="6157" width="13.88671875" style="54" customWidth="1"/>
    <col min="6158" max="6161" width="9.109375" style="54" customWidth="1"/>
    <col min="6162" max="6400" width="8.88671875" style="54"/>
    <col min="6401" max="6401" width="46.109375" style="54" customWidth="1"/>
    <col min="6402" max="6402" width="11.6640625" style="54" customWidth="1"/>
    <col min="6403" max="6403" width="15.6640625" style="54" customWidth="1"/>
    <col min="6404" max="6404" width="17.44140625" style="54" customWidth="1"/>
    <col min="6405" max="6405" width="18.88671875" style="54" customWidth="1"/>
    <col min="6406" max="6406" width="14.6640625" style="54" customWidth="1"/>
    <col min="6407" max="6407" width="17.5546875" style="54" customWidth="1"/>
    <col min="6408" max="6408" width="14.6640625" style="54" customWidth="1"/>
    <col min="6409" max="6409" width="11" style="54" customWidth="1"/>
    <col min="6410" max="6410" width="11.109375" style="54" customWidth="1"/>
    <col min="6411" max="6412" width="13.33203125" style="54" customWidth="1"/>
    <col min="6413" max="6413" width="13.88671875" style="54" customWidth="1"/>
    <col min="6414" max="6417" width="9.109375" style="54" customWidth="1"/>
    <col min="6418" max="6656" width="8.88671875" style="54"/>
    <col min="6657" max="6657" width="46.109375" style="54" customWidth="1"/>
    <col min="6658" max="6658" width="11.6640625" style="54" customWidth="1"/>
    <col min="6659" max="6659" width="15.6640625" style="54" customWidth="1"/>
    <col min="6660" max="6660" width="17.44140625" style="54" customWidth="1"/>
    <col min="6661" max="6661" width="18.88671875" style="54" customWidth="1"/>
    <col min="6662" max="6662" width="14.6640625" style="54" customWidth="1"/>
    <col min="6663" max="6663" width="17.5546875" style="54" customWidth="1"/>
    <col min="6664" max="6664" width="14.6640625" style="54" customWidth="1"/>
    <col min="6665" max="6665" width="11" style="54" customWidth="1"/>
    <col min="6666" max="6666" width="11.109375" style="54" customWidth="1"/>
    <col min="6667" max="6668" width="13.33203125" style="54" customWidth="1"/>
    <col min="6669" max="6669" width="13.88671875" style="54" customWidth="1"/>
    <col min="6670" max="6673" width="9.109375" style="54" customWidth="1"/>
    <col min="6674" max="6912" width="8.88671875" style="54"/>
    <col min="6913" max="6913" width="46.109375" style="54" customWidth="1"/>
    <col min="6914" max="6914" width="11.6640625" style="54" customWidth="1"/>
    <col min="6915" max="6915" width="15.6640625" style="54" customWidth="1"/>
    <col min="6916" max="6916" width="17.44140625" style="54" customWidth="1"/>
    <col min="6917" max="6917" width="18.88671875" style="54" customWidth="1"/>
    <col min="6918" max="6918" width="14.6640625" style="54" customWidth="1"/>
    <col min="6919" max="6919" width="17.5546875" style="54" customWidth="1"/>
    <col min="6920" max="6920" width="14.6640625" style="54" customWidth="1"/>
    <col min="6921" max="6921" width="11" style="54" customWidth="1"/>
    <col min="6922" max="6922" width="11.109375" style="54" customWidth="1"/>
    <col min="6923" max="6924" width="13.33203125" style="54" customWidth="1"/>
    <col min="6925" max="6925" width="13.88671875" style="54" customWidth="1"/>
    <col min="6926" max="6929" width="9.109375" style="54" customWidth="1"/>
    <col min="6930" max="7168" width="8.88671875" style="54"/>
    <col min="7169" max="7169" width="46.109375" style="54" customWidth="1"/>
    <col min="7170" max="7170" width="11.6640625" style="54" customWidth="1"/>
    <col min="7171" max="7171" width="15.6640625" style="54" customWidth="1"/>
    <col min="7172" max="7172" width="17.44140625" style="54" customWidth="1"/>
    <col min="7173" max="7173" width="18.88671875" style="54" customWidth="1"/>
    <col min="7174" max="7174" width="14.6640625" style="54" customWidth="1"/>
    <col min="7175" max="7175" width="17.5546875" style="54" customWidth="1"/>
    <col min="7176" max="7176" width="14.6640625" style="54" customWidth="1"/>
    <col min="7177" max="7177" width="11" style="54" customWidth="1"/>
    <col min="7178" max="7178" width="11.109375" style="54" customWidth="1"/>
    <col min="7179" max="7180" width="13.33203125" style="54" customWidth="1"/>
    <col min="7181" max="7181" width="13.88671875" style="54" customWidth="1"/>
    <col min="7182" max="7185" width="9.109375" style="54" customWidth="1"/>
    <col min="7186" max="7424" width="8.88671875" style="54"/>
    <col min="7425" max="7425" width="46.109375" style="54" customWidth="1"/>
    <col min="7426" max="7426" width="11.6640625" style="54" customWidth="1"/>
    <col min="7427" max="7427" width="15.6640625" style="54" customWidth="1"/>
    <col min="7428" max="7428" width="17.44140625" style="54" customWidth="1"/>
    <col min="7429" max="7429" width="18.88671875" style="54" customWidth="1"/>
    <col min="7430" max="7430" width="14.6640625" style="54" customWidth="1"/>
    <col min="7431" max="7431" width="17.5546875" style="54" customWidth="1"/>
    <col min="7432" max="7432" width="14.6640625" style="54" customWidth="1"/>
    <col min="7433" max="7433" width="11" style="54" customWidth="1"/>
    <col min="7434" max="7434" width="11.109375" style="54" customWidth="1"/>
    <col min="7435" max="7436" width="13.33203125" style="54" customWidth="1"/>
    <col min="7437" max="7437" width="13.88671875" style="54" customWidth="1"/>
    <col min="7438" max="7441" width="9.109375" style="54" customWidth="1"/>
    <col min="7442" max="7680" width="8.88671875" style="54"/>
    <col min="7681" max="7681" width="46.109375" style="54" customWidth="1"/>
    <col min="7682" max="7682" width="11.6640625" style="54" customWidth="1"/>
    <col min="7683" max="7683" width="15.6640625" style="54" customWidth="1"/>
    <col min="7684" max="7684" width="17.44140625" style="54" customWidth="1"/>
    <col min="7685" max="7685" width="18.88671875" style="54" customWidth="1"/>
    <col min="7686" max="7686" width="14.6640625" style="54" customWidth="1"/>
    <col min="7687" max="7687" width="17.5546875" style="54" customWidth="1"/>
    <col min="7688" max="7688" width="14.6640625" style="54" customWidth="1"/>
    <col min="7689" max="7689" width="11" style="54" customWidth="1"/>
    <col min="7690" max="7690" width="11.109375" style="54" customWidth="1"/>
    <col min="7691" max="7692" width="13.33203125" style="54" customWidth="1"/>
    <col min="7693" max="7693" width="13.88671875" style="54" customWidth="1"/>
    <col min="7694" max="7697" width="9.109375" style="54" customWidth="1"/>
    <col min="7698" max="7936" width="8.88671875" style="54"/>
    <col min="7937" max="7937" width="46.109375" style="54" customWidth="1"/>
    <col min="7938" max="7938" width="11.6640625" style="54" customWidth="1"/>
    <col min="7939" max="7939" width="15.6640625" style="54" customWidth="1"/>
    <col min="7940" max="7940" width="17.44140625" style="54" customWidth="1"/>
    <col min="7941" max="7941" width="18.88671875" style="54" customWidth="1"/>
    <col min="7942" max="7942" width="14.6640625" style="54" customWidth="1"/>
    <col min="7943" max="7943" width="17.5546875" style="54" customWidth="1"/>
    <col min="7944" max="7944" width="14.6640625" style="54" customWidth="1"/>
    <col min="7945" max="7945" width="11" style="54" customWidth="1"/>
    <col min="7946" max="7946" width="11.109375" style="54" customWidth="1"/>
    <col min="7947" max="7948" width="13.33203125" style="54" customWidth="1"/>
    <col min="7949" max="7949" width="13.88671875" style="54" customWidth="1"/>
    <col min="7950" max="7953" width="9.109375" style="54" customWidth="1"/>
    <col min="7954" max="8192" width="8.88671875" style="54"/>
    <col min="8193" max="8193" width="46.109375" style="54" customWidth="1"/>
    <col min="8194" max="8194" width="11.6640625" style="54" customWidth="1"/>
    <col min="8195" max="8195" width="15.6640625" style="54" customWidth="1"/>
    <col min="8196" max="8196" width="17.44140625" style="54" customWidth="1"/>
    <col min="8197" max="8197" width="18.88671875" style="54" customWidth="1"/>
    <col min="8198" max="8198" width="14.6640625" style="54" customWidth="1"/>
    <col min="8199" max="8199" width="17.5546875" style="54" customWidth="1"/>
    <col min="8200" max="8200" width="14.6640625" style="54" customWidth="1"/>
    <col min="8201" max="8201" width="11" style="54" customWidth="1"/>
    <col min="8202" max="8202" width="11.109375" style="54" customWidth="1"/>
    <col min="8203" max="8204" width="13.33203125" style="54" customWidth="1"/>
    <col min="8205" max="8205" width="13.88671875" style="54" customWidth="1"/>
    <col min="8206" max="8209" width="9.109375" style="54" customWidth="1"/>
    <col min="8210" max="8448" width="8.88671875" style="54"/>
    <col min="8449" max="8449" width="46.109375" style="54" customWidth="1"/>
    <col min="8450" max="8450" width="11.6640625" style="54" customWidth="1"/>
    <col min="8451" max="8451" width="15.6640625" style="54" customWidth="1"/>
    <col min="8452" max="8452" width="17.44140625" style="54" customWidth="1"/>
    <col min="8453" max="8453" width="18.88671875" style="54" customWidth="1"/>
    <col min="8454" max="8454" width="14.6640625" style="54" customWidth="1"/>
    <col min="8455" max="8455" width="17.5546875" style="54" customWidth="1"/>
    <col min="8456" max="8456" width="14.6640625" style="54" customWidth="1"/>
    <col min="8457" max="8457" width="11" style="54" customWidth="1"/>
    <col min="8458" max="8458" width="11.109375" style="54" customWidth="1"/>
    <col min="8459" max="8460" width="13.33203125" style="54" customWidth="1"/>
    <col min="8461" max="8461" width="13.88671875" style="54" customWidth="1"/>
    <col min="8462" max="8465" width="9.109375" style="54" customWidth="1"/>
    <col min="8466" max="8704" width="8.88671875" style="54"/>
    <col min="8705" max="8705" width="46.109375" style="54" customWidth="1"/>
    <col min="8706" max="8706" width="11.6640625" style="54" customWidth="1"/>
    <col min="8707" max="8707" width="15.6640625" style="54" customWidth="1"/>
    <col min="8708" max="8708" width="17.44140625" style="54" customWidth="1"/>
    <col min="8709" max="8709" width="18.88671875" style="54" customWidth="1"/>
    <col min="8710" max="8710" width="14.6640625" style="54" customWidth="1"/>
    <col min="8711" max="8711" width="17.5546875" style="54" customWidth="1"/>
    <col min="8712" max="8712" width="14.6640625" style="54" customWidth="1"/>
    <col min="8713" max="8713" width="11" style="54" customWidth="1"/>
    <col min="8714" max="8714" width="11.109375" style="54" customWidth="1"/>
    <col min="8715" max="8716" width="13.33203125" style="54" customWidth="1"/>
    <col min="8717" max="8717" width="13.88671875" style="54" customWidth="1"/>
    <col min="8718" max="8721" width="9.109375" style="54" customWidth="1"/>
    <col min="8722" max="8960" width="8.88671875" style="54"/>
    <col min="8961" max="8961" width="46.109375" style="54" customWidth="1"/>
    <col min="8962" max="8962" width="11.6640625" style="54" customWidth="1"/>
    <col min="8963" max="8963" width="15.6640625" style="54" customWidth="1"/>
    <col min="8964" max="8964" width="17.44140625" style="54" customWidth="1"/>
    <col min="8965" max="8965" width="18.88671875" style="54" customWidth="1"/>
    <col min="8966" max="8966" width="14.6640625" style="54" customWidth="1"/>
    <col min="8967" max="8967" width="17.5546875" style="54" customWidth="1"/>
    <col min="8968" max="8968" width="14.6640625" style="54" customWidth="1"/>
    <col min="8969" max="8969" width="11" style="54" customWidth="1"/>
    <col min="8970" max="8970" width="11.109375" style="54" customWidth="1"/>
    <col min="8971" max="8972" width="13.33203125" style="54" customWidth="1"/>
    <col min="8973" max="8973" width="13.88671875" style="54" customWidth="1"/>
    <col min="8974" max="8977" width="9.109375" style="54" customWidth="1"/>
    <col min="8978" max="9216" width="8.88671875" style="54"/>
    <col min="9217" max="9217" width="46.109375" style="54" customWidth="1"/>
    <col min="9218" max="9218" width="11.6640625" style="54" customWidth="1"/>
    <col min="9219" max="9219" width="15.6640625" style="54" customWidth="1"/>
    <col min="9220" max="9220" width="17.44140625" style="54" customWidth="1"/>
    <col min="9221" max="9221" width="18.88671875" style="54" customWidth="1"/>
    <col min="9222" max="9222" width="14.6640625" style="54" customWidth="1"/>
    <col min="9223" max="9223" width="17.5546875" style="54" customWidth="1"/>
    <col min="9224" max="9224" width="14.6640625" style="54" customWidth="1"/>
    <col min="9225" max="9225" width="11" style="54" customWidth="1"/>
    <col min="9226" max="9226" width="11.109375" style="54" customWidth="1"/>
    <col min="9227" max="9228" width="13.33203125" style="54" customWidth="1"/>
    <col min="9229" max="9229" width="13.88671875" style="54" customWidth="1"/>
    <col min="9230" max="9233" width="9.109375" style="54" customWidth="1"/>
    <col min="9234" max="9472" width="8.88671875" style="54"/>
    <col min="9473" max="9473" width="46.109375" style="54" customWidth="1"/>
    <col min="9474" max="9474" width="11.6640625" style="54" customWidth="1"/>
    <col min="9475" max="9475" width="15.6640625" style="54" customWidth="1"/>
    <col min="9476" max="9476" width="17.44140625" style="54" customWidth="1"/>
    <col min="9477" max="9477" width="18.88671875" style="54" customWidth="1"/>
    <col min="9478" max="9478" width="14.6640625" style="54" customWidth="1"/>
    <col min="9479" max="9479" width="17.5546875" style="54" customWidth="1"/>
    <col min="9480" max="9480" width="14.6640625" style="54" customWidth="1"/>
    <col min="9481" max="9481" width="11" style="54" customWidth="1"/>
    <col min="9482" max="9482" width="11.109375" style="54" customWidth="1"/>
    <col min="9483" max="9484" width="13.33203125" style="54" customWidth="1"/>
    <col min="9485" max="9485" width="13.88671875" style="54" customWidth="1"/>
    <col min="9486" max="9489" width="9.109375" style="54" customWidth="1"/>
    <col min="9490" max="9728" width="8.88671875" style="54"/>
    <col min="9729" max="9729" width="46.109375" style="54" customWidth="1"/>
    <col min="9730" max="9730" width="11.6640625" style="54" customWidth="1"/>
    <col min="9731" max="9731" width="15.6640625" style="54" customWidth="1"/>
    <col min="9732" max="9732" width="17.44140625" style="54" customWidth="1"/>
    <col min="9733" max="9733" width="18.88671875" style="54" customWidth="1"/>
    <col min="9734" max="9734" width="14.6640625" style="54" customWidth="1"/>
    <col min="9735" max="9735" width="17.5546875" style="54" customWidth="1"/>
    <col min="9736" max="9736" width="14.6640625" style="54" customWidth="1"/>
    <col min="9737" max="9737" width="11" style="54" customWidth="1"/>
    <col min="9738" max="9738" width="11.109375" style="54" customWidth="1"/>
    <col min="9739" max="9740" width="13.33203125" style="54" customWidth="1"/>
    <col min="9741" max="9741" width="13.88671875" style="54" customWidth="1"/>
    <col min="9742" max="9745" width="9.109375" style="54" customWidth="1"/>
    <col min="9746" max="9984" width="8.88671875" style="54"/>
    <col min="9985" max="9985" width="46.109375" style="54" customWidth="1"/>
    <col min="9986" max="9986" width="11.6640625" style="54" customWidth="1"/>
    <col min="9987" max="9987" width="15.6640625" style="54" customWidth="1"/>
    <col min="9988" max="9988" width="17.44140625" style="54" customWidth="1"/>
    <col min="9989" max="9989" width="18.88671875" style="54" customWidth="1"/>
    <col min="9990" max="9990" width="14.6640625" style="54" customWidth="1"/>
    <col min="9991" max="9991" width="17.5546875" style="54" customWidth="1"/>
    <col min="9992" max="9992" width="14.6640625" style="54" customWidth="1"/>
    <col min="9993" max="9993" width="11" style="54" customWidth="1"/>
    <col min="9994" max="9994" width="11.109375" style="54" customWidth="1"/>
    <col min="9995" max="9996" width="13.33203125" style="54" customWidth="1"/>
    <col min="9997" max="9997" width="13.88671875" style="54" customWidth="1"/>
    <col min="9998" max="10001" width="9.109375" style="54" customWidth="1"/>
    <col min="10002" max="10240" width="8.88671875" style="54"/>
    <col min="10241" max="10241" width="46.109375" style="54" customWidth="1"/>
    <col min="10242" max="10242" width="11.6640625" style="54" customWidth="1"/>
    <col min="10243" max="10243" width="15.6640625" style="54" customWidth="1"/>
    <col min="10244" max="10244" width="17.44140625" style="54" customWidth="1"/>
    <col min="10245" max="10245" width="18.88671875" style="54" customWidth="1"/>
    <col min="10246" max="10246" width="14.6640625" style="54" customWidth="1"/>
    <col min="10247" max="10247" width="17.5546875" style="54" customWidth="1"/>
    <col min="10248" max="10248" width="14.6640625" style="54" customWidth="1"/>
    <col min="10249" max="10249" width="11" style="54" customWidth="1"/>
    <col min="10250" max="10250" width="11.109375" style="54" customWidth="1"/>
    <col min="10251" max="10252" width="13.33203125" style="54" customWidth="1"/>
    <col min="10253" max="10253" width="13.88671875" style="54" customWidth="1"/>
    <col min="10254" max="10257" width="9.109375" style="54" customWidth="1"/>
    <col min="10258" max="10496" width="8.88671875" style="54"/>
    <col min="10497" max="10497" width="46.109375" style="54" customWidth="1"/>
    <col min="10498" max="10498" width="11.6640625" style="54" customWidth="1"/>
    <col min="10499" max="10499" width="15.6640625" style="54" customWidth="1"/>
    <col min="10500" max="10500" width="17.44140625" style="54" customWidth="1"/>
    <col min="10501" max="10501" width="18.88671875" style="54" customWidth="1"/>
    <col min="10502" max="10502" width="14.6640625" style="54" customWidth="1"/>
    <col min="10503" max="10503" width="17.5546875" style="54" customWidth="1"/>
    <col min="10504" max="10504" width="14.6640625" style="54" customWidth="1"/>
    <col min="10505" max="10505" width="11" style="54" customWidth="1"/>
    <col min="10506" max="10506" width="11.109375" style="54" customWidth="1"/>
    <col min="10507" max="10508" width="13.33203125" style="54" customWidth="1"/>
    <col min="10509" max="10509" width="13.88671875" style="54" customWidth="1"/>
    <col min="10510" max="10513" width="9.109375" style="54" customWidth="1"/>
    <col min="10514" max="10752" width="8.88671875" style="54"/>
    <col min="10753" max="10753" width="46.109375" style="54" customWidth="1"/>
    <col min="10754" max="10754" width="11.6640625" style="54" customWidth="1"/>
    <col min="10755" max="10755" width="15.6640625" style="54" customWidth="1"/>
    <col min="10756" max="10756" width="17.44140625" style="54" customWidth="1"/>
    <col min="10757" max="10757" width="18.88671875" style="54" customWidth="1"/>
    <col min="10758" max="10758" width="14.6640625" style="54" customWidth="1"/>
    <col min="10759" max="10759" width="17.5546875" style="54" customWidth="1"/>
    <col min="10760" max="10760" width="14.6640625" style="54" customWidth="1"/>
    <col min="10761" max="10761" width="11" style="54" customWidth="1"/>
    <col min="10762" max="10762" width="11.109375" style="54" customWidth="1"/>
    <col min="10763" max="10764" width="13.33203125" style="54" customWidth="1"/>
    <col min="10765" max="10765" width="13.88671875" style="54" customWidth="1"/>
    <col min="10766" max="10769" width="9.109375" style="54" customWidth="1"/>
    <col min="10770" max="11008" width="8.88671875" style="54"/>
    <col min="11009" max="11009" width="46.109375" style="54" customWidth="1"/>
    <col min="11010" max="11010" width="11.6640625" style="54" customWidth="1"/>
    <col min="11011" max="11011" width="15.6640625" style="54" customWidth="1"/>
    <col min="11012" max="11012" width="17.44140625" style="54" customWidth="1"/>
    <col min="11013" max="11013" width="18.88671875" style="54" customWidth="1"/>
    <col min="11014" max="11014" width="14.6640625" style="54" customWidth="1"/>
    <col min="11015" max="11015" width="17.5546875" style="54" customWidth="1"/>
    <col min="11016" max="11016" width="14.6640625" style="54" customWidth="1"/>
    <col min="11017" max="11017" width="11" style="54" customWidth="1"/>
    <col min="11018" max="11018" width="11.109375" style="54" customWidth="1"/>
    <col min="11019" max="11020" width="13.33203125" style="54" customWidth="1"/>
    <col min="11021" max="11021" width="13.88671875" style="54" customWidth="1"/>
    <col min="11022" max="11025" width="9.109375" style="54" customWidth="1"/>
    <col min="11026" max="11264" width="8.88671875" style="54"/>
    <col min="11265" max="11265" width="46.109375" style="54" customWidth="1"/>
    <col min="11266" max="11266" width="11.6640625" style="54" customWidth="1"/>
    <col min="11267" max="11267" width="15.6640625" style="54" customWidth="1"/>
    <col min="11268" max="11268" width="17.44140625" style="54" customWidth="1"/>
    <col min="11269" max="11269" width="18.88671875" style="54" customWidth="1"/>
    <col min="11270" max="11270" width="14.6640625" style="54" customWidth="1"/>
    <col min="11271" max="11271" width="17.5546875" style="54" customWidth="1"/>
    <col min="11272" max="11272" width="14.6640625" style="54" customWidth="1"/>
    <col min="11273" max="11273" width="11" style="54" customWidth="1"/>
    <col min="11274" max="11274" width="11.109375" style="54" customWidth="1"/>
    <col min="11275" max="11276" width="13.33203125" style="54" customWidth="1"/>
    <col min="11277" max="11277" width="13.88671875" style="54" customWidth="1"/>
    <col min="11278" max="11281" width="9.109375" style="54" customWidth="1"/>
    <col min="11282" max="11520" width="8.88671875" style="54"/>
    <col min="11521" max="11521" width="46.109375" style="54" customWidth="1"/>
    <col min="11522" max="11522" width="11.6640625" style="54" customWidth="1"/>
    <col min="11523" max="11523" width="15.6640625" style="54" customWidth="1"/>
    <col min="11524" max="11524" width="17.44140625" style="54" customWidth="1"/>
    <col min="11525" max="11525" width="18.88671875" style="54" customWidth="1"/>
    <col min="11526" max="11526" width="14.6640625" style="54" customWidth="1"/>
    <col min="11527" max="11527" width="17.5546875" style="54" customWidth="1"/>
    <col min="11528" max="11528" width="14.6640625" style="54" customWidth="1"/>
    <col min="11529" max="11529" width="11" style="54" customWidth="1"/>
    <col min="11530" max="11530" width="11.109375" style="54" customWidth="1"/>
    <col min="11531" max="11532" width="13.33203125" style="54" customWidth="1"/>
    <col min="11533" max="11533" width="13.88671875" style="54" customWidth="1"/>
    <col min="11534" max="11537" width="9.109375" style="54" customWidth="1"/>
    <col min="11538" max="11776" width="8.88671875" style="54"/>
    <col min="11777" max="11777" width="46.109375" style="54" customWidth="1"/>
    <col min="11778" max="11778" width="11.6640625" style="54" customWidth="1"/>
    <col min="11779" max="11779" width="15.6640625" style="54" customWidth="1"/>
    <col min="11780" max="11780" width="17.44140625" style="54" customWidth="1"/>
    <col min="11781" max="11781" width="18.88671875" style="54" customWidth="1"/>
    <col min="11782" max="11782" width="14.6640625" style="54" customWidth="1"/>
    <col min="11783" max="11783" width="17.5546875" style="54" customWidth="1"/>
    <col min="11784" max="11784" width="14.6640625" style="54" customWidth="1"/>
    <col min="11785" max="11785" width="11" style="54" customWidth="1"/>
    <col min="11786" max="11786" width="11.109375" style="54" customWidth="1"/>
    <col min="11787" max="11788" width="13.33203125" style="54" customWidth="1"/>
    <col min="11789" max="11789" width="13.88671875" style="54" customWidth="1"/>
    <col min="11790" max="11793" width="9.109375" style="54" customWidth="1"/>
    <col min="11794" max="12032" width="8.88671875" style="54"/>
    <col min="12033" max="12033" width="46.109375" style="54" customWidth="1"/>
    <col min="12034" max="12034" width="11.6640625" style="54" customWidth="1"/>
    <col min="12035" max="12035" width="15.6640625" style="54" customWidth="1"/>
    <col min="12036" max="12036" width="17.44140625" style="54" customWidth="1"/>
    <col min="12037" max="12037" width="18.88671875" style="54" customWidth="1"/>
    <col min="12038" max="12038" width="14.6640625" style="54" customWidth="1"/>
    <col min="12039" max="12039" width="17.5546875" style="54" customWidth="1"/>
    <col min="12040" max="12040" width="14.6640625" style="54" customWidth="1"/>
    <col min="12041" max="12041" width="11" style="54" customWidth="1"/>
    <col min="12042" max="12042" width="11.109375" style="54" customWidth="1"/>
    <col min="12043" max="12044" width="13.33203125" style="54" customWidth="1"/>
    <col min="12045" max="12045" width="13.88671875" style="54" customWidth="1"/>
    <col min="12046" max="12049" width="9.109375" style="54" customWidth="1"/>
    <col min="12050" max="12288" width="8.88671875" style="54"/>
    <col min="12289" max="12289" width="46.109375" style="54" customWidth="1"/>
    <col min="12290" max="12290" width="11.6640625" style="54" customWidth="1"/>
    <col min="12291" max="12291" width="15.6640625" style="54" customWidth="1"/>
    <col min="12292" max="12292" width="17.44140625" style="54" customWidth="1"/>
    <col min="12293" max="12293" width="18.88671875" style="54" customWidth="1"/>
    <col min="12294" max="12294" width="14.6640625" style="54" customWidth="1"/>
    <col min="12295" max="12295" width="17.5546875" style="54" customWidth="1"/>
    <col min="12296" max="12296" width="14.6640625" style="54" customWidth="1"/>
    <col min="12297" max="12297" width="11" style="54" customWidth="1"/>
    <col min="12298" max="12298" width="11.109375" style="54" customWidth="1"/>
    <col min="12299" max="12300" width="13.33203125" style="54" customWidth="1"/>
    <col min="12301" max="12301" width="13.88671875" style="54" customWidth="1"/>
    <col min="12302" max="12305" width="9.109375" style="54" customWidth="1"/>
    <col min="12306" max="12544" width="8.88671875" style="54"/>
    <col min="12545" max="12545" width="46.109375" style="54" customWidth="1"/>
    <col min="12546" max="12546" width="11.6640625" style="54" customWidth="1"/>
    <col min="12547" max="12547" width="15.6640625" style="54" customWidth="1"/>
    <col min="12548" max="12548" width="17.44140625" style="54" customWidth="1"/>
    <col min="12549" max="12549" width="18.88671875" style="54" customWidth="1"/>
    <col min="12550" max="12550" width="14.6640625" style="54" customWidth="1"/>
    <col min="12551" max="12551" width="17.5546875" style="54" customWidth="1"/>
    <col min="12552" max="12552" width="14.6640625" style="54" customWidth="1"/>
    <col min="12553" max="12553" width="11" style="54" customWidth="1"/>
    <col min="12554" max="12554" width="11.109375" style="54" customWidth="1"/>
    <col min="12555" max="12556" width="13.33203125" style="54" customWidth="1"/>
    <col min="12557" max="12557" width="13.88671875" style="54" customWidth="1"/>
    <col min="12558" max="12561" width="9.109375" style="54" customWidth="1"/>
    <col min="12562" max="12800" width="8.88671875" style="54"/>
    <col min="12801" max="12801" width="46.109375" style="54" customWidth="1"/>
    <col min="12802" max="12802" width="11.6640625" style="54" customWidth="1"/>
    <col min="12803" max="12803" width="15.6640625" style="54" customWidth="1"/>
    <col min="12804" max="12804" width="17.44140625" style="54" customWidth="1"/>
    <col min="12805" max="12805" width="18.88671875" style="54" customWidth="1"/>
    <col min="12806" max="12806" width="14.6640625" style="54" customWidth="1"/>
    <col min="12807" max="12807" width="17.5546875" style="54" customWidth="1"/>
    <col min="12808" max="12808" width="14.6640625" style="54" customWidth="1"/>
    <col min="12809" max="12809" width="11" style="54" customWidth="1"/>
    <col min="12810" max="12810" width="11.109375" style="54" customWidth="1"/>
    <col min="12811" max="12812" width="13.33203125" style="54" customWidth="1"/>
    <col min="12813" max="12813" width="13.88671875" style="54" customWidth="1"/>
    <col min="12814" max="12817" width="9.109375" style="54" customWidth="1"/>
    <col min="12818" max="13056" width="8.88671875" style="54"/>
    <col min="13057" max="13057" width="46.109375" style="54" customWidth="1"/>
    <col min="13058" max="13058" width="11.6640625" style="54" customWidth="1"/>
    <col min="13059" max="13059" width="15.6640625" style="54" customWidth="1"/>
    <col min="13060" max="13060" width="17.44140625" style="54" customWidth="1"/>
    <col min="13061" max="13061" width="18.88671875" style="54" customWidth="1"/>
    <col min="13062" max="13062" width="14.6640625" style="54" customWidth="1"/>
    <col min="13063" max="13063" width="17.5546875" style="54" customWidth="1"/>
    <col min="13064" max="13064" width="14.6640625" style="54" customWidth="1"/>
    <col min="13065" max="13065" width="11" style="54" customWidth="1"/>
    <col min="13066" max="13066" width="11.109375" style="54" customWidth="1"/>
    <col min="13067" max="13068" width="13.33203125" style="54" customWidth="1"/>
    <col min="13069" max="13069" width="13.88671875" style="54" customWidth="1"/>
    <col min="13070" max="13073" width="9.109375" style="54" customWidth="1"/>
    <col min="13074" max="13312" width="8.88671875" style="54"/>
    <col min="13313" max="13313" width="46.109375" style="54" customWidth="1"/>
    <col min="13314" max="13314" width="11.6640625" style="54" customWidth="1"/>
    <col min="13315" max="13315" width="15.6640625" style="54" customWidth="1"/>
    <col min="13316" max="13316" width="17.44140625" style="54" customWidth="1"/>
    <col min="13317" max="13317" width="18.88671875" style="54" customWidth="1"/>
    <col min="13318" max="13318" width="14.6640625" style="54" customWidth="1"/>
    <col min="13319" max="13319" width="17.5546875" style="54" customWidth="1"/>
    <col min="13320" max="13320" width="14.6640625" style="54" customWidth="1"/>
    <col min="13321" max="13321" width="11" style="54" customWidth="1"/>
    <col min="13322" max="13322" width="11.109375" style="54" customWidth="1"/>
    <col min="13323" max="13324" width="13.33203125" style="54" customWidth="1"/>
    <col min="13325" max="13325" width="13.88671875" style="54" customWidth="1"/>
    <col min="13326" max="13329" width="9.109375" style="54" customWidth="1"/>
    <col min="13330" max="13568" width="8.88671875" style="54"/>
    <col min="13569" max="13569" width="46.109375" style="54" customWidth="1"/>
    <col min="13570" max="13570" width="11.6640625" style="54" customWidth="1"/>
    <col min="13571" max="13571" width="15.6640625" style="54" customWidth="1"/>
    <col min="13572" max="13572" width="17.44140625" style="54" customWidth="1"/>
    <col min="13573" max="13573" width="18.88671875" style="54" customWidth="1"/>
    <col min="13574" max="13574" width="14.6640625" style="54" customWidth="1"/>
    <col min="13575" max="13575" width="17.5546875" style="54" customWidth="1"/>
    <col min="13576" max="13576" width="14.6640625" style="54" customWidth="1"/>
    <col min="13577" max="13577" width="11" style="54" customWidth="1"/>
    <col min="13578" max="13578" width="11.109375" style="54" customWidth="1"/>
    <col min="13579" max="13580" width="13.33203125" style="54" customWidth="1"/>
    <col min="13581" max="13581" width="13.88671875" style="54" customWidth="1"/>
    <col min="13582" max="13585" width="9.109375" style="54" customWidth="1"/>
    <col min="13586" max="13824" width="8.88671875" style="54"/>
    <col min="13825" max="13825" width="46.109375" style="54" customWidth="1"/>
    <col min="13826" max="13826" width="11.6640625" style="54" customWidth="1"/>
    <col min="13827" max="13827" width="15.6640625" style="54" customWidth="1"/>
    <col min="13828" max="13828" width="17.44140625" style="54" customWidth="1"/>
    <col min="13829" max="13829" width="18.88671875" style="54" customWidth="1"/>
    <col min="13830" max="13830" width="14.6640625" style="54" customWidth="1"/>
    <col min="13831" max="13831" width="17.5546875" style="54" customWidth="1"/>
    <col min="13832" max="13832" width="14.6640625" style="54" customWidth="1"/>
    <col min="13833" max="13833" width="11" style="54" customWidth="1"/>
    <col min="13834" max="13834" width="11.109375" style="54" customWidth="1"/>
    <col min="13835" max="13836" width="13.33203125" style="54" customWidth="1"/>
    <col min="13837" max="13837" width="13.88671875" style="54" customWidth="1"/>
    <col min="13838" max="13841" width="9.109375" style="54" customWidth="1"/>
    <col min="13842" max="14080" width="8.88671875" style="54"/>
    <col min="14081" max="14081" width="46.109375" style="54" customWidth="1"/>
    <col min="14082" max="14082" width="11.6640625" style="54" customWidth="1"/>
    <col min="14083" max="14083" width="15.6640625" style="54" customWidth="1"/>
    <col min="14084" max="14084" width="17.44140625" style="54" customWidth="1"/>
    <col min="14085" max="14085" width="18.88671875" style="54" customWidth="1"/>
    <col min="14086" max="14086" width="14.6640625" style="54" customWidth="1"/>
    <col min="14087" max="14087" width="17.5546875" style="54" customWidth="1"/>
    <col min="14088" max="14088" width="14.6640625" style="54" customWidth="1"/>
    <col min="14089" max="14089" width="11" style="54" customWidth="1"/>
    <col min="14090" max="14090" width="11.109375" style="54" customWidth="1"/>
    <col min="14091" max="14092" width="13.33203125" style="54" customWidth="1"/>
    <col min="14093" max="14093" width="13.88671875" style="54" customWidth="1"/>
    <col min="14094" max="14097" width="9.109375" style="54" customWidth="1"/>
    <col min="14098" max="14336" width="8.88671875" style="54"/>
    <col min="14337" max="14337" width="46.109375" style="54" customWidth="1"/>
    <col min="14338" max="14338" width="11.6640625" style="54" customWidth="1"/>
    <col min="14339" max="14339" width="15.6640625" style="54" customWidth="1"/>
    <col min="14340" max="14340" width="17.44140625" style="54" customWidth="1"/>
    <col min="14341" max="14341" width="18.88671875" style="54" customWidth="1"/>
    <col min="14342" max="14342" width="14.6640625" style="54" customWidth="1"/>
    <col min="14343" max="14343" width="17.5546875" style="54" customWidth="1"/>
    <col min="14344" max="14344" width="14.6640625" style="54" customWidth="1"/>
    <col min="14345" max="14345" width="11" style="54" customWidth="1"/>
    <col min="14346" max="14346" width="11.109375" style="54" customWidth="1"/>
    <col min="14347" max="14348" width="13.33203125" style="54" customWidth="1"/>
    <col min="14349" max="14349" width="13.88671875" style="54" customWidth="1"/>
    <col min="14350" max="14353" width="9.109375" style="54" customWidth="1"/>
    <col min="14354" max="14592" width="8.88671875" style="54"/>
    <col min="14593" max="14593" width="46.109375" style="54" customWidth="1"/>
    <col min="14594" max="14594" width="11.6640625" style="54" customWidth="1"/>
    <col min="14595" max="14595" width="15.6640625" style="54" customWidth="1"/>
    <col min="14596" max="14596" width="17.44140625" style="54" customWidth="1"/>
    <col min="14597" max="14597" width="18.88671875" style="54" customWidth="1"/>
    <col min="14598" max="14598" width="14.6640625" style="54" customWidth="1"/>
    <col min="14599" max="14599" width="17.5546875" style="54" customWidth="1"/>
    <col min="14600" max="14600" width="14.6640625" style="54" customWidth="1"/>
    <col min="14601" max="14601" width="11" style="54" customWidth="1"/>
    <col min="14602" max="14602" width="11.109375" style="54" customWidth="1"/>
    <col min="14603" max="14604" width="13.33203125" style="54" customWidth="1"/>
    <col min="14605" max="14605" width="13.88671875" style="54" customWidth="1"/>
    <col min="14606" max="14609" width="9.109375" style="54" customWidth="1"/>
    <col min="14610" max="14848" width="8.88671875" style="54"/>
    <col min="14849" max="14849" width="46.109375" style="54" customWidth="1"/>
    <col min="14850" max="14850" width="11.6640625" style="54" customWidth="1"/>
    <col min="14851" max="14851" width="15.6640625" style="54" customWidth="1"/>
    <col min="14852" max="14852" width="17.44140625" style="54" customWidth="1"/>
    <col min="14853" max="14853" width="18.88671875" style="54" customWidth="1"/>
    <col min="14854" max="14854" width="14.6640625" style="54" customWidth="1"/>
    <col min="14855" max="14855" width="17.5546875" style="54" customWidth="1"/>
    <col min="14856" max="14856" width="14.6640625" style="54" customWidth="1"/>
    <col min="14857" max="14857" width="11" style="54" customWidth="1"/>
    <col min="14858" max="14858" width="11.109375" style="54" customWidth="1"/>
    <col min="14859" max="14860" width="13.33203125" style="54" customWidth="1"/>
    <col min="14861" max="14861" width="13.88671875" style="54" customWidth="1"/>
    <col min="14862" max="14865" width="9.109375" style="54" customWidth="1"/>
    <col min="14866" max="15104" width="8.88671875" style="54"/>
    <col min="15105" max="15105" width="46.109375" style="54" customWidth="1"/>
    <col min="15106" max="15106" width="11.6640625" style="54" customWidth="1"/>
    <col min="15107" max="15107" width="15.6640625" style="54" customWidth="1"/>
    <col min="15108" max="15108" width="17.44140625" style="54" customWidth="1"/>
    <col min="15109" max="15109" width="18.88671875" style="54" customWidth="1"/>
    <col min="15110" max="15110" width="14.6640625" style="54" customWidth="1"/>
    <col min="15111" max="15111" width="17.5546875" style="54" customWidth="1"/>
    <col min="15112" max="15112" width="14.6640625" style="54" customWidth="1"/>
    <col min="15113" max="15113" width="11" style="54" customWidth="1"/>
    <col min="15114" max="15114" width="11.109375" style="54" customWidth="1"/>
    <col min="15115" max="15116" width="13.33203125" style="54" customWidth="1"/>
    <col min="15117" max="15117" width="13.88671875" style="54" customWidth="1"/>
    <col min="15118" max="15121" width="9.109375" style="54" customWidth="1"/>
    <col min="15122" max="15360" width="8.88671875" style="54"/>
    <col min="15361" max="15361" width="46.109375" style="54" customWidth="1"/>
    <col min="15362" max="15362" width="11.6640625" style="54" customWidth="1"/>
    <col min="15363" max="15363" width="15.6640625" style="54" customWidth="1"/>
    <col min="15364" max="15364" width="17.44140625" style="54" customWidth="1"/>
    <col min="15365" max="15365" width="18.88671875" style="54" customWidth="1"/>
    <col min="15366" max="15366" width="14.6640625" style="54" customWidth="1"/>
    <col min="15367" max="15367" width="17.5546875" style="54" customWidth="1"/>
    <col min="15368" max="15368" width="14.6640625" style="54" customWidth="1"/>
    <col min="15369" max="15369" width="11" style="54" customWidth="1"/>
    <col min="15370" max="15370" width="11.109375" style="54" customWidth="1"/>
    <col min="15371" max="15372" width="13.33203125" style="54" customWidth="1"/>
    <col min="15373" max="15373" width="13.88671875" style="54" customWidth="1"/>
    <col min="15374" max="15377" width="9.109375" style="54" customWidth="1"/>
    <col min="15378" max="15616" width="8.88671875" style="54"/>
    <col min="15617" max="15617" width="46.109375" style="54" customWidth="1"/>
    <col min="15618" max="15618" width="11.6640625" style="54" customWidth="1"/>
    <col min="15619" max="15619" width="15.6640625" style="54" customWidth="1"/>
    <col min="15620" max="15620" width="17.44140625" style="54" customWidth="1"/>
    <col min="15621" max="15621" width="18.88671875" style="54" customWidth="1"/>
    <col min="15622" max="15622" width="14.6640625" style="54" customWidth="1"/>
    <col min="15623" max="15623" width="17.5546875" style="54" customWidth="1"/>
    <col min="15624" max="15624" width="14.6640625" style="54" customWidth="1"/>
    <col min="15625" max="15625" width="11" style="54" customWidth="1"/>
    <col min="15626" max="15626" width="11.109375" style="54" customWidth="1"/>
    <col min="15627" max="15628" width="13.33203125" style="54" customWidth="1"/>
    <col min="15629" max="15629" width="13.88671875" style="54" customWidth="1"/>
    <col min="15630" max="15633" width="9.109375" style="54" customWidth="1"/>
    <col min="15634" max="15872" width="8.88671875" style="54"/>
    <col min="15873" max="15873" width="46.109375" style="54" customWidth="1"/>
    <col min="15874" max="15874" width="11.6640625" style="54" customWidth="1"/>
    <col min="15875" max="15875" width="15.6640625" style="54" customWidth="1"/>
    <col min="15876" max="15876" width="17.44140625" style="54" customWidth="1"/>
    <col min="15877" max="15877" width="18.88671875" style="54" customWidth="1"/>
    <col min="15878" max="15878" width="14.6640625" style="54" customWidth="1"/>
    <col min="15879" max="15879" width="17.5546875" style="54" customWidth="1"/>
    <col min="15880" max="15880" width="14.6640625" style="54" customWidth="1"/>
    <col min="15881" max="15881" width="11" style="54" customWidth="1"/>
    <col min="15882" max="15882" width="11.109375" style="54" customWidth="1"/>
    <col min="15883" max="15884" width="13.33203125" style="54" customWidth="1"/>
    <col min="15885" max="15885" width="13.88671875" style="54" customWidth="1"/>
    <col min="15886" max="15889" width="9.109375" style="54" customWidth="1"/>
    <col min="15890" max="16128" width="8.88671875" style="54"/>
    <col min="16129" max="16129" width="46.109375" style="54" customWidth="1"/>
    <col min="16130" max="16130" width="11.6640625" style="54" customWidth="1"/>
    <col min="16131" max="16131" width="15.6640625" style="54" customWidth="1"/>
    <col min="16132" max="16132" width="17.44140625" style="54" customWidth="1"/>
    <col min="16133" max="16133" width="18.88671875" style="54" customWidth="1"/>
    <col min="16134" max="16134" width="14.6640625" style="54" customWidth="1"/>
    <col min="16135" max="16135" width="17.5546875" style="54" customWidth="1"/>
    <col min="16136" max="16136" width="14.6640625" style="54" customWidth="1"/>
    <col min="16137" max="16137" width="11" style="54" customWidth="1"/>
    <col min="16138" max="16138" width="11.109375" style="54" customWidth="1"/>
    <col min="16139" max="16140" width="13.33203125" style="54" customWidth="1"/>
    <col min="16141" max="16141" width="13.88671875" style="54" customWidth="1"/>
    <col min="16142" max="16145" width="9.109375" style="54" customWidth="1"/>
    <col min="16146" max="16384" width="8.88671875" style="54"/>
  </cols>
  <sheetData>
    <row r="1" spans="1:256" ht="18" hidden="1" customHeight="1" x14ac:dyDescent="0.3">
      <c r="F1" s="655"/>
      <c r="G1" s="655"/>
      <c r="H1" s="655"/>
    </row>
    <row r="2" spans="1:256" ht="18" hidden="1" customHeight="1" x14ac:dyDescent="0.3">
      <c r="F2" s="655"/>
      <c r="G2" s="655"/>
      <c r="H2" s="655"/>
    </row>
    <row r="3" spans="1:256" ht="18" hidden="1" customHeight="1" x14ac:dyDescent="0.3">
      <c r="F3" s="655"/>
      <c r="G3" s="655"/>
      <c r="H3" s="655"/>
    </row>
    <row r="4" spans="1:256" ht="18" customHeight="1" x14ac:dyDescent="0.3">
      <c r="F4" s="61"/>
      <c r="G4" s="655" t="s">
        <v>49</v>
      </c>
      <c r="H4" s="655"/>
      <c r="I4" s="655"/>
    </row>
    <row r="5" spans="1:256" ht="18" customHeight="1" x14ac:dyDescent="0.3">
      <c r="F5" s="61"/>
      <c r="G5" s="655"/>
      <c r="H5" s="655"/>
      <c r="I5" s="655"/>
    </row>
    <row r="6" spans="1:256" ht="18" customHeight="1" x14ac:dyDescent="0.3">
      <c r="F6" s="61"/>
      <c r="G6" s="655"/>
      <c r="H6" s="655"/>
      <c r="I6" s="655"/>
    </row>
    <row r="7" spans="1:256" ht="18" customHeight="1" x14ac:dyDescent="0.3">
      <c r="F7" s="61"/>
      <c r="G7" s="655"/>
      <c r="H7" s="655"/>
      <c r="I7" s="655"/>
    </row>
    <row r="8" spans="1:256" s="66" customFormat="1" ht="19.2" customHeight="1" x14ac:dyDescent="0.4">
      <c r="A8" s="164"/>
      <c r="B8" s="62"/>
      <c r="C8" s="63"/>
      <c r="D8" s="63"/>
      <c r="E8" s="63"/>
      <c r="F8" s="61"/>
      <c r="G8" s="61"/>
      <c r="H8" s="61"/>
      <c r="I8" s="64"/>
      <c r="J8" s="63"/>
      <c r="K8" s="63"/>
      <c r="L8" s="63"/>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256" s="66" customFormat="1" ht="19.2" customHeight="1" x14ac:dyDescent="0.4">
      <c r="A9" s="406"/>
      <c r="B9" s="67"/>
      <c r="C9" s="67"/>
      <c r="D9" s="650" t="s">
        <v>136</v>
      </c>
      <c r="E9" s="650"/>
      <c r="F9" s="650"/>
      <c r="G9" s="650"/>
      <c r="H9" s="163"/>
      <c r="I9" s="163"/>
      <c r="J9" s="163"/>
      <c r="K9" s="163"/>
      <c r="L9" s="163"/>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s="66" customFormat="1" ht="19.2" customHeight="1" x14ac:dyDescent="0.4">
      <c r="A10" s="67"/>
      <c r="B10" s="67"/>
      <c r="C10" s="67"/>
      <c r="D10" s="651" t="s">
        <v>338</v>
      </c>
      <c r="E10" s="651"/>
      <c r="F10" s="651"/>
      <c r="G10" s="651"/>
      <c r="H10" s="162"/>
      <c r="I10" s="162"/>
      <c r="J10" s="162"/>
      <c r="K10" s="162"/>
      <c r="L10" s="162"/>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s="66" customFormat="1" ht="19.2" customHeight="1" x14ac:dyDescent="0.4">
      <c r="A11" s="67"/>
      <c r="B11" s="67"/>
      <c r="C11" s="67"/>
      <c r="D11" s="651" t="s">
        <v>137</v>
      </c>
      <c r="E11" s="651"/>
      <c r="F11" s="651"/>
      <c r="G11" s="651"/>
      <c r="H11" s="163"/>
      <c r="I11" s="163"/>
      <c r="J11" s="163"/>
      <c r="K11" s="163"/>
      <c r="L11" s="163"/>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c r="IU11" s="65"/>
      <c r="IV11" s="65"/>
    </row>
    <row r="12" spans="1:256" s="66" customFormat="1" ht="19.2" customHeight="1" x14ac:dyDescent="0.4">
      <c r="A12" s="68"/>
      <c r="B12" s="68"/>
      <c r="C12" s="68"/>
      <c r="D12" s="650" t="s">
        <v>138</v>
      </c>
      <c r="E12" s="650"/>
      <c r="F12" s="650"/>
      <c r="G12" s="650"/>
      <c r="H12" s="163"/>
      <c r="I12" s="163"/>
      <c r="J12" s="163"/>
      <c r="K12" s="163"/>
      <c r="L12" s="163"/>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c r="IU12" s="65"/>
      <c r="IV12" s="65"/>
    </row>
    <row r="13" spans="1:256" s="66" customFormat="1" ht="19.2" customHeight="1" x14ac:dyDescent="0.4">
      <c r="A13" s="68"/>
      <c r="B13" s="68"/>
      <c r="C13" s="68"/>
      <c r="D13" s="163"/>
      <c r="E13" s="163"/>
      <c r="F13" s="163"/>
      <c r="G13" s="163"/>
      <c r="H13" s="69"/>
      <c r="I13" s="70"/>
      <c r="J13" s="70"/>
      <c r="K13" s="70"/>
      <c r="L13" s="70"/>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row>
    <row r="14" spans="1:256" s="66" customFormat="1" ht="22.2" customHeight="1" x14ac:dyDescent="0.4">
      <c r="A14" s="71"/>
      <c r="B14" s="71"/>
      <c r="C14" s="71"/>
      <c r="D14" s="71"/>
      <c r="E14" s="71"/>
      <c r="F14" s="72"/>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c r="IR14" s="71"/>
      <c r="IS14" s="71"/>
      <c r="IT14" s="71"/>
      <c r="IU14" s="71"/>
      <c r="IV14" s="71"/>
    </row>
    <row r="15" spans="1:256" s="66" customFormat="1" ht="21" customHeight="1" x14ac:dyDescent="0.4">
      <c r="A15" s="73"/>
      <c r="B15" s="73"/>
      <c r="C15" s="74" t="s">
        <v>0</v>
      </c>
      <c r="D15" s="74"/>
      <c r="E15" s="74"/>
      <c r="F15" s="74"/>
      <c r="G15" s="74"/>
      <c r="H15" s="74"/>
      <c r="I15" s="75"/>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c r="IO15" s="73"/>
      <c r="IP15" s="73"/>
      <c r="IQ15" s="73"/>
      <c r="IR15" s="73"/>
      <c r="IS15" s="73"/>
      <c r="IT15" s="73"/>
      <c r="IU15" s="73"/>
      <c r="IV15" s="73"/>
    </row>
    <row r="16" spans="1:256" s="66" customFormat="1" ht="22.2" customHeight="1" x14ac:dyDescent="0.4">
      <c r="A16" s="649" t="s">
        <v>46</v>
      </c>
      <c r="B16" s="649"/>
      <c r="C16" s="649"/>
      <c r="D16" s="649"/>
      <c r="E16" s="649"/>
      <c r="F16" s="649"/>
      <c r="G16" s="649"/>
      <c r="H16" s="76"/>
      <c r="I16" s="75"/>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c r="IP16" s="73"/>
      <c r="IQ16" s="73"/>
      <c r="IR16" s="73"/>
      <c r="IS16" s="73"/>
      <c r="IT16" s="73"/>
      <c r="IU16" s="73"/>
      <c r="IV16" s="73"/>
    </row>
    <row r="17" spans="1:256" s="66" customFormat="1" ht="22.95" customHeight="1" x14ac:dyDescent="0.4">
      <c r="A17" s="73"/>
      <c r="B17" s="646" t="s">
        <v>1</v>
      </c>
      <c r="C17" s="646"/>
      <c r="D17" s="646"/>
      <c r="E17" s="646"/>
      <c r="F17" s="77"/>
      <c r="G17" s="77"/>
      <c r="H17" s="77"/>
      <c r="I17" s="75"/>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row>
    <row r="18" spans="1:256" s="66" customFormat="1" ht="18.75" customHeight="1" x14ac:dyDescent="0.4">
      <c r="A18" s="73"/>
      <c r="B18" s="74"/>
      <c r="C18" s="74" t="s">
        <v>228</v>
      </c>
      <c r="D18" s="74"/>
      <c r="E18" s="74"/>
      <c r="F18" s="74"/>
      <c r="G18" s="74"/>
      <c r="H18" s="74"/>
      <c r="I18" s="75"/>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row>
    <row r="19" spans="1:256" s="66" customFormat="1" ht="51.6" customHeight="1" x14ac:dyDescent="0.4">
      <c r="A19" s="636" t="s">
        <v>50</v>
      </c>
      <c r="B19" s="636"/>
      <c r="C19" s="636"/>
      <c r="D19" s="636"/>
      <c r="E19" s="636"/>
      <c r="F19" s="636"/>
      <c r="G19" s="636"/>
      <c r="H19" s="636"/>
      <c r="I19" s="636"/>
      <c r="J19" s="636"/>
      <c r="K19" s="636"/>
      <c r="L19" s="636"/>
      <c r="M19" s="78"/>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1:256" s="348" customFormat="1" ht="38.4" customHeight="1" x14ac:dyDescent="0.3">
      <c r="A20" s="348" t="s">
        <v>238</v>
      </c>
      <c r="B20" s="333"/>
      <c r="C20" s="333"/>
      <c r="D20" s="333"/>
      <c r="E20" s="333"/>
      <c r="F20" s="333"/>
      <c r="G20" s="349"/>
      <c r="H20" s="349"/>
      <c r="I20" s="350"/>
      <c r="J20" s="349"/>
      <c r="K20" s="349"/>
      <c r="L20" s="349"/>
      <c r="M20" s="349"/>
    </row>
    <row r="21" spans="1:256" s="382" customFormat="1" ht="181.8" customHeight="1" x14ac:dyDescent="0.3">
      <c r="A21" s="656" t="s">
        <v>340</v>
      </c>
      <c r="B21" s="656"/>
      <c r="C21" s="656"/>
      <c r="D21" s="656"/>
      <c r="E21" s="656"/>
      <c r="F21" s="656"/>
      <c r="G21" s="656"/>
      <c r="H21" s="656"/>
      <c r="I21" s="656"/>
      <c r="J21" s="656"/>
      <c r="K21" s="656"/>
      <c r="L21" s="656"/>
      <c r="M21" s="126"/>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c r="IU21" s="53"/>
      <c r="IV21" s="53"/>
    </row>
    <row r="22" spans="1:256" s="66" customFormat="1" ht="24.6" customHeight="1" x14ac:dyDescent="0.4">
      <c r="A22" s="71" t="s">
        <v>51</v>
      </c>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c r="IU22" s="82"/>
      <c r="IV22" s="82"/>
    </row>
    <row r="23" spans="1:256" s="66" customFormat="1" ht="21.6" customHeight="1" x14ac:dyDescent="0.4">
      <c r="A23" s="648" t="s">
        <v>123</v>
      </c>
      <c r="B23" s="648"/>
      <c r="C23" s="648"/>
      <c r="D23" s="648"/>
      <c r="E23" s="648"/>
      <c r="F23" s="648"/>
      <c r="G23" s="648"/>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row>
    <row r="24" spans="1:256" s="66" customFormat="1" ht="25.95" customHeight="1" x14ac:dyDescent="0.4">
      <c r="A24" s="637" t="s">
        <v>53</v>
      </c>
      <c r="B24" s="637"/>
      <c r="C24" s="637"/>
      <c r="D24" s="637"/>
      <c r="E24" s="637"/>
      <c r="F24" s="637"/>
      <c r="G24" s="637"/>
      <c r="H24" s="637"/>
      <c r="I24" s="637"/>
      <c r="J24" s="637"/>
      <c r="K24" s="637"/>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row>
    <row r="25" spans="1:256" s="66" customFormat="1" ht="21.75" customHeight="1" x14ac:dyDescent="0.4">
      <c r="A25" s="71" t="s">
        <v>54</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s="66" customFormat="1" ht="29.4" customHeight="1" x14ac:dyDescent="0.4">
      <c r="A26" s="71" t="s">
        <v>55</v>
      </c>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row>
    <row r="27" spans="1:256" s="66" customFormat="1" ht="50.4" customHeight="1" x14ac:dyDescent="0.4">
      <c r="A27" s="616" t="s">
        <v>246</v>
      </c>
      <c r="B27" s="616"/>
      <c r="C27" s="616"/>
      <c r="D27" s="616"/>
      <c r="E27" s="616"/>
      <c r="F27" s="616"/>
      <c r="G27" s="616"/>
      <c r="H27" s="616"/>
      <c r="I27" s="616"/>
      <c r="J27" s="616"/>
      <c r="K27" s="616"/>
      <c r="L27" s="8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c r="GC27" s="73"/>
      <c r="GD27" s="73"/>
      <c r="GE27" s="73"/>
      <c r="GF27" s="73"/>
      <c r="GG27" s="73"/>
      <c r="GH27" s="73"/>
      <c r="GI27" s="73"/>
      <c r="GJ27" s="73"/>
      <c r="GK27" s="73"/>
      <c r="GL27" s="73"/>
      <c r="GM27" s="73"/>
      <c r="GN27" s="73"/>
      <c r="GO27" s="73"/>
      <c r="GP27" s="73"/>
      <c r="GQ27" s="73"/>
      <c r="GR27" s="73"/>
      <c r="GS27" s="73"/>
      <c r="GT27" s="73"/>
      <c r="GU27" s="73"/>
      <c r="GV27" s="73"/>
      <c r="GW27" s="73"/>
      <c r="GX27" s="73"/>
      <c r="GY27" s="73"/>
      <c r="GZ27" s="73"/>
      <c r="HA27" s="73"/>
      <c r="HB27" s="73"/>
      <c r="HC27" s="73"/>
      <c r="HD27" s="73"/>
      <c r="HE27" s="73"/>
      <c r="HF27" s="73"/>
      <c r="HG27" s="73"/>
      <c r="HH27" s="73"/>
      <c r="HI27" s="73"/>
      <c r="HJ27" s="73"/>
      <c r="HK27" s="73"/>
      <c r="HL27" s="73"/>
      <c r="HM27" s="73"/>
      <c r="HN27" s="73"/>
      <c r="HO27" s="73"/>
      <c r="HP27" s="73"/>
      <c r="HQ27" s="73"/>
      <c r="HR27" s="73"/>
      <c r="HS27" s="73"/>
      <c r="HT27" s="73"/>
      <c r="HU27" s="73"/>
      <c r="HV27" s="73"/>
      <c r="HW27" s="73"/>
      <c r="HX27" s="73"/>
      <c r="HY27" s="73"/>
      <c r="HZ27" s="73"/>
      <c r="IA27" s="73"/>
      <c r="IB27" s="73"/>
      <c r="IC27" s="73"/>
      <c r="ID27" s="73"/>
      <c r="IE27" s="73"/>
      <c r="IF27" s="73"/>
      <c r="IG27" s="73"/>
      <c r="IH27" s="73"/>
      <c r="II27" s="73"/>
      <c r="IJ27" s="73"/>
      <c r="IK27" s="73"/>
      <c r="IL27" s="73"/>
      <c r="IM27" s="73"/>
      <c r="IN27" s="73"/>
      <c r="IO27" s="73"/>
      <c r="IP27" s="73"/>
      <c r="IQ27" s="73"/>
      <c r="IR27" s="73"/>
      <c r="IS27" s="73"/>
      <c r="IT27" s="73"/>
      <c r="IU27" s="73"/>
      <c r="IV27" s="73"/>
    </row>
    <row r="28" spans="1:256" s="66" customFormat="1" ht="29.4" customHeight="1" x14ac:dyDescent="0.4">
      <c r="A28" s="642" t="s">
        <v>235</v>
      </c>
      <c r="B28" s="642"/>
      <c r="C28" s="642"/>
      <c r="D28" s="642"/>
      <c r="E28" s="642"/>
      <c r="F28" s="642"/>
      <c r="G28" s="642"/>
      <c r="H28" s="642"/>
      <c r="I28" s="642"/>
      <c r="J28" s="642"/>
      <c r="K28" s="642"/>
      <c r="L28" s="642"/>
      <c r="M28" s="84"/>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c r="HI28" s="85"/>
      <c r="HJ28" s="85"/>
      <c r="HK28" s="85"/>
      <c r="HL28" s="85"/>
      <c r="HM28" s="85"/>
      <c r="HN28" s="85"/>
      <c r="HO28" s="85"/>
      <c r="HP28" s="85"/>
      <c r="HQ28" s="85"/>
      <c r="HR28" s="85"/>
      <c r="HS28" s="85"/>
      <c r="HT28" s="85"/>
      <c r="HU28" s="85"/>
      <c r="HV28" s="85"/>
      <c r="HW28" s="85"/>
      <c r="HX28" s="85"/>
      <c r="HY28" s="85"/>
      <c r="HZ28" s="85"/>
      <c r="IA28" s="85"/>
      <c r="IB28" s="85"/>
      <c r="IC28" s="85"/>
      <c r="ID28" s="85"/>
      <c r="IE28" s="85"/>
      <c r="IF28" s="85"/>
      <c r="IG28" s="85"/>
      <c r="IH28" s="85"/>
      <c r="II28" s="85"/>
      <c r="IJ28" s="85"/>
      <c r="IK28" s="85"/>
      <c r="IL28" s="85"/>
      <c r="IM28" s="85"/>
      <c r="IN28" s="85"/>
      <c r="IO28" s="85"/>
      <c r="IP28" s="85"/>
      <c r="IQ28" s="85"/>
      <c r="IR28" s="85"/>
      <c r="IS28" s="85"/>
      <c r="IT28" s="85"/>
      <c r="IU28" s="85"/>
      <c r="IV28" s="85"/>
    </row>
    <row r="29" spans="1:256" ht="46.95" customHeight="1" x14ac:dyDescent="0.3">
      <c r="A29" s="616" t="s">
        <v>56</v>
      </c>
      <c r="B29" s="616"/>
      <c r="C29" s="616"/>
      <c r="D29" s="616"/>
      <c r="E29" s="616"/>
      <c r="F29" s="616"/>
      <c r="G29" s="616"/>
      <c r="H29" s="616"/>
      <c r="I29" s="616"/>
      <c r="J29" s="616"/>
      <c r="K29" s="616"/>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c r="HU29" s="73"/>
      <c r="HV29" s="73"/>
      <c r="HW29" s="73"/>
      <c r="HX29" s="73"/>
      <c r="HY29" s="73"/>
      <c r="HZ29" s="73"/>
      <c r="IA29" s="73"/>
      <c r="IB29" s="73"/>
      <c r="IC29" s="73"/>
      <c r="ID29" s="73"/>
      <c r="IE29" s="73"/>
      <c r="IF29" s="73"/>
      <c r="IG29" s="73"/>
      <c r="IH29" s="73"/>
      <c r="II29" s="73"/>
      <c r="IJ29" s="73"/>
      <c r="IK29" s="73"/>
      <c r="IL29" s="73"/>
      <c r="IM29" s="73"/>
      <c r="IN29" s="73"/>
      <c r="IO29" s="73"/>
      <c r="IP29" s="73"/>
      <c r="IQ29" s="73"/>
      <c r="IR29" s="73"/>
      <c r="IS29" s="73"/>
      <c r="IT29" s="73"/>
      <c r="IU29" s="73"/>
      <c r="IV29" s="73"/>
    </row>
    <row r="30" spans="1:256" s="88" customFormat="1" ht="73.5" customHeight="1" x14ac:dyDescent="0.3">
      <c r="A30" s="618" t="s">
        <v>57</v>
      </c>
      <c r="B30" s="618" t="s">
        <v>5</v>
      </c>
      <c r="C30" s="618" t="s">
        <v>230</v>
      </c>
      <c r="D30" s="618" t="s">
        <v>229</v>
      </c>
      <c r="E30" s="618" t="s">
        <v>37</v>
      </c>
      <c r="F30" s="618"/>
      <c r="G30" s="618"/>
      <c r="H30" s="86"/>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87"/>
      <c r="FB30" s="87"/>
      <c r="FC30" s="87"/>
      <c r="FD30" s="87"/>
      <c r="FE30" s="87"/>
      <c r="FF30" s="87"/>
      <c r="FG30" s="87"/>
      <c r="FH30" s="87"/>
      <c r="FI30" s="87"/>
      <c r="FJ30" s="87"/>
      <c r="FK30" s="87"/>
      <c r="FL30" s="87"/>
      <c r="FM30" s="87"/>
      <c r="FN30" s="87"/>
      <c r="FO30" s="87"/>
      <c r="FP30" s="87"/>
      <c r="FQ30" s="87"/>
      <c r="FR30" s="87"/>
      <c r="FS30" s="87"/>
      <c r="FT30" s="87"/>
      <c r="FU30" s="87"/>
      <c r="FV30" s="87"/>
      <c r="FW30" s="87"/>
      <c r="FX30" s="87"/>
      <c r="FY30" s="87"/>
      <c r="FZ30" s="87"/>
      <c r="GA30" s="87"/>
      <c r="GB30" s="87"/>
      <c r="GC30" s="87"/>
      <c r="GD30" s="87"/>
      <c r="GE30" s="87"/>
      <c r="GF30" s="87"/>
      <c r="GG30" s="87"/>
      <c r="GH30" s="87"/>
      <c r="GI30" s="87"/>
      <c r="GJ30" s="87"/>
      <c r="GK30" s="87"/>
      <c r="GL30" s="87"/>
      <c r="GM30" s="87"/>
      <c r="GN30" s="87"/>
      <c r="GO30" s="87"/>
      <c r="GP30" s="87"/>
      <c r="GQ30" s="87"/>
      <c r="GR30" s="87"/>
      <c r="GS30" s="87"/>
      <c r="GT30" s="87"/>
      <c r="GU30" s="87"/>
      <c r="GV30" s="87"/>
      <c r="GW30" s="87"/>
      <c r="GX30" s="87"/>
      <c r="GY30" s="87"/>
      <c r="GZ30" s="87"/>
      <c r="HA30" s="87"/>
      <c r="HB30" s="87"/>
      <c r="HC30" s="87"/>
      <c r="HD30" s="87"/>
      <c r="HE30" s="87"/>
      <c r="HF30" s="87"/>
      <c r="HG30" s="87"/>
      <c r="HH30" s="87"/>
      <c r="HI30" s="87"/>
      <c r="HJ30" s="87"/>
      <c r="HK30" s="87"/>
      <c r="HL30" s="87"/>
      <c r="HM30" s="87"/>
      <c r="HN30" s="87"/>
      <c r="HO30" s="87"/>
      <c r="HP30" s="87"/>
      <c r="HQ30" s="87"/>
      <c r="HR30" s="87"/>
      <c r="HS30" s="87"/>
      <c r="HT30" s="87"/>
      <c r="HU30" s="87"/>
      <c r="HV30" s="87"/>
      <c r="HW30" s="87"/>
      <c r="HX30" s="87"/>
      <c r="HY30" s="87"/>
      <c r="HZ30" s="87"/>
      <c r="IA30" s="87"/>
      <c r="IB30" s="87"/>
      <c r="IC30" s="87"/>
      <c r="ID30" s="87"/>
      <c r="IE30" s="87"/>
      <c r="IF30" s="87"/>
      <c r="IG30" s="87"/>
      <c r="IH30" s="87"/>
      <c r="II30" s="87"/>
      <c r="IJ30" s="87"/>
      <c r="IK30" s="87"/>
      <c r="IL30" s="87"/>
      <c r="IM30" s="87"/>
      <c r="IN30" s="87"/>
      <c r="IO30" s="87"/>
      <c r="IP30" s="87"/>
      <c r="IQ30" s="87"/>
      <c r="IR30" s="87"/>
      <c r="IS30" s="87"/>
      <c r="IT30" s="87"/>
      <c r="IU30" s="87"/>
      <c r="IV30" s="87"/>
    </row>
    <row r="31" spans="1:256" ht="31.2" customHeight="1" x14ac:dyDescent="0.3">
      <c r="A31" s="618"/>
      <c r="B31" s="618"/>
      <c r="C31" s="618"/>
      <c r="D31" s="618"/>
      <c r="E31" s="397" t="s">
        <v>24</v>
      </c>
      <c r="F31" s="397" t="s">
        <v>120</v>
      </c>
      <c r="G31" s="397" t="s">
        <v>231</v>
      </c>
      <c r="H31" s="78"/>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row>
    <row r="32" spans="1:256" ht="68.400000000000006" customHeight="1" x14ac:dyDescent="0.3">
      <c r="A32" s="408" t="s">
        <v>314</v>
      </c>
      <c r="B32" s="41"/>
      <c r="C32" s="47"/>
      <c r="D32" s="42"/>
      <c r="E32" s="49">
        <f>11134+14057-7878</f>
        <v>17313</v>
      </c>
      <c r="F32" s="42"/>
      <c r="G32" s="42"/>
      <c r="H32" s="78"/>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29"/>
      <c r="EC32" s="129"/>
      <c r="ED32" s="129"/>
      <c r="EE32" s="129"/>
      <c r="EF32" s="129"/>
      <c r="EG32" s="129"/>
      <c r="EH32" s="129"/>
      <c r="EI32" s="129"/>
      <c r="EJ32" s="129"/>
      <c r="EK32" s="129"/>
      <c r="EL32" s="129"/>
      <c r="EM32" s="129"/>
      <c r="EN32" s="129"/>
      <c r="EO32" s="129"/>
      <c r="EP32" s="129"/>
      <c r="EQ32" s="129"/>
      <c r="ER32" s="129"/>
      <c r="ES32" s="129"/>
      <c r="ET32" s="129"/>
      <c r="EU32" s="129"/>
      <c r="EV32" s="129"/>
      <c r="EW32" s="129"/>
      <c r="EX32" s="129"/>
      <c r="EY32" s="129"/>
      <c r="EZ32" s="129"/>
      <c r="FA32" s="129"/>
      <c r="FB32" s="129"/>
      <c r="FC32" s="129"/>
      <c r="FD32" s="129"/>
      <c r="FE32" s="129"/>
      <c r="FF32" s="129"/>
      <c r="FG32" s="129"/>
      <c r="FH32" s="129"/>
      <c r="FI32" s="129"/>
      <c r="FJ32" s="129"/>
      <c r="FK32" s="129"/>
      <c r="FL32" s="129"/>
      <c r="FM32" s="129"/>
      <c r="FN32" s="129"/>
      <c r="FO32" s="129"/>
      <c r="FP32" s="129"/>
      <c r="FQ32" s="129"/>
      <c r="FR32" s="129"/>
      <c r="FS32" s="129"/>
      <c r="FT32" s="129"/>
      <c r="FU32" s="129"/>
      <c r="FV32" s="129"/>
      <c r="FW32" s="129"/>
      <c r="FX32" s="129"/>
      <c r="FY32" s="129"/>
      <c r="FZ32" s="129"/>
      <c r="GA32" s="129"/>
      <c r="GB32" s="129"/>
      <c r="GC32" s="129"/>
      <c r="GD32" s="129"/>
      <c r="GE32" s="129"/>
      <c r="GF32" s="129"/>
      <c r="GG32" s="129"/>
      <c r="GH32" s="129"/>
      <c r="GI32" s="129"/>
      <c r="GJ32" s="129"/>
      <c r="GK32" s="129"/>
      <c r="GL32" s="129"/>
      <c r="GM32" s="129"/>
      <c r="GN32" s="129"/>
      <c r="GO32" s="129"/>
      <c r="GP32" s="129"/>
      <c r="GQ32" s="129"/>
      <c r="GR32" s="129"/>
      <c r="GS32" s="129"/>
      <c r="GT32" s="129"/>
      <c r="GU32" s="129"/>
      <c r="GV32" s="129"/>
      <c r="GW32" s="129"/>
      <c r="GX32" s="129"/>
      <c r="GY32" s="129"/>
      <c r="GZ32" s="129"/>
      <c r="HA32" s="129"/>
      <c r="HB32" s="129"/>
      <c r="HC32" s="129"/>
      <c r="HD32" s="129"/>
      <c r="HE32" s="129"/>
      <c r="HF32" s="129"/>
      <c r="HG32" s="129"/>
      <c r="HH32" s="129"/>
      <c r="HI32" s="129"/>
      <c r="HJ32" s="129"/>
      <c r="HK32" s="129"/>
      <c r="HL32" s="129"/>
      <c r="HM32" s="129"/>
      <c r="HN32" s="129"/>
      <c r="HO32" s="129"/>
      <c r="HP32" s="129"/>
      <c r="HQ32" s="129"/>
      <c r="HR32" s="129"/>
      <c r="HS32" s="129"/>
      <c r="HT32" s="129"/>
      <c r="HU32" s="129"/>
      <c r="HV32" s="129"/>
      <c r="HW32" s="129"/>
      <c r="HX32" s="129"/>
      <c r="HY32" s="129"/>
      <c r="HZ32" s="129"/>
      <c r="IA32" s="129"/>
      <c r="IB32" s="129"/>
      <c r="IC32" s="129"/>
      <c r="ID32" s="129"/>
      <c r="IE32" s="129"/>
      <c r="IF32" s="129"/>
      <c r="IG32" s="129"/>
      <c r="IH32" s="129"/>
      <c r="II32" s="129"/>
      <c r="IJ32" s="129"/>
      <c r="IK32" s="129"/>
      <c r="IL32" s="129"/>
      <c r="IM32" s="129"/>
      <c r="IN32" s="129"/>
      <c r="IO32" s="129"/>
      <c r="IP32" s="129"/>
      <c r="IQ32" s="129"/>
      <c r="IR32" s="129"/>
      <c r="IS32" s="129"/>
      <c r="IT32" s="129"/>
      <c r="IU32" s="129"/>
      <c r="IV32" s="129"/>
    </row>
    <row r="33" spans="1:256" ht="35.4" customHeight="1" x14ac:dyDescent="0.3">
      <c r="A33" s="408" t="s">
        <v>15</v>
      </c>
      <c r="B33" s="90"/>
      <c r="C33" s="43">
        <f>160148+909+1045+138</f>
        <v>162240</v>
      </c>
      <c r="D33" s="43">
        <f>163143-1508+5000</f>
        <v>166635</v>
      </c>
      <c r="E33" s="49">
        <v>169998</v>
      </c>
      <c r="F33" s="49">
        <v>177787</v>
      </c>
      <c r="G33" s="49">
        <v>179526</v>
      </c>
      <c r="H33" s="443"/>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29"/>
      <c r="EA33" s="129"/>
      <c r="EB33" s="129"/>
      <c r="EC33" s="129"/>
      <c r="ED33" s="129"/>
      <c r="EE33" s="129"/>
      <c r="EF33" s="129"/>
      <c r="EG33" s="129"/>
      <c r="EH33" s="129"/>
      <c r="EI33" s="129"/>
      <c r="EJ33" s="129"/>
      <c r="EK33" s="129"/>
      <c r="EL33" s="129"/>
      <c r="EM33" s="129"/>
      <c r="EN33" s="129"/>
      <c r="EO33" s="129"/>
      <c r="EP33" s="129"/>
      <c r="EQ33" s="129"/>
      <c r="ER33" s="129"/>
      <c r="ES33" s="129"/>
      <c r="ET33" s="129"/>
      <c r="EU33" s="129"/>
      <c r="EV33" s="129"/>
      <c r="EW33" s="129"/>
      <c r="EX33" s="129"/>
      <c r="EY33" s="129"/>
      <c r="EZ33" s="129"/>
      <c r="FA33" s="129"/>
      <c r="FB33" s="129"/>
      <c r="FC33" s="129"/>
      <c r="FD33" s="129"/>
      <c r="FE33" s="129"/>
      <c r="FF33" s="129"/>
      <c r="FG33" s="129"/>
      <c r="FH33" s="129"/>
      <c r="FI33" s="129"/>
      <c r="FJ33" s="129"/>
      <c r="FK33" s="129"/>
      <c r="FL33" s="129"/>
      <c r="FM33" s="129"/>
      <c r="FN33" s="129"/>
      <c r="FO33" s="129"/>
      <c r="FP33" s="129"/>
      <c r="FQ33" s="129"/>
      <c r="FR33" s="129"/>
      <c r="FS33" s="129"/>
      <c r="FT33" s="129"/>
      <c r="FU33" s="129"/>
      <c r="FV33" s="129"/>
      <c r="FW33" s="129"/>
      <c r="FX33" s="129"/>
      <c r="FY33" s="129"/>
      <c r="FZ33" s="129"/>
      <c r="GA33" s="129"/>
      <c r="GB33" s="129"/>
      <c r="GC33" s="129"/>
      <c r="GD33" s="129"/>
      <c r="GE33" s="129"/>
      <c r="GF33" s="129"/>
      <c r="GG33" s="129"/>
      <c r="GH33" s="129"/>
      <c r="GI33" s="129"/>
      <c r="GJ33" s="129"/>
      <c r="GK33" s="129"/>
      <c r="GL33" s="129"/>
      <c r="GM33" s="129"/>
      <c r="GN33" s="129"/>
      <c r="GO33" s="129"/>
      <c r="GP33" s="129"/>
      <c r="GQ33" s="129"/>
      <c r="GR33" s="129"/>
      <c r="GS33" s="129"/>
      <c r="GT33" s="129"/>
      <c r="GU33" s="129"/>
      <c r="GV33" s="129"/>
      <c r="GW33" s="129"/>
      <c r="GX33" s="129"/>
      <c r="GY33" s="129"/>
      <c r="GZ33" s="129"/>
      <c r="HA33" s="129"/>
      <c r="HB33" s="129"/>
      <c r="HC33" s="129"/>
      <c r="HD33" s="129"/>
      <c r="HE33" s="129"/>
      <c r="HF33" s="129"/>
      <c r="HG33" s="129"/>
      <c r="HH33" s="129"/>
      <c r="HI33" s="129"/>
      <c r="HJ33" s="129"/>
      <c r="HK33" s="129"/>
      <c r="HL33" s="129"/>
      <c r="HM33" s="129"/>
      <c r="HN33" s="129"/>
      <c r="HO33" s="129"/>
      <c r="HP33" s="129"/>
      <c r="HQ33" s="129"/>
      <c r="HR33" s="129"/>
      <c r="HS33" s="129"/>
      <c r="HT33" s="129"/>
      <c r="HU33" s="129"/>
      <c r="HV33" s="129"/>
      <c r="HW33" s="129"/>
      <c r="HX33" s="129"/>
      <c r="HY33" s="129"/>
      <c r="HZ33" s="129"/>
      <c r="IA33" s="129"/>
      <c r="IB33" s="129"/>
      <c r="IC33" s="129"/>
      <c r="ID33" s="129"/>
      <c r="IE33" s="129"/>
      <c r="IF33" s="129"/>
      <c r="IG33" s="129"/>
      <c r="IH33" s="129"/>
      <c r="II33" s="129"/>
      <c r="IJ33" s="129"/>
      <c r="IK33" s="129"/>
      <c r="IL33" s="129"/>
      <c r="IM33" s="129"/>
      <c r="IN33" s="129"/>
      <c r="IO33" s="129"/>
      <c r="IP33" s="129"/>
      <c r="IQ33" s="129"/>
      <c r="IR33" s="129"/>
      <c r="IS33" s="129"/>
      <c r="IT33" s="129"/>
      <c r="IU33" s="129"/>
      <c r="IV33" s="129"/>
    </row>
    <row r="34" spans="1:256" ht="40.950000000000003" customHeight="1" x14ac:dyDescent="0.3">
      <c r="A34" s="92" t="s">
        <v>21</v>
      </c>
      <c r="B34" s="93" t="s">
        <v>58</v>
      </c>
      <c r="C34" s="94">
        <f>C32+C33</f>
        <v>162240</v>
      </c>
      <c r="D34" s="94">
        <f>D32+D33</f>
        <v>166635</v>
      </c>
      <c r="E34" s="94">
        <f>E32+E33</f>
        <v>187311</v>
      </c>
      <c r="F34" s="94">
        <f t="shared" ref="F34:G34" si="0">F32+F33</f>
        <v>177787</v>
      </c>
      <c r="G34" s="94">
        <f t="shared" si="0"/>
        <v>179526</v>
      </c>
      <c r="H34" s="95"/>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6"/>
      <c r="DG34" s="96"/>
      <c r="DH34" s="96"/>
      <c r="DI34" s="96"/>
      <c r="DJ34" s="96"/>
      <c r="DK34" s="96"/>
      <c r="DL34" s="96"/>
      <c r="DM34" s="96"/>
      <c r="DN34" s="96"/>
      <c r="DO34" s="96"/>
      <c r="DP34" s="96"/>
      <c r="DQ34" s="96"/>
      <c r="DR34" s="96"/>
      <c r="DS34" s="96"/>
      <c r="DT34" s="96"/>
      <c r="DU34" s="96"/>
      <c r="DV34" s="96"/>
      <c r="DW34" s="96"/>
      <c r="DX34" s="96"/>
      <c r="DY34" s="96"/>
      <c r="DZ34" s="96"/>
      <c r="EA34" s="96"/>
      <c r="EB34" s="96"/>
      <c r="EC34" s="96"/>
      <c r="ED34" s="96"/>
      <c r="EE34" s="96"/>
      <c r="EF34" s="96"/>
      <c r="EG34" s="96"/>
      <c r="EH34" s="96"/>
      <c r="EI34" s="96"/>
      <c r="EJ34" s="96"/>
      <c r="EK34" s="96"/>
      <c r="EL34" s="96"/>
      <c r="EM34" s="96"/>
      <c r="EN34" s="96"/>
      <c r="EO34" s="96"/>
      <c r="EP34" s="96"/>
      <c r="EQ34" s="96"/>
      <c r="ER34" s="96"/>
      <c r="ES34" s="96"/>
      <c r="ET34" s="96"/>
      <c r="EU34" s="96"/>
      <c r="EV34" s="96"/>
      <c r="EW34" s="96"/>
      <c r="EX34" s="96"/>
      <c r="EY34" s="96"/>
      <c r="EZ34" s="96"/>
      <c r="FA34" s="96"/>
      <c r="FB34" s="96"/>
      <c r="FC34" s="96"/>
      <c r="FD34" s="96"/>
      <c r="FE34" s="96"/>
      <c r="FF34" s="96"/>
      <c r="FG34" s="96"/>
      <c r="FH34" s="96"/>
      <c r="FI34" s="96"/>
      <c r="FJ34" s="96"/>
      <c r="FK34" s="96"/>
      <c r="FL34" s="96"/>
      <c r="FM34" s="96"/>
      <c r="FN34" s="96"/>
      <c r="FO34" s="96"/>
      <c r="FP34" s="96"/>
      <c r="FQ34" s="96"/>
      <c r="FR34" s="96"/>
      <c r="FS34" s="96"/>
      <c r="FT34" s="96"/>
      <c r="FU34" s="96"/>
      <c r="FV34" s="96"/>
      <c r="FW34" s="96"/>
      <c r="FX34" s="96"/>
      <c r="FY34" s="96"/>
      <c r="FZ34" s="96"/>
      <c r="GA34" s="96"/>
      <c r="GB34" s="96"/>
      <c r="GC34" s="96"/>
      <c r="GD34" s="96"/>
      <c r="GE34" s="96"/>
      <c r="GF34" s="96"/>
      <c r="GG34" s="96"/>
      <c r="GH34" s="96"/>
      <c r="GI34" s="96"/>
      <c r="GJ34" s="96"/>
      <c r="GK34" s="96"/>
      <c r="GL34" s="96"/>
      <c r="GM34" s="96"/>
      <c r="GN34" s="96"/>
      <c r="GO34" s="96"/>
      <c r="GP34" s="96"/>
      <c r="GQ34" s="96"/>
      <c r="GR34" s="96"/>
      <c r="GS34" s="96"/>
      <c r="GT34" s="96"/>
      <c r="GU34" s="96"/>
      <c r="GV34" s="96"/>
      <c r="GW34" s="96"/>
      <c r="GX34" s="96"/>
      <c r="GY34" s="96"/>
      <c r="GZ34" s="96"/>
      <c r="HA34" s="96"/>
      <c r="HB34" s="96"/>
      <c r="HC34" s="96"/>
      <c r="HD34" s="96"/>
      <c r="HE34" s="96"/>
      <c r="HF34" s="96"/>
      <c r="HG34" s="96"/>
      <c r="HH34" s="96"/>
      <c r="HI34" s="96"/>
      <c r="HJ34" s="96"/>
      <c r="HK34" s="96"/>
      <c r="HL34" s="96"/>
      <c r="HM34" s="96"/>
      <c r="HN34" s="96"/>
      <c r="HO34" s="96"/>
      <c r="HP34" s="96"/>
      <c r="HQ34" s="96"/>
      <c r="HR34" s="96"/>
      <c r="HS34" s="96"/>
      <c r="HT34" s="96"/>
      <c r="HU34" s="96"/>
      <c r="HV34" s="96"/>
      <c r="HW34" s="96"/>
      <c r="HX34" s="96"/>
      <c r="HY34" s="96"/>
      <c r="HZ34" s="96"/>
      <c r="IA34" s="96"/>
      <c r="IB34" s="96"/>
      <c r="IC34" s="96"/>
      <c r="ID34" s="96"/>
      <c r="IE34" s="96"/>
      <c r="IF34" s="96"/>
      <c r="IG34" s="96"/>
      <c r="IH34" s="96"/>
      <c r="II34" s="96"/>
      <c r="IJ34" s="96"/>
      <c r="IK34" s="96"/>
      <c r="IL34" s="96"/>
      <c r="IM34" s="96"/>
      <c r="IN34" s="96"/>
      <c r="IO34" s="96"/>
      <c r="IP34" s="96"/>
      <c r="IQ34" s="96"/>
      <c r="IR34" s="96"/>
      <c r="IS34" s="96"/>
      <c r="IT34" s="96"/>
      <c r="IU34" s="96"/>
      <c r="IV34" s="96"/>
    </row>
    <row r="35" spans="1:256" ht="52.95" customHeight="1" x14ac:dyDescent="0.3">
      <c r="A35" s="636" t="s">
        <v>59</v>
      </c>
      <c r="B35" s="636"/>
      <c r="C35" s="636"/>
      <c r="D35" s="636"/>
      <c r="E35" s="636"/>
      <c r="F35" s="636"/>
      <c r="G35" s="636"/>
      <c r="H35" s="636"/>
      <c r="I35" s="75"/>
      <c r="J35" s="97"/>
      <c r="K35" s="97"/>
      <c r="L35" s="97"/>
      <c r="M35" s="97"/>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c r="II35" s="73"/>
      <c r="IJ35" s="73"/>
      <c r="IK35" s="73"/>
      <c r="IL35" s="73"/>
      <c r="IM35" s="73"/>
      <c r="IN35" s="73"/>
      <c r="IO35" s="73"/>
      <c r="IP35" s="73"/>
      <c r="IQ35" s="73"/>
      <c r="IR35" s="73"/>
      <c r="IS35" s="73"/>
      <c r="IT35" s="73"/>
      <c r="IU35" s="73"/>
      <c r="IV35" s="73"/>
    </row>
    <row r="36" spans="1:256" ht="16.2" customHeight="1" x14ac:dyDescent="0.3">
      <c r="A36" s="71" t="s">
        <v>60</v>
      </c>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row r="37" spans="1:256" ht="31.2" customHeight="1" x14ac:dyDescent="0.3">
      <c r="A37" s="637" t="s">
        <v>97</v>
      </c>
      <c r="B37" s="637"/>
      <c r="C37" s="637"/>
      <c r="D37" s="637"/>
      <c r="E37" s="637"/>
      <c r="F37" s="637"/>
      <c r="G37" s="637"/>
      <c r="H37" s="637"/>
      <c r="I37" s="637"/>
      <c r="J37" s="637"/>
      <c r="K37" s="637"/>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82"/>
      <c r="FE37" s="82"/>
      <c r="FF37" s="82"/>
      <c r="FG37" s="82"/>
      <c r="FH37" s="82"/>
      <c r="FI37" s="82"/>
      <c r="FJ37" s="82"/>
      <c r="FK37" s="82"/>
      <c r="FL37" s="82"/>
      <c r="FM37" s="82"/>
      <c r="FN37" s="82"/>
      <c r="FO37" s="82"/>
      <c r="FP37" s="82"/>
      <c r="FQ37" s="82"/>
      <c r="FR37" s="82"/>
      <c r="FS37" s="82"/>
      <c r="FT37" s="82"/>
      <c r="FU37" s="82"/>
      <c r="FV37" s="82"/>
      <c r="FW37" s="82"/>
      <c r="FX37" s="82"/>
      <c r="FY37" s="82"/>
      <c r="FZ37" s="82"/>
      <c r="GA37" s="82"/>
      <c r="GB37" s="82"/>
      <c r="GC37" s="82"/>
      <c r="GD37" s="82"/>
      <c r="GE37" s="82"/>
      <c r="GF37" s="82"/>
      <c r="GG37" s="82"/>
      <c r="GH37" s="82"/>
      <c r="GI37" s="82"/>
      <c r="GJ37" s="82"/>
      <c r="GK37" s="82"/>
      <c r="GL37" s="82"/>
      <c r="GM37" s="82"/>
      <c r="GN37" s="82"/>
      <c r="GO37" s="82"/>
      <c r="GP37" s="82"/>
      <c r="GQ37" s="82"/>
      <c r="GR37" s="82"/>
      <c r="GS37" s="82"/>
      <c r="GT37" s="82"/>
      <c r="GU37" s="82"/>
      <c r="GV37" s="82"/>
      <c r="GW37" s="82"/>
      <c r="GX37" s="82"/>
      <c r="GY37" s="82"/>
      <c r="GZ37" s="82"/>
      <c r="HA37" s="82"/>
      <c r="HB37" s="82"/>
      <c r="HC37" s="82"/>
      <c r="HD37" s="82"/>
      <c r="HE37" s="82"/>
      <c r="HF37" s="82"/>
      <c r="HG37" s="82"/>
      <c r="HH37" s="82"/>
      <c r="HI37" s="82"/>
      <c r="HJ37" s="82"/>
      <c r="HK37" s="82"/>
      <c r="HL37" s="82"/>
      <c r="HM37" s="82"/>
      <c r="HN37" s="82"/>
      <c r="HO37" s="82"/>
      <c r="HP37" s="82"/>
      <c r="HQ37" s="82"/>
      <c r="HR37" s="82"/>
      <c r="HS37" s="82"/>
      <c r="HT37" s="82"/>
      <c r="HU37" s="82"/>
      <c r="HV37" s="82"/>
      <c r="HW37" s="82"/>
      <c r="HX37" s="82"/>
      <c r="HY37" s="82"/>
      <c r="HZ37" s="82"/>
      <c r="IA37" s="82"/>
      <c r="IB37" s="82"/>
      <c r="IC37" s="82"/>
      <c r="ID37" s="82"/>
      <c r="IE37" s="82"/>
      <c r="IF37" s="82"/>
      <c r="IG37" s="82"/>
      <c r="IH37" s="82"/>
      <c r="II37" s="82"/>
      <c r="IJ37" s="82"/>
      <c r="IK37" s="82"/>
      <c r="IL37" s="82"/>
      <c r="IM37" s="82"/>
      <c r="IN37" s="82"/>
      <c r="IO37" s="82"/>
      <c r="IP37" s="82"/>
      <c r="IQ37" s="82"/>
      <c r="IR37" s="82"/>
      <c r="IS37" s="82"/>
      <c r="IT37" s="82"/>
      <c r="IU37" s="82"/>
      <c r="IV37" s="82"/>
    </row>
    <row r="38" spans="1:256" ht="30" customHeight="1" x14ac:dyDescent="0.3">
      <c r="A38" s="71" t="s">
        <v>55</v>
      </c>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c r="IS38" s="82"/>
      <c r="IT38" s="82"/>
      <c r="IU38" s="82"/>
      <c r="IV38" s="82"/>
    </row>
    <row r="39" spans="1:256" ht="46.95" customHeight="1" x14ac:dyDescent="0.3">
      <c r="A39" s="616" t="s">
        <v>56</v>
      </c>
      <c r="B39" s="616"/>
      <c r="C39" s="616"/>
      <c r="D39" s="616"/>
      <c r="E39" s="616"/>
      <c r="F39" s="616"/>
      <c r="G39" s="616"/>
      <c r="H39" s="616"/>
      <c r="I39" s="616"/>
      <c r="J39" s="616"/>
      <c r="K39" s="616"/>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c r="FG39" s="73"/>
      <c r="FH39" s="73"/>
      <c r="FI39" s="73"/>
      <c r="FJ39" s="73"/>
      <c r="FK39" s="73"/>
      <c r="FL39" s="73"/>
      <c r="FM39" s="73"/>
      <c r="FN39" s="73"/>
      <c r="FO39" s="73"/>
      <c r="FP39" s="73"/>
      <c r="FQ39" s="73"/>
      <c r="FR39" s="73"/>
      <c r="FS39" s="73"/>
      <c r="FT39" s="73"/>
      <c r="FU39" s="73"/>
      <c r="FV39" s="73"/>
      <c r="FW39" s="73"/>
      <c r="FX39" s="73"/>
      <c r="FY39" s="73"/>
      <c r="FZ39" s="73"/>
      <c r="GA39" s="73"/>
      <c r="GB39" s="73"/>
      <c r="GC39" s="73"/>
      <c r="GD39" s="73"/>
      <c r="GE39" s="73"/>
      <c r="GF39" s="73"/>
      <c r="GG39" s="73"/>
      <c r="GH39" s="73"/>
      <c r="GI39" s="73"/>
      <c r="GJ39" s="73"/>
      <c r="GK39" s="73"/>
      <c r="GL39" s="73"/>
      <c r="GM39" s="73"/>
      <c r="GN39" s="73"/>
      <c r="GO39" s="73"/>
      <c r="GP39" s="73"/>
      <c r="GQ39" s="73"/>
      <c r="GR39" s="73"/>
      <c r="GS39" s="73"/>
      <c r="GT39" s="73"/>
      <c r="GU39" s="73"/>
      <c r="GV39" s="73"/>
      <c r="GW39" s="73"/>
      <c r="GX39" s="73"/>
      <c r="GY39" s="73"/>
      <c r="GZ39" s="73"/>
      <c r="HA39" s="73"/>
      <c r="HB39" s="73"/>
      <c r="HC39" s="73"/>
      <c r="HD39" s="73"/>
      <c r="HE39" s="73"/>
      <c r="HF39" s="73"/>
      <c r="HG39" s="73"/>
      <c r="HH39" s="73"/>
      <c r="HI39" s="73"/>
      <c r="HJ39" s="73"/>
      <c r="HK39" s="73"/>
      <c r="HL39" s="73"/>
      <c r="HM39" s="73"/>
      <c r="HN39" s="73"/>
      <c r="HO39" s="73"/>
      <c r="HP39" s="73"/>
      <c r="HQ39" s="73"/>
      <c r="HR39" s="73"/>
      <c r="HS39" s="73"/>
      <c r="HT39" s="73"/>
      <c r="HU39" s="73"/>
      <c r="HV39" s="73"/>
      <c r="HW39" s="73"/>
      <c r="HX39" s="73"/>
      <c r="HY39" s="73"/>
      <c r="HZ39" s="73"/>
      <c r="IA39" s="73"/>
      <c r="IB39" s="73"/>
      <c r="IC39" s="73"/>
      <c r="ID39" s="73"/>
      <c r="IE39" s="73"/>
      <c r="IF39" s="73"/>
      <c r="IG39" s="73"/>
      <c r="IH39" s="73"/>
      <c r="II39" s="73"/>
      <c r="IJ39" s="73"/>
      <c r="IK39" s="73"/>
      <c r="IL39" s="73"/>
      <c r="IM39" s="73"/>
      <c r="IN39" s="73"/>
      <c r="IO39" s="73"/>
      <c r="IP39" s="73"/>
      <c r="IQ39" s="73"/>
      <c r="IR39" s="73"/>
      <c r="IS39" s="73"/>
      <c r="IT39" s="73"/>
      <c r="IU39" s="73"/>
      <c r="IV39" s="73"/>
    </row>
    <row r="40" spans="1:256" ht="38.4" customHeight="1" x14ac:dyDescent="0.3">
      <c r="A40" s="638" t="s">
        <v>19</v>
      </c>
      <c r="B40" s="639"/>
      <c r="C40" s="618" t="s">
        <v>5</v>
      </c>
      <c r="D40" s="618" t="s">
        <v>230</v>
      </c>
      <c r="E40" s="618" t="s">
        <v>229</v>
      </c>
      <c r="F40" s="618" t="s">
        <v>37</v>
      </c>
      <c r="G40" s="618"/>
      <c r="H40" s="61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98"/>
      <c r="EX40" s="98"/>
      <c r="EY40" s="98"/>
      <c r="EZ40" s="98"/>
      <c r="FA40" s="98"/>
      <c r="FB40" s="98"/>
      <c r="FC40" s="98"/>
      <c r="FD40" s="98"/>
      <c r="FE40" s="98"/>
      <c r="FF40" s="98"/>
      <c r="FG40" s="98"/>
      <c r="FH40" s="98"/>
      <c r="FI40" s="98"/>
      <c r="FJ40" s="98"/>
      <c r="FK40" s="98"/>
      <c r="FL40" s="98"/>
      <c r="FM40" s="98"/>
      <c r="FN40" s="98"/>
      <c r="FO40" s="98"/>
      <c r="FP40" s="98"/>
      <c r="FQ40" s="98"/>
      <c r="FR40" s="98"/>
      <c r="FS40" s="98"/>
      <c r="FT40" s="98"/>
      <c r="FU40" s="98"/>
      <c r="FV40" s="98"/>
      <c r="FW40" s="98"/>
      <c r="FX40" s="98"/>
      <c r="FY40" s="98"/>
      <c r="FZ40" s="98"/>
      <c r="GA40" s="98"/>
      <c r="GB40" s="98"/>
      <c r="GC40" s="98"/>
      <c r="GD40" s="98"/>
      <c r="GE40" s="98"/>
      <c r="GF40" s="98"/>
      <c r="GG40" s="98"/>
      <c r="GH40" s="98"/>
      <c r="GI40" s="98"/>
      <c r="GJ40" s="98"/>
      <c r="GK40" s="98"/>
      <c r="GL40" s="98"/>
      <c r="GM40" s="98"/>
      <c r="GN40" s="98"/>
      <c r="GO40" s="98"/>
      <c r="GP40" s="98"/>
      <c r="GQ40" s="98"/>
      <c r="GR40" s="98"/>
      <c r="GS40" s="98"/>
      <c r="GT40" s="98"/>
      <c r="GU40" s="98"/>
      <c r="GV40" s="98"/>
      <c r="GW40" s="98"/>
      <c r="GX40" s="98"/>
      <c r="GY40" s="98"/>
      <c r="GZ40" s="98"/>
      <c r="HA40" s="98"/>
      <c r="HB40" s="98"/>
      <c r="HC40" s="98"/>
      <c r="HD40" s="98"/>
      <c r="HE40" s="98"/>
      <c r="HF40" s="98"/>
      <c r="HG40" s="98"/>
      <c r="HH40" s="98"/>
      <c r="HI40" s="98"/>
      <c r="HJ40" s="98"/>
      <c r="HK40" s="98"/>
      <c r="HL40" s="98"/>
      <c r="HM40" s="98"/>
      <c r="HN40" s="98"/>
      <c r="HO40" s="98"/>
      <c r="HP40" s="98"/>
      <c r="HQ40" s="98"/>
      <c r="HR40" s="98"/>
      <c r="HS40" s="98"/>
      <c r="HT40" s="98"/>
      <c r="HU40" s="98"/>
      <c r="HV40" s="98"/>
      <c r="HW40" s="98"/>
      <c r="HX40" s="98"/>
      <c r="HY40" s="98"/>
      <c r="HZ40" s="98"/>
      <c r="IA40" s="98"/>
      <c r="IB40" s="98"/>
      <c r="IC40" s="98"/>
      <c r="ID40" s="98"/>
      <c r="IE40" s="98"/>
      <c r="IF40" s="98"/>
      <c r="IG40" s="98"/>
      <c r="IH40" s="98"/>
      <c r="II40" s="98"/>
      <c r="IJ40" s="98"/>
      <c r="IK40" s="98"/>
      <c r="IL40" s="98"/>
      <c r="IM40" s="98"/>
      <c r="IN40" s="98"/>
      <c r="IO40" s="98"/>
      <c r="IP40" s="98"/>
      <c r="IQ40" s="98"/>
      <c r="IR40" s="98"/>
      <c r="IS40" s="98"/>
      <c r="IT40" s="98"/>
      <c r="IU40" s="98"/>
      <c r="IV40" s="98"/>
    </row>
    <row r="41" spans="1:256" s="100" customFormat="1" ht="25.95" customHeight="1" x14ac:dyDescent="0.3">
      <c r="A41" s="640"/>
      <c r="B41" s="641"/>
      <c r="C41" s="618"/>
      <c r="D41" s="618"/>
      <c r="E41" s="618"/>
      <c r="F41" s="397" t="s">
        <v>24</v>
      </c>
      <c r="G41" s="397" t="s">
        <v>120</v>
      </c>
      <c r="H41" s="397" t="s">
        <v>231</v>
      </c>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c r="DE41" s="99"/>
      <c r="DF41" s="99"/>
      <c r="DG41" s="99"/>
      <c r="DH41" s="99"/>
      <c r="DI41" s="99"/>
      <c r="DJ41" s="99"/>
      <c r="DK41" s="99"/>
      <c r="DL41" s="99"/>
      <c r="DM41" s="99"/>
      <c r="DN41" s="99"/>
      <c r="DO41" s="99"/>
      <c r="DP41" s="99"/>
      <c r="DQ41" s="99"/>
      <c r="DR41" s="99"/>
      <c r="DS41" s="99"/>
      <c r="DT41" s="99"/>
      <c r="DU41" s="99"/>
      <c r="DV41" s="99"/>
      <c r="DW41" s="99"/>
      <c r="DX41" s="99"/>
      <c r="DY41" s="99"/>
      <c r="DZ41" s="99"/>
      <c r="EA41" s="99"/>
      <c r="EB41" s="99"/>
      <c r="EC41" s="99"/>
      <c r="ED41" s="99"/>
      <c r="EE41" s="99"/>
      <c r="EF41" s="99"/>
      <c r="EG41" s="99"/>
      <c r="EH41" s="99"/>
      <c r="EI41" s="99"/>
      <c r="EJ41" s="99"/>
      <c r="EK41" s="99"/>
      <c r="EL41" s="99"/>
      <c r="EM41" s="99"/>
      <c r="EN41" s="99"/>
      <c r="EO41" s="99"/>
      <c r="EP41" s="99"/>
      <c r="EQ41" s="99"/>
      <c r="ER41" s="99"/>
      <c r="ES41" s="99"/>
      <c r="ET41" s="99"/>
      <c r="EU41" s="99"/>
      <c r="EV41" s="99"/>
      <c r="EW41" s="99"/>
      <c r="EX41" s="99"/>
      <c r="EY41" s="99"/>
      <c r="EZ41" s="99"/>
      <c r="FA41" s="99"/>
      <c r="FB41" s="99"/>
      <c r="FC41" s="99"/>
      <c r="FD41" s="99"/>
      <c r="FE41" s="99"/>
      <c r="FF41" s="99"/>
      <c r="FG41" s="99"/>
      <c r="FH41" s="99"/>
      <c r="FI41" s="99"/>
      <c r="FJ41" s="99"/>
      <c r="FK41" s="99"/>
      <c r="FL41" s="99"/>
      <c r="FM41" s="99"/>
      <c r="FN41" s="99"/>
      <c r="FO41" s="99"/>
      <c r="FP41" s="99"/>
      <c r="FQ41" s="99"/>
      <c r="FR41" s="99"/>
      <c r="FS41" s="99"/>
      <c r="FT41" s="99"/>
      <c r="FU41" s="99"/>
      <c r="FV41" s="99"/>
      <c r="FW41" s="99"/>
      <c r="FX41" s="99"/>
      <c r="FY41" s="99"/>
      <c r="FZ41" s="99"/>
      <c r="GA41" s="99"/>
      <c r="GB41" s="99"/>
      <c r="GC41" s="99"/>
      <c r="GD41" s="99"/>
      <c r="GE41" s="99"/>
      <c r="GF41" s="99"/>
      <c r="GG41" s="99"/>
      <c r="GH41" s="99"/>
      <c r="GI41" s="99"/>
      <c r="GJ41" s="99"/>
      <c r="GK41" s="99"/>
      <c r="GL41" s="99"/>
      <c r="GM41" s="99"/>
      <c r="GN41" s="99"/>
      <c r="GO41" s="99"/>
      <c r="GP41" s="99"/>
      <c r="GQ41" s="99"/>
      <c r="GR41" s="99"/>
      <c r="GS41" s="99"/>
      <c r="GT41" s="99"/>
      <c r="GU41" s="99"/>
      <c r="GV41" s="99"/>
      <c r="GW41" s="99"/>
      <c r="GX41" s="99"/>
      <c r="GY41" s="99"/>
      <c r="GZ41" s="99"/>
      <c r="HA41" s="99"/>
      <c r="HB41" s="99"/>
      <c r="HC41" s="99"/>
      <c r="HD41" s="99"/>
      <c r="HE41" s="99"/>
      <c r="HF41" s="99"/>
      <c r="HG41" s="99"/>
      <c r="HH41" s="99"/>
      <c r="HI41" s="99"/>
      <c r="HJ41" s="99"/>
      <c r="HK41" s="99"/>
      <c r="HL41" s="99"/>
      <c r="HM41" s="99"/>
      <c r="HN41" s="99"/>
      <c r="HO41" s="99"/>
      <c r="HP41" s="99"/>
      <c r="HQ41" s="99"/>
      <c r="HR41" s="99"/>
      <c r="HS41" s="99"/>
      <c r="HT41" s="99"/>
      <c r="HU41" s="99"/>
      <c r="HV41" s="99"/>
      <c r="HW41" s="99"/>
      <c r="HX41" s="99"/>
      <c r="HY41" s="99"/>
      <c r="HZ41" s="99"/>
      <c r="IA41" s="99"/>
      <c r="IB41" s="99"/>
      <c r="IC41" s="99"/>
      <c r="ID41" s="99"/>
      <c r="IE41" s="99"/>
      <c r="IF41" s="99"/>
      <c r="IG41" s="99"/>
      <c r="IH41" s="99"/>
      <c r="II41" s="99"/>
      <c r="IJ41" s="99"/>
      <c r="IK41" s="99"/>
      <c r="IL41" s="99"/>
      <c r="IM41" s="99"/>
      <c r="IN41" s="99"/>
      <c r="IO41" s="99"/>
      <c r="IP41" s="99"/>
      <c r="IQ41" s="99"/>
      <c r="IR41" s="99"/>
      <c r="IS41" s="99"/>
      <c r="IT41" s="99"/>
      <c r="IU41" s="99"/>
      <c r="IV41" s="99"/>
    </row>
    <row r="42" spans="1:256" ht="28.2" customHeight="1" x14ac:dyDescent="0.3">
      <c r="A42" s="652" t="s">
        <v>19</v>
      </c>
      <c r="B42" s="653"/>
      <c r="C42" s="101" t="s">
        <v>61</v>
      </c>
      <c r="D42" s="101" t="s">
        <v>61</v>
      </c>
      <c r="E42" s="101" t="s">
        <v>61</v>
      </c>
      <c r="F42" s="101" t="s">
        <v>61</v>
      </c>
      <c r="G42" s="157" t="s">
        <v>61</v>
      </c>
      <c r="H42" s="42"/>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99"/>
      <c r="DF42" s="99"/>
      <c r="DG42" s="99"/>
      <c r="DH42" s="99"/>
      <c r="DI42" s="99"/>
      <c r="DJ42" s="99"/>
      <c r="DK42" s="99"/>
      <c r="DL42" s="99"/>
      <c r="DM42" s="99"/>
      <c r="DN42" s="99"/>
      <c r="DO42" s="99"/>
      <c r="DP42" s="99"/>
      <c r="DQ42" s="99"/>
      <c r="DR42" s="99"/>
      <c r="DS42" s="99"/>
      <c r="DT42" s="99"/>
      <c r="DU42" s="99"/>
      <c r="DV42" s="99"/>
      <c r="DW42" s="99"/>
      <c r="DX42" s="99"/>
      <c r="DY42" s="99"/>
      <c r="DZ42" s="99"/>
      <c r="EA42" s="99"/>
      <c r="EB42" s="99"/>
      <c r="EC42" s="99"/>
      <c r="ED42" s="99"/>
      <c r="EE42" s="99"/>
      <c r="EF42" s="99"/>
      <c r="EG42" s="99"/>
      <c r="EH42" s="99"/>
      <c r="EI42" s="99"/>
      <c r="EJ42" s="99"/>
      <c r="EK42" s="99"/>
      <c r="EL42" s="99"/>
      <c r="EM42" s="99"/>
      <c r="EN42" s="99"/>
      <c r="EO42" s="99"/>
      <c r="EP42" s="99"/>
      <c r="EQ42" s="99"/>
      <c r="ER42" s="99"/>
      <c r="ES42" s="99"/>
      <c r="ET42" s="99"/>
      <c r="EU42" s="99"/>
      <c r="EV42" s="99"/>
      <c r="EW42" s="99"/>
      <c r="EX42" s="99"/>
      <c r="EY42" s="99"/>
      <c r="EZ42" s="99"/>
      <c r="FA42" s="99"/>
      <c r="FB42" s="99"/>
      <c r="FC42" s="99"/>
      <c r="FD42" s="99"/>
      <c r="FE42" s="99"/>
      <c r="FF42" s="99"/>
      <c r="FG42" s="99"/>
      <c r="FH42" s="99"/>
      <c r="FI42" s="99"/>
      <c r="FJ42" s="99"/>
      <c r="FK42" s="99"/>
      <c r="FL42" s="99"/>
      <c r="FM42" s="99"/>
      <c r="FN42" s="99"/>
      <c r="FO42" s="99"/>
      <c r="FP42" s="99"/>
      <c r="FQ42" s="99"/>
      <c r="FR42" s="99"/>
      <c r="FS42" s="99"/>
      <c r="FT42" s="99"/>
      <c r="FU42" s="99"/>
      <c r="FV42" s="99"/>
      <c r="FW42" s="99"/>
      <c r="FX42" s="99"/>
      <c r="FY42" s="99"/>
      <c r="FZ42" s="99"/>
      <c r="GA42" s="99"/>
      <c r="GB42" s="99"/>
      <c r="GC42" s="99"/>
      <c r="GD42" s="99"/>
      <c r="GE42" s="99"/>
      <c r="GF42" s="99"/>
      <c r="GG42" s="99"/>
      <c r="GH42" s="99"/>
      <c r="GI42" s="99"/>
      <c r="GJ42" s="99"/>
      <c r="GK42" s="99"/>
      <c r="GL42" s="99"/>
      <c r="GM42" s="99"/>
      <c r="GN42" s="99"/>
      <c r="GO42" s="99"/>
      <c r="GP42" s="99"/>
      <c r="GQ42" s="99"/>
      <c r="GR42" s="99"/>
      <c r="GS42" s="99"/>
      <c r="GT42" s="99"/>
      <c r="GU42" s="99"/>
      <c r="GV42" s="99"/>
      <c r="GW42" s="99"/>
      <c r="GX42" s="99"/>
      <c r="GY42" s="99"/>
      <c r="GZ42" s="99"/>
      <c r="HA42" s="99"/>
      <c r="HB42" s="99"/>
      <c r="HC42" s="99"/>
      <c r="HD42" s="99"/>
      <c r="HE42" s="99"/>
      <c r="HF42" s="99"/>
      <c r="HG42" s="99"/>
      <c r="HH42" s="99"/>
      <c r="HI42" s="99"/>
      <c r="HJ42" s="99"/>
      <c r="HK42" s="99"/>
      <c r="HL42" s="99"/>
      <c r="HM42" s="99"/>
      <c r="HN42" s="99"/>
      <c r="HO42" s="99"/>
      <c r="HP42" s="99"/>
      <c r="HQ42" s="99"/>
      <c r="HR42" s="99"/>
      <c r="HS42" s="99"/>
      <c r="HT42" s="99"/>
      <c r="HU42" s="99"/>
      <c r="HV42" s="99"/>
      <c r="HW42" s="99"/>
      <c r="HX42" s="99"/>
      <c r="HY42" s="99"/>
      <c r="HZ42" s="99"/>
      <c r="IA42" s="99"/>
      <c r="IB42" s="99"/>
      <c r="IC42" s="99"/>
      <c r="ID42" s="99"/>
      <c r="IE42" s="99"/>
      <c r="IF42" s="99"/>
      <c r="IG42" s="99"/>
      <c r="IH42" s="99"/>
      <c r="II42" s="99"/>
      <c r="IJ42" s="99"/>
      <c r="IK42" s="99"/>
      <c r="IL42" s="99"/>
      <c r="IM42" s="99"/>
      <c r="IN42" s="99"/>
      <c r="IO42" s="99"/>
      <c r="IP42" s="99"/>
      <c r="IQ42" s="99"/>
      <c r="IR42" s="99"/>
      <c r="IS42" s="99"/>
      <c r="IT42" s="99"/>
      <c r="IU42" s="99"/>
      <c r="IV42" s="99"/>
    </row>
    <row r="43" spans="1:256" s="392" customFormat="1" ht="51.6" customHeight="1" x14ac:dyDescent="0.3">
      <c r="A43" s="654" t="s">
        <v>220</v>
      </c>
      <c r="B43" s="654"/>
      <c r="C43" s="47" t="s">
        <v>41</v>
      </c>
      <c r="D43" s="45">
        <v>75</v>
      </c>
      <c r="E43" s="45">
        <v>75</v>
      </c>
      <c r="F43" s="104">
        <v>75</v>
      </c>
      <c r="G43" s="104">
        <v>75</v>
      </c>
      <c r="H43" s="104">
        <v>75</v>
      </c>
      <c r="M43" s="392" t="s">
        <v>48</v>
      </c>
    </row>
    <row r="44" spans="1:256" ht="24.6" customHeight="1" x14ac:dyDescent="0.3"/>
    <row r="45" spans="1:256" ht="22.95" customHeight="1" x14ac:dyDescent="0.3">
      <c r="A45" s="618" t="s">
        <v>57</v>
      </c>
      <c r="B45" s="618" t="s">
        <v>5</v>
      </c>
      <c r="C45" s="618" t="s">
        <v>230</v>
      </c>
      <c r="D45" s="618" t="s">
        <v>229</v>
      </c>
      <c r="E45" s="618" t="s">
        <v>37</v>
      </c>
      <c r="F45" s="618"/>
      <c r="G45" s="618"/>
    </row>
    <row r="46" spans="1:256" ht="28.95" customHeight="1" x14ac:dyDescent="0.3">
      <c r="A46" s="618"/>
      <c r="B46" s="618"/>
      <c r="C46" s="618"/>
      <c r="D46" s="618"/>
      <c r="E46" s="397" t="s">
        <v>24</v>
      </c>
      <c r="F46" s="397" t="s">
        <v>120</v>
      </c>
      <c r="G46" s="397" t="s">
        <v>231</v>
      </c>
    </row>
    <row r="47" spans="1:256" s="73" customFormat="1" ht="33" customHeight="1" x14ac:dyDescent="0.3">
      <c r="A47" s="408" t="s">
        <v>15</v>
      </c>
      <c r="B47" s="90"/>
      <c r="C47" s="43">
        <f>C33</f>
        <v>162240</v>
      </c>
      <c r="D47" s="43">
        <f>D33</f>
        <v>166635</v>
      </c>
      <c r="E47" s="43">
        <f>E33</f>
        <v>169998</v>
      </c>
      <c r="F47" s="43">
        <f t="shared" ref="F47:G47" si="1">F33</f>
        <v>177787</v>
      </c>
      <c r="G47" s="43">
        <f t="shared" si="1"/>
        <v>179526</v>
      </c>
      <c r="I47" s="75"/>
    </row>
    <row r="48" spans="1:256" ht="42.75" customHeight="1" x14ac:dyDescent="0.3">
      <c r="A48" s="92" t="s">
        <v>21</v>
      </c>
      <c r="B48" s="93" t="s">
        <v>58</v>
      </c>
      <c r="C48" s="94">
        <f>C47</f>
        <v>162240</v>
      </c>
      <c r="D48" s="94">
        <f>D47</f>
        <v>166635</v>
      </c>
      <c r="E48" s="94">
        <f>E47</f>
        <v>169998</v>
      </c>
      <c r="F48" s="94">
        <f t="shared" ref="F48:G48" si="2">F47</f>
        <v>177787</v>
      </c>
      <c r="G48" s="94">
        <f t="shared" si="2"/>
        <v>179526</v>
      </c>
    </row>
  </sheetData>
  <mergeCells count="35">
    <mergeCell ref="D11:G11"/>
    <mergeCell ref="D12:G12"/>
    <mergeCell ref="A24:K24"/>
    <mergeCell ref="F1:H3"/>
    <mergeCell ref="G4:I7"/>
    <mergeCell ref="B17:E17"/>
    <mergeCell ref="A19:L19"/>
    <mergeCell ref="A21:L21"/>
    <mergeCell ref="A23:G23"/>
    <mergeCell ref="A16:G16"/>
    <mergeCell ref="D9:G9"/>
    <mergeCell ref="D10:G10"/>
    <mergeCell ref="A27:K27"/>
    <mergeCell ref="A28:L28"/>
    <mergeCell ref="A29:K29"/>
    <mergeCell ref="A30:A31"/>
    <mergeCell ref="B30:B31"/>
    <mergeCell ref="C30:C31"/>
    <mergeCell ref="D30:D31"/>
    <mergeCell ref="E30:G30"/>
    <mergeCell ref="A42:B42"/>
    <mergeCell ref="A43:B43"/>
    <mergeCell ref="A35:H35"/>
    <mergeCell ref="A37:K37"/>
    <mergeCell ref="A39:K39"/>
    <mergeCell ref="A40:B41"/>
    <mergeCell ref="C40:C41"/>
    <mergeCell ref="D40:D41"/>
    <mergeCell ref="E40:E41"/>
    <mergeCell ref="F40:H40"/>
    <mergeCell ref="A45:A46"/>
    <mergeCell ref="B45:B46"/>
    <mergeCell ref="C45:C46"/>
    <mergeCell ref="D45:D46"/>
    <mergeCell ref="E45:G45"/>
  </mergeCells>
  <pageMargins left="0.39370078740157483" right="0.19685039370078741" top="0.39370078740157483" bottom="0.39370078740157483" header="0.59055118110236227" footer="0.98425196850393704"/>
  <pageSetup paperSize="9" scale="65" orientation="landscape" useFirstPageNumber="1" r:id="rId1"/>
  <headerFooter alignWithMargins="0">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3"/>
  <sheetViews>
    <sheetView topLeftCell="A48" zoomScale="60" zoomScaleNormal="60" workbookViewId="0">
      <selection activeCell="H58" sqref="H58"/>
    </sheetView>
  </sheetViews>
  <sheetFormatPr defaultRowHeight="13.8" x14ac:dyDescent="0.3"/>
  <cols>
    <col min="1" max="1" width="44.44140625" style="307" customWidth="1"/>
    <col min="2" max="2" width="19.44140625" style="307" customWidth="1"/>
    <col min="3" max="3" width="15" style="268" customWidth="1"/>
    <col min="4" max="4" width="16.33203125" style="268" customWidth="1"/>
    <col min="5" max="5" width="15.33203125" style="268" customWidth="1"/>
    <col min="6" max="6" width="14.109375" style="268" customWidth="1"/>
    <col min="7" max="7" width="15.88671875" style="268" customWidth="1"/>
    <col min="8" max="8" width="32.88671875" style="268" customWidth="1"/>
    <col min="9" max="9" width="11" style="278" customWidth="1"/>
    <col min="10" max="10" width="11.109375" style="268" customWidth="1"/>
    <col min="11" max="12" width="13.33203125" style="268" customWidth="1"/>
    <col min="13" max="13" width="13.88671875" style="268" customWidth="1"/>
    <col min="14" max="17" width="9.109375" style="268" customWidth="1"/>
    <col min="18" max="256" width="8.88671875" style="268"/>
    <col min="257" max="257" width="46.109375" style="268" customWidth="1"/>
    <col min="258" max="258" width="30.6640625" style="268" customWidth="1"/>
    <col min="259" max="259" width="20.88671875" style="268" customWidth="1"/>
    <col min="260" max="261" width="20.44140625" style="268" customWidth="1"/>
    <col min="262" max="262" width="14.6640625" style="268" customWidth="1"/>
    <col min="263" max="263" width="14" style="268" customWidth="1"/>
    <col min="264" max="264" width="32.88671875" style="268" customWidth="1"/>
    <col min="265" max="265" width="11" style="268" customWidth="1"/>
    <col min="266" max="266" width="11.109375" style="268" customWidth="1"/>
    <col min="267" max="268" width="13.33203125" style="268" customWidth="1"/>
    <col min="269" max="269" width="13.88671875" style="268" customWidth="1"/>
    <col min="270" max="273" width="9.109375" style="268" customWidth="1"/>
    <col min="274" max="512" width="8.88671875" style="268"/>
    <col min="513" max="513" width="46.109375" style="268" customWidth="1"/>
    <col min="514" max="514" width="30.6640625" style="268" customWidth="1"/>
    <col min="515" max="515" width="20.88671875" style="268" customWidth="1"/>
    <col min="516" max="517" width="20.44140625" style="268" customWidth="1"/>
    <col min="518" max="518" width="14.6640625" style="268" customWidth="1"/>
    <col min="519" max="519" width="14" style="268" customWidth="1"/>
    <col min="520" max="520" width="32.88671875" style="268" customWidth="1"/>
    <col min="521" max="521" width="11" style="268" customWidth="1"/>
    <col min="522" max="522" width="11.109375" style="268" customWidth="1"/>
    <col min="523" max="524" width="13.33203125" style="268" customWidth="1"/>
    <col min="525" max="525" width="13.88671875" style="268" customWidth="1"/>
    <col min="526" max="529" width="9.109375" style="268" customWidth="1"/>
    <col min="530" max="768" width="8.88671875" style="268"/>
    <col min="769" max="769" width="46.109375" style="268" customWidth="1"/>
    <col min="770" max="770" width="30.6640625" style="268" customWidth="1"/>
    <col min="771" max="771" width="20.88671875" style="268" customWidth="1"/>
    <col min="772" max="773" width="20.44140625" style="268" customWidth="1"/>
    <col min="774" max="774" width="14.6640625" style="268" customWidth="1"/>
    <col min="775" max="775" width="14" style="268" customWidth="1"/>
    <col min="776" max="776" width="32.88671875" style="268" customWidth="1"/>
    <col min="777" max="777" width="11" style="268" customWidth="1"/>
    <col min="778" max="778" width="11.109375" style="268" customWidth="1"/>
    <col min="779" max="780" width="13.33203125" style="268" customWidth="1"/>
    <col min="781" max="781" width="13.88671875" style="268" customWidth="1"/>
    <col min="782" max="785" width="9.109375" style="268" customWidth="1"/>
    <col min="786" max="1024" width="8.88671875" style="268"/>
    <col min="1025" max="1025" width="46.109375" style="268" customWidth="1"/>
    <col min="1026" max="1026" width="30.6640625" style="268" customWidth="1"/>
    <col min="1027" max="1027" width="20.88671875" style="268" customWidth="1"/>
    <col min="1028" max="1029" width="20.44140625" style="268" customWidth="1"/>
    <col min="1030" max="1030" width="14.6640625" style="268" customWidth="1"/>
    <col min="1031" max="1031" width="14" style="268" customWidth="1"/>
    <col min="1032" max="1032" width="32.88671875" style="268" customWidth="1"/>
    <col min="1033" max="1033" width="11" style="268" customWidth="1"/>
    <col min="1034" max="1034" width="11.109375" style="268" customWidth="1"/>
    <col min="1035" max="1036" width="13.33203125" style="268" customWidth="1"/>
    <col min="1037" max="1037" width="13.88671875" style="268" customWidth="1"/>
    <col min="1038" max="1041" width="9.109375" style="268" customWidth="1"/>
    <col min="1042" max="1280" width="8.88671875" style="268"/>
    <col min="1281" max="1281" width="46.109375" style="268" customWidth="1"/>
    <col min="1282" max="1282" width="30.6640625" style="268" customWidth="1"/>
    <col min="1283" max="1283" width="20.88671875" style="268" customWidth="1"/>
    <col min="1284" max="1285" width="20.44140625" style="268" customWidth="1"/>
    <col min="1286" max="1286" width="14.6640625" style="268" customWidth="1"/>
    <col min="1287" max="1287" width="14" style="268" customWidth="1"/>
    <col min="1288" max="1288" width="32.88671875" style="268" customWidth="1"/>
    <col min="1289" max="1289" width="11" style="268" customWidth="1"/>
    <col min="1290" max="1290" width="11.109375" style="268" customWidth="1"/>
    <col min="1291" max="1292" width="13.33203125" style="268" customWidth="1"/>
    <col min="1293" max="1293" width="13.88671875" style="268" customWidth="1"/>
    <col min="1294" max="1297" width="9.109375" style="268" customWidth="1"/>
    <col min="1298" max="1536" width="8.88671875" style="268"/>
    <col min="1537" max="1537" width="46.109375" style="268" customWidth="1"/>
    <col min="1538" max="1538" width="30.6640625" style="268" customWidth="1"/>
    <col min="1539" max="1539" width="20.88671875" style="268" customWidth="1"/>
    <col min="1540" max="1541" width="20.44140625" style="268" customWidth="1"/>
    <col min="1542" max="1542" width="14.6640625" style="268" customWidth="1"/>
    <col min="1543" max="1543" width="14" style="268" customWidth="1"/>
    <col min="1544" max="1544" width="32.88671875" style="268" customWidth="1"/>
    <col min="1545" max="1545" width="11" style="268" customWidth="1"/>
    <col min="1546" max="1546" width="11.109375" style="268" customWidth="1"/>
    <col min="1547" max="1548" width="13.33203125" style="268" customWidth="1"/>
    <col min="1549" max="1549" width="13.88671875" style="268" customWidth="1"/>
    <col min="1550" max="1553" width="9.109375" style="268" customWidth="1"/>
    <col min="1554" max="1792" width="8.88671875" style="268"/>
    <col min="1793" max="1793" width="46.109375" style="268" customWidth="1"/>
    <col min="1794" max="1794" width="30.6640625" style="268" customWidth="1"/>
    <col min="1795" max="1795" width="20.88671875" style="268" customWidth="1"/>
    <col min="1796" max="1797" width="20.44140625" style="268" customWidth="1"/>
    <col min="1798" max="1798" width="14.6640625" style="268" customWidth="1"/>
    <col min="1799" max="1799" width="14" style="268" customWidth="1"/>
    <col min="1800" max="1800" width="32.88671875" style="268" customWidth="1"/>
    <col min="1801" max="1801" width="11" style="268" customWidth="1"/>
    <col min="1802" max="1802" width="11.109375" style="268" customWidth="1"/>
    <col min="1803" max="1804" width="13.33203125" style="268" customWidth="1"/>
    <col min="1805" max="1805" width="13.88671875" style="268" customWidth="1"/>
    <col min="1806" max="1809" width="9.109375" style="268" customWidth="1"/>
    <col min="1810" max="2048" width="8.88671875" style="268"/>
    <col min="2049" max="2049" width="46.109375" style="268" customWidth="1"/>
    <col min="2050" max="2050" width="30.6640625" style="268" customWidth="1"/>
    <col min="2051" max="2051" width="20.88671875" style="268" customWidth="1"/>
    <col min="2052" max="2053" width="20.44140625" style="268" customWidth="1"/>
    <col min="2054" max="2054" width="14.6640625" style="268" customWidth="1"/>
    <col min="2055" max="2055" width="14" style="268" customWidth="1"/>
    <col min="2056" max="2056" width="32.88671875" style="268" customWidth="1"/>
    <col min="2057" max="2057" width="11" style="268" customWidth="1"/>
    <col min="2058" max="2058" width="11.109375" style="268" customWidth="1"/>
    <col min="2059" max="2060" width="13.33203125" style="268" customWidth="1"/>
    <col min="2061" max="2061" width="13.88671875" style="268" customWidth="1"/>
    <col min="2062" max="2065" width="9.109375" style="268" customWidth="1"/>
    <col min="2066" max="2304" width="8.88671875" style="268"/>
    <col min="2305" max="2305" width="46.109375" style="268" customWidth="1"/>
    <col min="2306" max="2306" width="30.6640625" style="268" customWidth="1"/>
    <col min="2307" max="2307" width="20.88671875" style="268" customWidth="1"/>
    <col min="2308" max="2309" width="20.44140625" style="268" customWidth="1"/>
    <col min="2310" max="2310" width="14.6640625" style="268" customWidth="1"/>
    <col min="2311" max="2311" width="14" style="268" customWidth="1"/>
    <col min="2312" max="2312" width="32.88671875" style="268" customWidth="1"/>
    <col min="2313" max="2313" width="11" style="268" customWidth="1"/>
    <col min="2314" max="2314" width="11.109375" style="268" customWidth="1"/>
    <col min="2315" max="2316" width="13.33203125" style="268" customWidth="1"/>
    <col min="2317" max="2317" width="13.88671875" style="268" customWidth="1"/>
    <col min="2318" max="2321" width="9.109375" style="268" customWidth="1"/>
    <col min="2322" max="2560" width="8.88671875" style="268"/>
    <col min="2561" max="2561" width="46.109375" style="268" customWidth="1"/>
    <col min="2562" max="2562" width="30.6640625" style="268" customWidth="1"/>
    <col min="2563" max="2563" width="20.88671875" style="268" customWidth="1"/>
    <col min="2564" max="2565" width="20.44140625" style="268" customWidth="1"/>
    <col min="2566" max="2566" width="14.6640625" style="268" customWidth="1"/>
    <col min="2567" max="2567" width="14" style="268" customWidth="1"/>
    <col min="2568" max="2568" width="32.88671875" style="268" customWidth="1"/>
    <col min="2569" max="2569" width="11" style="268" customWidth="1"/>
    <col min="2570" max="2570" width="11.109375" style="268" customWidth="1"/>
    <col min="2571" max="2572" width="13.33203125" style="268" customWidth="1"/>
    <col min="2573" max="2573" width="13.88671875" style="268" customWidth="1"/>
    <col min="2574" max="2577" width="9.109375" style="268" customWidth="1"/>
    <col min="2578" max="2816" width="8.88671875" style="268"/>
    <col min="2817" max="2817" width="46.109375" style="268" customWidth="1"/>
    <col min="2818" max="2818" width="30.6640625" style="268" customWidth="1"/>
    <col min="2819" max="2819" width="20.88671875" style="268" customWidth="1"/>
    <col min="2820" max="2821" width="20.44140625" style="268" customWidth="1"/>
    <col min="2822" max="2822" width="14.6640625" style="268" customWidth="1"/>
    <col min="2823" max="2823" width="14" style="268" customWidth="1"/>
    <col min="2824" max="2824" width="32.88671875" style="268" customWidth="1"/>
    <col min="2825" max="2825" width="11" style="268" customWidth="1"/>
    <col min="2826" max="2826" width="11.109375" style="268" customWidth="1"/>
    <col min="2827" max="2828" width="13.33203125" style="268" customWidth="1"/>
    <col min="2829" max="2829" width="13.88671875" style="268" customWidth="1"/>
    <col min="2830" max="2833" width="9.109375" style="268" customWidth="1"/>
    <col min="2834" max="3072" width="8.88671875" style="268"/>
    <col min="3073" max="3073" width="46.109375" style="268" customWidth="1"/>
    <col min="3074" max="3074" width="30.6640625" style="268" customWidth="1"/>
    <col min="3075" max="3075" width="20.88671875" style="268" customWidth="1"/>
    <col min="3076" max="3077" width="20.44140625" style="268" customWidth="1"/>
    <col min="3078" max="3078" width="14.6640625" style="268" customWidth="1"/>
    <col min="3079" max="3079" width="14" style="268" customWidth="1"/>
    <col min="3080" max="3080" width="32.88671875" style="268" customWidth="1"/>
    <col min="3081" max="3081" width="11" style="268" customWidth="1"/>
    <col min="3082" max="3082" width="11.109375" style="268" customWidth="1"/>
    <col min="3083" max="3084" width="13.33203125" style="268" customWidth="1"/>
    <col min="3085" max="3085" width="13.88671875" style="268" customWidth="1"/>
    <col min="3086" max="3089" width="9.109375" style="268" customWidth="1"/>
    <col min="3090" max="3328" width="8.88671875" style="268"/>
    <col min="3329" max="3329" width="46.109375" style="268" customWidth="1"/>
    <col min="3330" max="3330" width="30.6640625" style="268" customWidth="1"/>
    <col min="3331" max="3331" width="20.88671875" style="268" customWidth="1"/>
    <col min="3332" max="3333" width="20.44140625" style="268" customWidth="1"/>
    <col min="3334" max="3334" width="14.6640625" style="268" customWidth="1"/>
    <col min="3335" max="3335" width="14" style="268" customWidth="1"/>
    <col min="3336" max="3336" width="32.88671875" style="268" customWidth="1"/>
    <col min="3337" max="3337" width="11" style="268" customWidth="1"/>
    <col min="3338" max="3338" width="11.109375" style="268" customWidth="1"/>
    <col min="3339" max="3340" width="13.33203125" style="268" customWidth="1"/>
    <col min="3341" max="3341" width="13.88671875" style="268" customWidth="1"/>
    <col min="3342" max="3345" width="9.109375" style="268" customWidth="1"/>
    <col min="3346" max="3584" width="8.88671875" style="268"/>
    <col min="3585" max="3585" width="46.109375" style="268" customWidth="1"/>
    <col min="3586" max="3586" width="30.6640625" style="268" customWidth="1"/>
    <col min="3587" max="3587" width="20.88671875" style="268" customWidth="1"/>
    <col min="3588" max="3589" width="20.44140625" style="268" customWidth="1"/>
    <col min="3590" max="3590" width="14.6640625" style="268" customWidth="1"/>
    <col min="3591" max="3591" width="14" style="268" customWidth="1"/>
    <col min="3592" max="3592" width="32.88671875" style="268" customWidth="1"/>
    <col min="3593" max="3593" width="11" style="268" customWidth="1"/>
    <col min="3594" max="3594" width="11.109375" style="268" customWidth="1"/>
    <col min="3595" max="3596" width="13.33203125" style="268" customWidth="1"/>
    <col min="3597" max="3597" width="13.88671875" style="268" customWidth="1"/>
    <col min="3598" max="3601" width="9.109375" style="268" customWidth="1"/>
    <col min="3602" max="3840" width="8.88671875" style="268"/>
    <col min="3841" max="3841" width="46.109375" style="268" customWidth="1"/>
    <col min="3842" max="3842" width="30.6640625" style="268" customWidth="1"/>
    <col min="3843" max="3843" width="20.88671875" style="268" customWidth="1"/>
    <col min="3844" max="3845" width="20.44140625" style="268" customWidth="1"/>
    <col min="3846" max="3846" width="14.6640625" style="268" customWidth="1"/>
    <col min="3847" max="3847" width="14" style="268" customWidth="1"/>
    <col min="3848" max="3848" width="32.88671875" style="268" customWidth="1"/>
    <col min="3849" max="3849" width="11" style="268" customWidth="1"/>
    <col min="3850" max="3850" width="11.109375" style="268" customWidth="1"/>
    <col min="3851" max="3852" width="13.33203125" style="268" customWidth="1"/>
    <col min="3853" max="3853" width="13.88671875" style="268" customWidth="1"/>
    <col min="3854" max="3857" width="9.109375" style="268" customWidth="1"/>
    <col min="3858" max="4096" width="8.88671875" style="268"/>
    <col min="4097" max="4097" width="46.109375" style="268" customWidth="1"/>
    <col min="4098" max="4098" width="30.6640625" style="268" customWidth="1"/>
    <col min="4099" max="4099" width="20.88671875" style="268" customWidth="1"/>
    <col min="4100" max="4101" width="20.44140625" style="268" customWidth="1"/>
    <col min="4102" max="4102" width="14.6640625" style="268" customWidth="1"/>
    <col min="4103" max="4103" width="14" style="268" customWidth="1"/>
    <col min="4104" max="4104" width="32.88671875" style="268" customWidth="1"/>
    <col min="4105" max="4105" width="11" style="268" customWidth="1"/>
    <col min="4106" max="4106" width="11.109375" style="268" customWidth="1"/>
    <col min="4107" max="4108" width="13.33203125" style="268" customWidth="1"/>
    <col min="4109" max="4109" width="13.88671875" style="268" customWidth="1"/>
    <col min="4110" max="4113" width="9.109375" style="268" customWidth="1"/>
    <col min="4114" max="4352" width="8.88671875" style="268"/>
    <col min="4353" max="4353" width="46.109375" style="268" customWidth="1"/>
    <col min="4354" max="4354" width="30.6640625" style="268" customWidth="1"/>
    <col min="4355" max="4355" width="20.88671875" style="268" customWidth="1"/>
    <col min="4356" max="4357" width="20.44140625" style="268" customWidth="1"/>
    <col min="4358" max="4358" width="14.6640625" style="268" customWidth="1"/>
    <col min="4359" max="4359" width="14" style="268" customWidth="1"/>
    <col min="4360" max="4360" width="32.88671875" style="268" customWidth="1"/>
    <col min="4361" max="4361" width="11" style="268" customWidth="1"/>
    <col min="4362" max="4362" width="11.109375" style="268" customWidth="1"/>
    <col min="4363" max="4364" width="13.33203125" style="268" customWidth="1"/>
    <col min="4365" max="4365" width="13.88671875" style="268" customWidth="1"/>
    <col min="4366" max="4369" width="9.109375" style="268" customWidth="1"/>
    <col min="4370" max="4608" width="8.88671875" style="268"/>
    <col min="4609" max="4609" width="46.109375" style="268" customWidth="1"/>
    <col min="4610" max="4610" width="30.6640625" style="268" customWidth="1"/>
    <col min="4611" max="4611" width="20.88671875" style="268" customWidth="1"/>
    <col min="4612" max="4613" width="20.44140625" style="268" customWidth="1"/>
    <col min="4614" max="4614" width="14.6640625" style="268" customWidth="1"/>
    <col min="4615" max="4615" width="14" style="268" customWidth="1"/>
    <col min="4616" max="4616" width="32.88671875" style="268" customWidth="1"/>
    <col min="4617" max="4617" width="11" style="268" customWidth="1"/>
    <col min="4618" max="4618" width="11.109375" style="268" customWidth="1"/>
    <col min="4619" max="4620" width="13.33203125" style="268" customWidth="1"/>
    <col min="4621" max="4621" width="13.88671875" style="268" customWidth="1"/>
    <col min="4622" max="4625" width="9.109375" style="268" customWidth="1"/>
    <col min="4626" max="4864" width="8.88671875" style="268"/>
    <col min="4865" max="4865" width="46.109375" style="268" customWidth="1"/>
    <col min="4866" max="4866" width="30.6640625" style="268" customWidth="1"/>
    <col min="4867" max="4867" width="20.88671875" style="268" customWidth="1"/>
    <col min="4868" max="4869" width="20.44140625" style="268" customWidth="1"/>
    <col min="4870" max="4870" width="14.6640625" style="268" customWidth="1"/>
    <col min="4871" max="4871" width="14" style="268" customWidth="1"/>
    <col min="4872" max="4872" width="32.88671875" style="268" customWidth="1"/>
    <col min="4873" max="4873" width="11" style="268" customWidth="1"/>
    <col min="4874" max="4874" width="11.109375" style="268" customWidth="1"/>
    <col min="4875" max="4876" width="13.33203125" style="268" customWidth="1"/>
    <col min="4877" max="4877" width="13.88671875" style="268" customWidth="1"/>
    <col min="4878" max="4881" width="9.109375" style="268" customWidth="1"/>
    <col min="4882" max="5120" width="8.88671875" style="268"/>
    <col min="5121" max="5121" width="46.109375" style="268" customWidth="1"/>
    <col min="5122" max="5122" width="30.6640625" style="268" customWidth="1"/>
    <col min="5123" max="5123" width="20.88671875" style="268" customWidth="1"/>
    <col min="5124" max="5125" width="20.44140625" style="268" customWidth="1"/>
    <col min="5126" max="5126" width="14.6640625" style="268" customWidth="1"/>
    <col min="5127" max="5127" width="14" style="268" customWidth="1"/>
    <col min="5128" max="5128" width="32.88671875" style="268" customWidth="1"/>
    <col min="5129" max="5129" width="11" style="268" customWidth="1"/>
    <col min="5130" max="5130" width="11.109375" style="268" customWidth="1"/>
    <col min="5131" max="5132" width="13.33203125" style="268" customWidth="1"/>
    <col min="5133" max="5133" width="13.88671875" style="268" customWidth="1"/>
    <col min="5134" max="5137" width="9.109375" style="268" customWidth="1"/>
    <col min="5138" max="5376" width="8.88671875" style="268"/>
    <col min="5377" max="5377" width="46.109375" style="268" customWidth="1"/>
    <col min="5378" max="5378" width="30.6640625" style="268" customWidth="1"/>
    <col min="5379" max="5379" width="20.88671875" style="268" customWidth="1"/>
    <col min="5380" max="5381" width="20.44140625" style="268" customWidth="1"/>
    <col min="5382" max="5382" width="14.6640625" style="268" customWidth="1"/>
    <col min="5383" max="5383" width="14" style="268" customWidth="1"/>
    <col min="5384" max="5384" width="32.88671875" style="268" customWidth="1"/>
    <col min="5385" max="5385" width="11" style="268" customWidth="1"/>
    <col min="5386" max="5386" width="11.109375" style="268" customWidth="1"/>
    <col min="5387" max="5388" width="13.33203125" style="268" customWidth="1"/>
    <col min="5389" max="5389" width="13.88671875" style="268" customWidth="1"/>
    <col min="5390" max="5393" width="9.109375" style="268" customWidth="1"/>
    <col min="5394" max="5632" width="8.88671875" style="268"/>
    <col min="5633" max="5633" width="46.109375" style="268" customWidth="1"/>
    <col min="5634" max="5634" width="30.6640625" style="268" customWidth="1"/>
    <col min="5635" max="5635" width="20.88671875" style="268" customWidth="1"/>
    <col min="5636" max="5637" width="20.44140625" style="268" customWidth="1"/>
    <col min="5638" max="5638" width="14.6640625" style="268" customWidth="1"/>
    <col min="5639" max="5639" width="14" style="268" customWidth="1"/>
    <col min="5640" max="5640" width="32.88671875" style="268" customWidth="1"/>
    <col min="5641" max="5641" width="11" style="268" customWidth="1"/>
    <col min="5642" max="5642" width="11.109375" style="268" customWidth="1"/>
    <col min="5643" max="5644" width="13.33203125" style="268" customWidth="1"/>
    <col min="5645" max="5645" width="13.88671875" style="268" customWidth="1"/>
    <col min="5646" max="5649" width="9.109375" style="268" customWidth="1"/>
    <col min="5650" max="5888" width="8.88671875" style="268"/>
    <col min="5889" max="5889" width="46.109375" style="268" customWidth="1"/>
    <col min="5890" max="5890" width="30.6640625" style="268" customWidth="1"/>
    <col min="5891" max="5891" width="20.88671875" style="268" customWidth="1"/>
    <col min="5892" max="5893" width="20.44140625" style="268" customWidth="1"/>
    <col min="5894" max="5894" width="14.6640625" style="268" customWidth="1"/>
    <col min="5895" max="5895" width="14" style="268" customWidth="1"/>
    <col min="5896" max="5896" width="32.88671875" style="268" customWidth="1"/>
    <col min="5897" max="5897" width="11" style="268" customWidth="1"/>
    <col min="5898" max="5898" width="11.109375" style="268" customWidth="1"/>
    <col min="5899" max="5900" width="13.33203125" style="268" customWidth="1"/>
    <col min="5901" max="5901" width="13.88671875" style="268" customWidth="1"/>
    <col min="5902" max="5905" width="9.109375" style="268" customWidth="1"/>
    <col min="5906" max="6144" width="8.88671875" style="268"/>
    <col min="6145" max="6145" width="46.109375" style="268" customWidth="1"/>
    <col min="6146" max="6146" width="30.6640625" style="268" customWidth="1"/>
    <col min="6147" max="6147" width="20.88671875" style="268" customWidth="1"/>
    <col min="6148" max="6149" width="20.44140625" style="268" customWidth="1"/>
    <col min="6150" max="6150" width="14.6640625" style="268" customWidth="1"/>
    <col min="6151" max="6151" width="14" style="268" customWidth="1"/>
    <col min="6152" max="6152" width="32.88671875" style="268" customWidth="1"/>
    <col min="6153" max="6153" width="11" style="268" customWidth="1"/>
    <col min="6154" max="6154" width="11.109375" style="268" customWidth="1"/>
    <col min="6155" max="6156" width="13.33203125" style="268" customWidth="1"/>
    <col min="6157" max="6157" width="13.88671875" style="268" customWidth="1"/>
    <col min="6158" max="6161" width="9.109375" style="268" customWidth="1"/>
    <col min="6162" max="6400" width="8.88671875" style="268"/>
    <col min="6401" max="6401" width="46.109375" style="268" customWidth="1"/>
    <col min="6402" max="6402" width="30.6640625" style="268" customWidth="1"/>
    <col min="6403" max="6403" width="20.88671875" style="268" customWidth="1"/>
    <col min="6404" max="6405" width="20.44140625" style="268" customWidth="1"/>
    <col min="6406" max="6406" width="14.6640625" style="268" customWidth="1"/>
    <col min="6407" max="6407" width="14" style="268" customWidth="1"/>
    <col min="6408" max="6408" width="32.88671875" style="268" customWidth="1"/>
    <col min="6409" max="6409" width="11" style="268" customWidth="1"/>
    <col min="6410" max="6410" width="11.109375" style="268" customWidth="1"/>
    <col min="6411" max="6412" width="13.33203125" style="268" customWidth="1"/>
    <col min="6413" max="6413" width="13.88671875" style="268" customWidth="1"/>
    <col min="6414" max="6417" width="9.109375" style="268" customWidth="1"/>
    <col min="6418" max="6656" width="8.88671875" style="268"/>
    <col min="6657" max="6657" width="46.109375" style="268" customWidth="1"/>
    <col min="6658" max="6658" width="30.6640625" style="268" customWidth="1"/>
    <col min="6659" max="6659" width="20.88671875" style="268" customWidth="1"/>
    <col min="6660" max="6661" width="20.44140625" style="268" customWidth="1"/>
    <col min="6662" max="6662" width="14.6640625" style="268" customWidth="1"/>
    <col min="6663" max="6663" width="14" style="268" customWidth="1"/>
    <col min="6664" max="6664" width="32.88671875" style="268" customWidth="1"/>
    <col min="6665" max="6665" width="11" style="268" customWidth="1"/>
    <col min="6666" max="6666" width="11.109375" style="268" customWidth="1"/>
    <col min="6667" max="6668" width="13.33203125" style="268" customWidth="1"/>
    <col min="6669" max="6669" width="13.88671875" style="268" customWidth="1"/>
    <col min="6670" max="6673" width="9.109375" style="268" customWidth="1"/>
    <col min="6674" max="6912" width="8.88671875" style="268"/>
    <col min="6913" max="6913" width="46.109375" style="268" customWidth="1"/>
    <col min="6914" max="6914" width="30.6640625" style="268" customWidth="1"/>
    <col min="6915" max="6915" width="20.88671875" style="268" customWidth="1"/>
    <col min="6916" max="6917" width="20.44140625" style="268" customWidth="1"/>
    <col min="6918" max="6918" width="14.6640625" style="268" customWidth="1"/>
    <col min="6919" max="6919" width="14" style="268" customWidth="1"/>
    <col min="6920" max="6920" width="32.88671875" style="268" customWidth="1"/>
    <col min="6921" max="6921" width="11" style="268" customWidth="1"/>
    <col min="6922" max="6922" width="11.109375" style="268" customWidth="1"/>
    <col min="6923" max="6924" width="13.33203125" style="268" customWidth="1"/>
    <col min="6925" max="6925" width="13.88671875" style="268" customWidth="1"/>
    <col min="6926" max="6929" width="9.109375" style="268" customWidth="1"/>
    <col min="6930" max="7168" width="8.88671875" style="268"/>
    <col min="7169" max="7169" width="46.109375" style="268" customWidth="1"/>
    <col min="7170" max="7170" width="30.6640625" style="268" customWidth="1"/>
    <col min="7171" max="7171" width="20.88671875" style="268" customWidth="1"/>
    <col min="7172" max="7173" width="20.44140625" style="268" customWidth="1"/>
    <col min="7174" max="7174" width="14.6640625" style="268" customWidth="1"/>
    <col min="7175" max="7175" width="14" style="268" customWidth="1"/>
    <col min="7176" max="7176" width="32.88671875" style="268" customWidth="1"/>
    <col min="7177" max="7177" width="11" style="268" customWidth="1"/>
    <col min="7178" max="7178" width="11.109375" style="268" customWidth="1"/>
    <col min="7179" max="7180" width="13.33203125" style="268" customWidth="1"/>
    <col min="7181" max="7181" width="13.88671875" style="268" customWidth="1"/>
    <col min="7182" max="7185" width="9.109375" style="268" customWidth="1"/>
    <col min="7186" max="7424" width="8.88671875" style="268"/>
    <col min="7425" max="7425" width="46.109375" style="268" customWidth="1"/>
    <col min="7426" max="7426" width="30.6640625" style="268" customWidth="1"/>
    <col min="7427" max="7427" width="20.88671875" style="268" customWidth="1"/>
    <col min="7428" max="7429" width="20.44140625" style="268" customWidth="1"/>
    <col min="7430" max="7430" width="14.6640625" style="268" customWidth="1"/>
    <col min="7431" max="7431" width="14" style="268" customWidth="1"/>
    <col min="7432" max="7432" width="32.88671875" style="268" customWidth="1"/>
    <col min="7433" max="7433" width="11" style="268" customWidth="1"/>
    <col min="7434" max="7434" width="11.109375" style="268" customWidth="1"/>
    <col min="7435" max="7436" width="13.33203125" style="268" customWidth="1"/>
    <col min="7437" max="7437" width="13.88671875" style="268" customWidth="1"/>
    <col min="7438" max="7441" width="9.109375" style="268" customWidth="1"/>
    <col min="7442" max="7680" width="8.88671875" style="268"/>
    <col min="7681" max="7681" width="46.109375" style="268" customWidth="1"/>
    <col min="7682" max="7682" width="30.6640625" style="268" customWidth="1"/>
    <col min="7683" max="7683" width="20.88671875" style="268" customWidth="1"/>
    <col min="7684" max="7685" width="20.44140625" style="268" customWidth="1"/>
    <col min="7686" max="7686" width="14.6640625" style="268" customWidth="1"/>
    <col min="7687" max="7687" width="14" style="268" customWidth="1"/>
    <col min="7688" max="7688" width="32.88671875" style="268" customWidth="1"/>
    <col min="7689" max="7689" width="11" style="268" customWidth="1"/>
    <col min="7690" max="7690" width="11.109375" style="268" customWidth="1"/>
    <col min="7691" max="7692" width="13.33203125" style="268" customWidth="1"/>
    <col min="7693" max="7693" width="13.88671875" style="268" customWidth="1"/>
    <col min="7694" max="7697" width="9.109375" style="268" customWidth="1"/>
    <col min="7698" max="7936" width="8.88671875" style="268"/>
    <col min="7937" max="7937" width="46.109375" style="268" customWidth="1"/>
    <col min="7938" max="7938" width="30.6640625" style="268" customWidth="1"/>
    <col min="7939" max="7939" width="20.88671875" style="268" customWidth="1"/>
    <col min="7940" max="7941" width="20.44140625" style="268" customWidth="1"/>
    <col min="7942" max="7942" width="14.6640625" style="268" customWidth="1"/>
    <col min="7943" max="7943" width="14" style="268" customWidth="1"/>
    <col min="7944" max="7944" width="32.88671875" style="268" customWidth="1"/>
    <col min="7945" max="7945" width="11" style="268" customWidth="1"/>
    <col min="7946" max="7946" width="11.109375" style="268" customWidth="1"/>
    <col min="7947" max="7948" width="13.33203125" style="268" customWidth="1"/>
    <col min="7949" max="7949" width="13.88671875" style="268" customWidth="1"/>
    <col min="7950" max="7953" width="9.109375" style="268" customWidth="1"/>
    <col min="7954" max="8192" width="8.88671875" style="268"/>
    <col min="8193" max="8193" width="46.109375" style="268" customWidth="1"/>
    <col min="8194" max="8194" width="30.6640625" style="268" customWidth="1"/>
    <col min="8195" max="8195" width="20.88671875" style="268" customWidth="1"/>
    <col min="8196" max="8197" width="20.44140625" style="268" customWidth="1"/>
    <col min="8198" max="8198" width="14.6640625" style="268" customWidth="1"/>
    <col min="8199" max="8199" width="14" style="268" customWidth="1"/>
    <col min="8200" max="8200" width="32.88671875" style="268" customWidth="1"/>
    <col min="8201" max="8201" width="11" style="268" customWidth="1"/>
    <col min="8202" max="8202" width="11.109375" style="268" customWidth="1"/>
    <col min="8203" max="8204" width="13.33203125" style="268" customWidth="1"/>
    <col min="8205" max="8205" width="13.88671875" style="268" customWidth="1"/>
    <col min="8206" max="8209" width="9.109375" style="268" customWidth="1"/>
    <col min="8210" max="8448" width="8.88671875" style="268"/>
    <col min="8449" max="8449" width="46.109375" style="268" customWidth="1"/>
    <col min="8450" max="8450" width="30.6640625" style="268" customWidth="1"/>
    <col min="8451" max="8451" width="20.88671875" style="268" customWidth="1"/>
    <col min="8452" max="8453" width="20.44140625" style="268" customWidth="1"/>
    <col min="8454" max="8454" width="14.6640625" style="268" customWidth="1"/>
    <col min="8455" max="8455" width="14" style="268" customWidth="1"/>
    <col min="8456" max="8456" width="32.88671875" style="268" customWidth="1"/>
    <col min="8457" max="8457" width="11" style="268" customWidth="1"/>
    <col min="8458" max="8458" width="11.109375" style="268" customWidth="1"/>
    <col min="8459" max="8460" width="13.33203125" style="268" customWidth="1"/>
    <col min="8461" max="8461" width="13.88671875" style="268" customWidth="1"/>
    <col min="8462" max="8465" width="9.109375" style="268" customWidth="1"/>
    <col min="8466" max="8704" width="8.88671875" style="268"/>
    <col min="8705" max="8705" width="46.109375" style="268" customWidth="1"/>
    <col min="8706" max="8706" width="30.6640625" style="268" customWidth="1"/>
    <col min="8707" max="8707" width="20.88671875" style="268" customWidth="1"/>
    <col min="8708" max="8709" width="20.44140625" style="268" customWidth="1"/>
    <col min="8710" max="8710" width="14.6640625" style="268" customWidth="1"/>
    <col min="8711" max="8711" width="14" style="268" customWidth="1"/>
    <col min="8712" max="8712" width="32.88671875" style="268" customWidth="1"/>
    <col min="8713" max="8713" width="11" style="268" customWidth="1"/>
    <col min="8714" max="8714" width="11.109375" style="268" customWidth="1"/>
    <col min="8715" max="8716" width="13.33203125" style="268" customWidth="1"/>
    <col min="8717" max="8717" width="13.88671875" style="268" customWidth="1"/>
    <col min="8718" max="8721" width="9.109375" style="268" customWidth="1"/>
    <col min="8722" max="8960" width="8.88671875" style="268"/>
    <col min="8961" max="8961" width="46.109375" style="268" customWidth="1"/>
    <col min="8962" max="8962" width="30.6640625" style="268" customWidth="1"/>
    <col min="8963" max="8963" width="20.88671875" style="268" customWidth="1"/>
    <col min="8964" max="8965" width="20.44140625" style="268" customWidth="1"/>
    <col min="8966" max="8966" width="14.6640625" style="268" customWidth="1"/>
    <col min="8967" max="8967" width="14" style="268" customWidth="1"/>
    <col min="8968" max="8968" width="32.88671875" style="268" customWidth="1"/>
    <col min="8969" max="8969" width="11" style="268" customWidth="1"/>
    <col min="8970" max="8970" width="11.109375" style="268" customWidth="1"/>
    <col min="8971" max="8972" width="13.33203125" style="268" customWidth="1"/>
    <col min="8973" max="8973" width="13.88671875" style="268" customWidth="1"/>
    <col min="8974" max="8977" width="9.109375" style="268" customWidth="1"/>
    <col min="8978" max="9216" width="8.88671875" style="268"/>
    <col min="9217" max="9217" width="46.109375" style="268" customWidth="1"/>
    <col min="9218" max="9218" width="30.6640625" style="268" customWidth="1"/>
    <col min="9219" max="9219" width="20.88671875" style="268" customWidth="1"/>
    <col min="9220" max="9221" width="20.44140625" style="268" customWidth="1"/>
    <col min="9222" max="9222" width="14.6640625" style="268" customWidth="1"/>
    <col min="9223" max="9223" width="14" style="268" customWidth="1"/>
    <col min="9224" max="9224" width="32.88671875" style="268" customWidth="1"/>
    <col min="9225" max="9225" width="11" style="268" customWidth="1"/>
    <col min="9226" max="9226" width="11.109375" style="268" customWidth="1"/>
    <col min="9227" max="9228" width="13.33203125" style="268" customWidth="1"/>
    <col min="9229" max="9229" width="13.88671875" style="268" customWidth="1"/>
    <col min="9230" max="9233" width="9.109375" style="268" customWidth="1"/>
    <col min="9234" max="9472" width="8.88671875" style="268"/>
    <col min="9473" max="9473" width="46.109375" style="268" customWidth="1"/>
    <col min="9474" max="9474" width="30.6640625" style="268" customWidth="1"/>
    <col min="9475" max="9475" width="20.88671875" style="268" customWidth="1"/>
    <col min="9476" max="9477" width="20.44140625" style="268" customWidth="1"/>
    <col min="9478" max="9478" width="14.6640625" style="268" customWidth="1"/>
    <col min="9479" max="9479" width="14" style="268" customWidth="1"/>
    <col min="9480" max="9480" width="32.88671875" style="268" customWidth="1"/>
    <col min="9481" max="9481" width="11" style="268" customWidth="1"/>
    <col min="9482" max="9482" width="11.109375" style="268" customWidth="1"/>
    <col min="9483" max="9484" width="13.33203125" style="268" customWidth="1"/>
    <col min="9485" max="9485" width="13.88671875" style="268" customWidth="1"/>
    <col min="9486" max="9489" width="9.109375" style="268" customWidth="1"/>
    <col min="9490" max="9728" width="8.88671875" style="268"/>
    <col min="9729" max="9729" width="46.109375" style="268" customWidth="1"/>
    <col min="9730" max="9730" width="30.6640625" style="268" customWidth="1"/>
    <col min="9731" max="9731" width="20.88671875" style="268" customWidth="1"/>
    <col min="9732" max="9733" width="20.44140625" style="268" customWidth="1"/>
    <col min="9734" max="9734" width="14.6640625" style="268" customWidth="1"/>
    <col min="9735" max="9735" width="14" style="268" customWidth="1"/>
    <col min="9736" max="9736" width="32.88671875" style="268" customWidth="1"/>
    <col min="9737" max="9737" width="11" style="268" customWidth="1"/>
    <col min="9738" max="9738" width="11.109375" style="268" customWidth="1"/>
    <col min="9739" max="9740" width="13.33203125" style="268" customWidth="1"/>
    <col min="9741" max="9741" width="13.88671875" style="268" customWidth="1"/>
    <col min="9742" max="9745" width="9.109375" style="268" customWidth="1"/>
    <col min="9746" max="9984" width="8.88671875" style="268"/>
    <col min="9985" max="9985" width="46.109375" style="268" customWidth="1"/>
    <col min="9986" max="9986" width="30.6640625" style="268" customWidth="1"/>
    <col min="9987" max="9987" width="20.88671875" style="268" customWidth="1"/>
    <col min="9988" max="9989" width="20.44140625" style="268" customWidth="1"/>
    <col min="9990" max="9990" width="14.6640625" style="268" customWidth="1"/>
    <col min="9991" max="9991" width="14" style="268" customWidth="1"/>
    <col min="9992" max="9992" width="32.88671875" style="268" customWidth="1"/>
    <col min="9993" max="9993" width="11" style="268" customWidth="1"/>
    <col min="9994" max="9994" width="11.109375" style="268" customWidth="1"/>
    <col min="9995" max="9996" width="13.33203125" style="268" customWidth="1"/>
    <col min="9997" max="9997" width="13.88671875" style="268" customWidth="1"/>
    <col min="9998" max="10001" width="9.109375" style="268" customWidth="1"/>
    <col min="10002" max="10240" width="8.88671875" style="268"/>
    <col min="10241" max="10241" width="46.109375" style="268" customWidth="1"/>
    <col min="10242" max="10242" width="30.6640625" style="268" customWidth="1"/>
    <col min="10243" max="10243" width="20.88671875" style="268" customWidth="1"/>
    <col min="10244" max="10245" width="20.44140625" style="268" customWidth="1"/>
    <col min="10246" max="10246" width="14.6640625" style="268" customWidth="1"/>
    <col min="10247" max="10247" width="14" style="268" customWidth="1"/>
    <col min="10248" max="10248" width="32.88671875" style="268" customWidth="1"/>
    <col min="10249" max="10249" width="11" style="268" customWidth="1"/>
    <col min="10250" max="10250" width="11.109375" style="268" customWidth="1"/>
    <col min="10251" max="10252" width="13.33203125" style="268" customWidth="1"/>
    <col min="10253" max="10253" width="13.88671875" style="268" customWidth="1"/>
    <col min="10254" max="10257" width="9.109375" style="268" customWidth="1"/>
    <col min="10258" max="10496" width="8.88671875" style="268"/>
    <col min="10497" max="10497" width="46.109375" style="268" customWidth="1"/>
    <col min="10498" max="10498" width="30.6640625" style="268" customWidth="1"/>
    <col min="10499" max="10499" width="20.88671875" style="268" customWidth="1"/>
    <col min="10500" max="10501" width="20.44140625" style="268" customWidth="1"/>
    <col min="10502" max="10502" width="14.6640625" style="268" customWidth="1"/>
    <col min="10503" max="10503" width="14" style="268" customWidth="1"/>
    <col min="10504" max="10504" width="32.88671875" style="268" customWidth="1"/>
    <col min="10505" max="10505" width="11" style="268" customWidth="1"/>
    <col min="10506" max="10506" width="11.109375" style="268" customWidth="1"/>
    <col min="10507" max="10508" width="13.33203125" style="268" customWidth="1"/>
    <col min="10509" max="10509" width="13.88671875" style="268" customWidth="1"/>
    <col min="10510" max="10513" width="9.109375" style="268" customWidth="1"/>
    <col min="10514" max="10752" width="8.88671875" style="268"/>
    <col min="10753" max="10753" width="46.109375" style="268" customWidth="1"/>
    <col min="10754" max="10754" width="30.6640625" style="268" customWidth="1"/>
    <col min="10755" max="10755" width="20.88671875" style="268" customWidth="1"/>
    <col min="10756" max="10757" width="20.44140625" style="268" customWidth="1"/>
    <col min="10758" max="10758" width="14.6640625" style="268" customWidth="1"/>
    <col min="10759" max="10759" width="14" style="268" customWidth="1"/>
    <col min="10760" max="10760" width="32.88671875" style="268" customWidth="1"/>
    <col min="10761" max="10761" width="11" style="268" customWidth="1"/>
    <col min="10762" max="10762" width="11.109375" style="268" customWidth="1"/>
    <col min="10763" max="10764" width="13.33203125" style="268" customWidth="1"/>
    <col min="10765" max="10765" width="13.88671875" style="268" customWidth="1"/>
    <col min="10766" max="10769" width="9.109375" style="268" customWidth="1"/>
    <col min="10770" max="11008" width="8.88671875" style="268"/>
    <col min="11009" max="11009" width="46.109375" style="268" customWidth="1"/>
    <col min="11010" max="11010" width="30.6640625" style="268" customWidth="1"/>
    <col min="11011" max="11011" width="20.88671875" style="268" customWidth="1"/>
    <col min="11012" max="11013" width="20.44140625" style="268" customWidth="1"/>
    <col min="11014" max="11014" width="14.6640625" style="268" customWidth="1"/>
    <col min="11015" max="11015" width="14" style="268" customWidth="1"/>
    <col min="11016" max="11016" width="32.88671875" style="268" customWidth="1"/>
    <col min="11017" max="11017" width="11" style="268" customWidth="1"/>
    <col min="11018" max="11018" width="11.109375" style="268" customWidth="1"/>
    <col min="11019" max="11020" width="13.33203125" style="268" customWidth="1"/>
    <col min="11021" max="11021" width="13.88671875" style="268" customWidth="1"/>
    <col min="11022" max="11025" width="9.109375" style="268" customWidth="1"/>
    <col min="11026" max="11264" width="8.88671875" style="268"/>
    <col min="11265" max="11265" width="46.109375" style="268" customWidth="1"/>
    <col min="11266" max="11266" width="30.6640625" style="268" customWidth="1"/>
    <col min="11267" max="11267" width="20.88671875" style="268" customWidth="1"/>
    <col min="11268" max="11269" width="20.44140625" style="268" customWidth="1"/>
    <col min="11270" max="11270" width="14.6640625" style="268" customWidth="1"/>
    <col min="11271" max="11271" width="14" style="268" customWidth="1"/>
    <col min="11272" max="11272" width="32.88671875" style="268" customWidth="1"/>
    <col min="11273" max="11273" width="11" style="268" customWidth="1"/>
    <col min="11274" max="11274" width="11.109375" style="268" customWidth="1"/>
    <col min="11275" max="11276" width="13.33203125" style="268" customWidth="1"/>
    <col min="11277" max="11277" width="13.88671875" style="268" customWidth="1"/>
    <col min="11278" max="11281" width="9.109375" style="268" customWidth="1"/>
    <col min="11282" max="11520" width="8.88671875" style="268"/>
    <col min="11521" max="11521" width="46.109375" style="268" customWidth="1"/>
    <col min="11522" max="11522" width="30.6640625" style="268" customWidth="1"/>
    <col min="11523" max="11523" width="20.88671875" style="268" customWidth="1"/>
    <col min="11524" max="11525" width="20.44140625" style="268" customWidth="1"/>
    <col min="11526" max="11526" width="14.6640625" style="268" customWidth="1"/>
    <col min="11527" max="11527" width="14" style="268" customWidth="1"/>
    <col min="11528" max="11528" width="32.88671875" style="268" customWidth="1"/>
    <col min="11529" max="11529" width="11" style="268" customWidth="1"/>
    <col min="11530" max="11530" width="11.109375" style="268" customWidth="1"/>
    <col min="11531" max="11532" width="13.33203125" style="268" customWidth="1"/>
    <col min="11533" max="11533" width="13.88671875" style="268" customWidth="1"/>
    <col min="11534" max="11537" width="9.109375" style="268" customWidth="1"/>
    <col min="11538" max="11776" width="8.88671875" style="268"/>
    <col min="11777" max="11777" width="46.109375" style="268" customWidth="1"/>
    <col min="11778" max="11778" width="30.6640625" style="268" customWidth="1"/>
    <col min="11779" max="11779" width="20.88671875" style="268" customWidth="1"/>
    <col min="11780" max="11781" width="20.44140625" style="268" customWidth="1"/>
    <col min="11782" max="11782" width="14.6640625" style="268" customWidth="1"/>
    <col min="11783" max="11783" width="14" style="268" customWidth="1"/>
    <col min="11784" max="11784" width="32.88671875" style="268" customWidth="1"/>
    <col min="11785" max="11785" width="11" style="268" customWidth="1"/>
    <col min="11786" max="11786" width="11.109375" style="268" customWidth="1"/>
    <col min="11787" max="11788" width="13.33203125" style="268" customWidth="1"/>
    <col min="11789" max="11789" width="13.88671875" style="268" customWidth="1"/>
    <col min="11790" max="11793" width="9.109375" style="268" customWidth="1"/>
    <col min="11794" max="12032" width="8.88671875" style="268"/>
    <col min="12033" max="12033" width="46.109375" style="268" customWidth="1"/>
    <col min="12034" max="12034" width="30.6640625" style="268" customWidth="1"/>
    <col min="12035" max="12035" width="20.88671875" style="268" customWidth="1"/>
    <col min="12036" max="12037" width="20.44140625" style="268" customWidth="1"/>
    <col min="12038" max="12038" width="14.6640625" style="268" customWidth="1"/>
    <col min="12039" max="12039" width="14" style="268" customWidth="1"/>
    <col min="12040" max="12040" width="32.88671875" style="268" customWidth="1"/>
    <col min="12041" max="12041" width="11" style="268" customWidth="1"/>
    <col min="12042" max="12042" width="11.109375" style="268" customWidth="1"/>
    <col min="12043" max="12044" width="13.33203125" style="268" customWidth="1"/>
    <col min="12045" max="12045" width="13.88671875" style="268" customWidth="1"/>
    <col min="12046" max="12049" width="9.109375" style="268" customWidth="1"/>
    <col min="12050" max="12288" width="8.88671875" style="268"/>
    <col min="12289" max="12289" width="46.109375" style="268" customWidth="1"/>
    <col min="12290" max="12290" width="30.6640625" style="268" customWidth="1"/>
    <col min="12291" max="12291" width="20.88671875" style="268" customWidth="1"/>
    <col min="12292" max="12293" width="20.44140625" style="268" customWidth="1"/>
    <col min="12294" max="12294" width="14.6640625" style="268" customWidth="1"/>
    <col min="12295" max="12295" width="14" style="268" customWidth="1"/>
    <col min="12296" max="12296" width="32.88671875" style="268" customWidth="1"/>
    <col min="12297" max="12297" width="11" style="268" customWidth="1"/>
    <col min="12298" max="12298" width="11.109375" style="268" customWidth="1"/>
    <col min="12299" max="12300" width="13.33203125" style="268" customWidth="1"/>
    <col min="12301" max="12301" width="13.88671875" style="268" customWidth="1"/>
    <col min="12302" max="12305" width="9.109375" style="268" customWidth="1"/>
    <col min="12306" max="12544" width="8.88671875" style="268"/>
    <col min="12545" max="12545" width="46.109375" style="268" customWidth="1"/>
    <col min="12546" max="12546" width="30.6640625" style="268" customWidth="1"/>
    <col min="12547" max="12547" width="20.88671875" style="268" customWidth="1"/>
    <col min="12548" max="12549" width="20.44140625" style="268" customWidth="1"/>
    <col min="12550" max="12550" width="14.6640625" style="268" customWidth="1"/>
    <col min="12551" max="12551" width="14" style="268" customWidth="1"/>
    <col min="12552" max="12552" width="32.88671875" style="268" customWidth="1"/>
    <col min="12553" max="12553" width="11" style="268" customWidth="1"/>
    <col min="12554" max="12554" width="11.109375" style="268" customWidth="1"/>
    <col min="12555" max="12556" width="13.33203125" style="268" customWidth="1"/>
    <col min="12557" max="12557" width="13.88671875" style="268" customWidth="1"/>
    <col min="12558" max="12561" width="9.109375" style="268" customWidth="1"/>
    <col min="12562" max="12800" width="8.88671875" style="268"/>
    <col min="12801" max="12801" width="46.109375" style="268" customWidth="1"/>
    <col min="12802" max="12802" width="30.6640625" style="268" customWidth="1"/>
    <col min="12803" max="12803" width="20.88671875" style="268" customWidth="1"/>
    <col min="12804" max="12805" width="20.44140625" style="268" customWidth="1"/>
    <col min="12806" max="12806" width="14.6640625" style="268" customWidth="1"/>
    <col min="12807" max="12807" width="14" style="268" customWidth="1"/>
    <col min="12808" max="12808" width="32.88671875" style="268" customWidth="1"/>
    <col min="12809" max="12809" width="11" style="268" customWidth="1"/>
    <col min="12810" max="12810" width="11.109375" style="268" customWidth="1"/>
    <col min="12811" max="12812" width="13.33203125" style="268" customWidth="1"/>
    <col min="12813" max="12813" width="13.88671875" style="268" customWidth="1"/>
    <col min="12814" max="12817" width="9.109375" style="268" customWidth="1"/>
    <col min="12818" max="13056" width="8.88671875" style="268"/>
    <col min="13057" max="13057" width="46.109375" style="268" customWidth="1"/>
    <col min="13058" max="13058" width="30.6640625" style="268" customWidth="1"/>
    <col min="13059" max="13059" width="20.88671875" style="268" customWidth="1"/>
    <col min="13060" max="13061" width="20.44140625" style="268" customWidth="1"/>
    <col min="13062" max="13062" width="14.6640625" style="268" customWidth="1"/>
    <col min="13063" max="13063" width="14" style="268" customWidth="1"/>
    <col min="13064" max="13064" width="32.88671875" style="268" customWidth="1"/>
    <col min="13065" max="13065" width="11" style="268" customWidth="1"/>
    <col min="13066" max="13066" width="11.109375" style="268" customWidth="1"/>
    <col min="13067" max="13068" width="13.33203125" style="268" customWidth="1"/>
    <col min="13069" max="13069" width="13.88671875" style="268" customWidth="1"/>
    <col min="13070" max="13073" width="9.109375" style="268" customWidth="1"/>
    <col min="13074" max="13312" width="8.88671875" style="268"/>
    <col min="13313" max="13313" width="46.109375" style="268" customWidth="1"/>
    <col min="13314" max="13314" width="30.6640625" style="268" customWidth="1"/>
    <col min="13315" max="13315" width="20.88671875" style="268" customWidth="1"/>
    <col min="13316" max="13317" width="20.44140625" style="268" customWidth="1"/>
    <col min="13318" max="13318" width="14.6640625" style="268" customWidth="1"/>
    <col min="13319" max="13319" width="14" style="268" customWidth="1"/>
    <col min="13320" max="13320" width="32.88671875" style="268" customWidth="1"/>
    <col min="13321" max="13321" width="11" style="268" customWidth="1"/>
    <col min="13322" max="13322" width="11.109375" style="268" customWidth="1"/>
    <col min="13323" max="13324" width="13.33203125" style="268" customWidth="1"/>
    <col min="13325" max="13325" width="13.88671875" style="268" customWidth="1"/>
    <col min="13326" max="13329" width="9.109375" style="268" customWidth="1"/>
    <col min="13330" max="13568" width="8.88671875" style="268"/>
    <col min="13569" max="13569" width="46.109375" style="268" customWidth="1"/>
    <col min="13570" max="13570" width="30.6640625" style="268" customWidth="1"/>
    <col min="13571" max="13571" width="20.88671875" style="268" customWidth="1"/>
    <col min="13572" max="13573" width="20.44140625" style="268" customWidth="1"/>
    <col min="13574" max="13574" width="14.6640625" style="268" customWidth="1"/>
    <col min="13575" max="13575" width="14" style="268" customWidth="1"/>
    <col min="13576" max="13576" width="32.88671875" style="268" customWidth="1"/>
    <col min="13577" max="13577" width="11" style="268" customWidth="1"/>
    <col min="13578" max="13578" width="11.109375" style="268" customWidth="1"/>
    <col min="13579" max="13580" width="13.33203125" style="268" customWidth="1"/>
    <col min="13581" max="13581" width="13.88671875" style="268" customWidth="1"/>
    <col min="13582" max="13585" width="9.109375" style="268" customWidth="1"/>
    <col min="13586" max="13824" width="8.88671875" style="268"/>
    <col min="13825" max="13825" width="46.109375" style="268" customWidth="1"/>
    <col min="13826" max="13826" width="30.6640625" style="268" customWidth="1"/>
    <col min="13827" max="13827" width="20.88671875" style="268" customWidth="1"/>
    <col min="13828" max="13829" width="20.44140625" style="268" customWidth="1"/>
    <col min="13830" max="13830" width="14.6640625" style="268" customWidth="1"/>
    <col min="13831" max="13831" width="14" style="268" customWidth="1"/>
    <col min="13832" max="13832" width="32.88671875" style="268" customWidth="1"/>
    <col min="13833" max="13833" width="11" style="268" customWidth="1"/>
    <col min="13834" max="13834" width="11.109375" style="268" customWidth="1"/>
    <col min="13835" max="13836" width="13.33203125" style="268" customWidth="1"/>
    <col min="13837" max="13837" width="13.88671875" style="268" customWidth="1"/>
    <col min="13838" max="13841" width="9.109375" style="268" customWidth="1"/>
    <col min="13842" max="14080" width="8.88671875" style="268"/>
    <col min="14081" max="14081" width="46.109375" style="268" customWidth="1"/>
    <col min="14082" max="14082" width="30.6640625" style="268" customWidth="1"/>
    <col min="14083" max="14083" width="20.88671875" style="268" customWidth="1"/>
    <col min="14084" max="14085" width="20.44140625" style="268" customWidth="1"/>
    <col min="14086" max="14086" width="14.6640625" style="268" customWidth="1"/>
    <col min="14087" max="14087" width="14" style="268" customWidth="1"/>
    <col min="14088" max="14088" width="32.88671875" style="268" customWidth="1"/>
    <col min="14089" max="14089" width="11" style="268" customWidth="1"/>
    <col min="14090" max="14090" width="11.109375" style="268" customWidth="1"/>
    <col min="14091" max="14092" width="13.33203125" style="268" customWidth="1"/>
    <col min="14093" max="14093" width="13.88671875" style="268" customWidth="1"/>
    <col min="14094" max="14097" width="9.109375" style="268" customWidth="1"/>
    <col min="14098" max="14336" width="8.88671875" style="268"/>
    <col min="14337" max="14337" width="46.109375" style="268" customWidth="1"/>
    <col min="14338" max="14338" width="30.6640625" style="268" customWidth="1"/>
    <col min="14339" max="14339" width="20.88671875" style="268" customWidth="1"/>
    <col min="14340" max="14341" width="20.44140625" style="268" customWidth="1"/>
    <col min="14342" max="14342" width="14.6640625" style="268" customWidth="1"/>
    <col min="14343" max="14343" width="14" style="268" customWidth="1"/>
    <col min="14344" max="14344" width="32.88671875" style="268" customWidth="1"/>
    <col min="14345" max="14345" width="11" style="268" customWidth="1"/>
    <col min="14346" max="14346" width="11.109375" style="268" customWidth="1"/>
    <col min="14347" max="14348" width="13.33203125" style="268" customWidth="1"/>
    <col min="14349" max="14349" width="13.88671875" style="268" customWidth="1"/>
    <col min="14350" max="14353" width="9.109375" style="268" customWidth="1"/>
    <col min="14354" max="14592" width="8.88671875" style="268"/>
    <col min="14593" max="14593" width="46.109375" style="268" customWidth="1"/>
    <col min="14594" max="14594" width="30.6640625" style="268" customWidth="1"/>
    <col min="14595" max="14595" width="20.88671875" style="268" customWidth="1"/>
    <col min="14596" max="14597" width="20.44140625" style="268" customWidth="1"/>
    <col min="14598" max="14598" width="14.6640625" style="268" customWidth="1"/>
    <col min="14599" max="14599" width="14" style="268" customWidth="1"/>
    <col min="14600" max="14600" width="32.88671875" style="268" customWidth="1"/>
    <col min="14601" max="14601" width="11" style="268" customWidth="1"/>
    <col min="14602" max="14602" width="11.109375" style="268" customWidth="1"/>
    <col min="14603" max="14604" width="13.33203125" style="268" customWidth="1"/>
    <col min="14605" max="14605" width="13.88671875" style="268" customWidth="1"/>
    <col min="14606" max="14609" width="9.109375" style="268" customWidth="1"/>
    <col min="14610" max="14848" width="8.88671875" style="268"/>
    <col min="14849" max="14849" width="46.109375" style="268" customWidth="1"/>
    <col min="14850" max="14850" width="30.6640625" style="268" customWidth="1"/>
    <col min="14851" max="14851" width="20.88671875" style="268" customWidth="1"/>
    <col min="14852" max="14853" width="20.44140625" style="268" customWidth="1"/>
    <col min="14854" max="14854" width="14.6640625" style="268" customWidth="1"/>
    <col min="14855" max="14855" width="14" style="268" customWidth="1"/>
    <col min="14856" max="14856" width="32.88671875" style="268" customWidth="1"/>
    <col min="14857" max="14857" width="11" style="268" customWidth="1"/>
    <col min="14858" max="14858" width="11.109375" style="268" customWidth="1"/>
    <col min="14859" max="14860" width="13.33203125" style="268" customWidth="1"/>
    <col min="14861" max="14861" width="13.88671875" style="268" customWidth="1"/>
    <col min="14862" max="14865" width="9.109375" style="268" customWidth="1"/>
    <col min="14866" max="15104" width="8.88671875" style="268"/>
    <col min="15105" max="15105" width="46.109375" style="268" customWidth="1"/>
    <col min="15106" max="15106" width="30.6640625" style="268" customWidth="1"/>
    <col min="15107" max="15107" width="20.88671875" style="268" customWidth="1"/>
    <col min="15108" max="15109" width="20.44140625" style="268" customWidth="1"/>
    <col min="15110" max="15110" width="14.6640625" style="268" customWidth="1"/>
    <col min="15111" max="15111" width="14" style="268" customWidth="1"/>
    <col min="15112" max="15112" width="32.88671875" style="268" customWidth="1"/>
    <col min="15113" max="15113" width="11" style="268" customWidth="1"/>
    <col min="15114" max="15114" width="11.109375" style="268" customWidth="1"/>
    <col min="15115" max="15116" width="13.33203125" style="268" customWidth="1"/>
    <col min="15117" max="15117" width="13.88671875" style="268" customWidth="1"/>
    <col min="15118" max="15121" width="9.109375" style="268" customWidth="1"/>
    <col min="15122" max="15360" width="8.88671875" style="268"/>
    <col min="15361" max="15361" width="46.109375" style="268" customWidth="1"/>
    <col min="15362" max="15362" width="30.6640625" style="268" customWidth="1"/>
    <col min="15363" max="15363" width="20.88671875" style="268" customWidth="1"/>
    <col min="15364" max="15365" width="20.44140625" style="268" customWidth="1"/>
    <col min="15366" max="15366" width="14.6640625" style="268" customWidth="1"/>
    <col min="15367" max="15367" width="14" style="268" customWidth="1"/>
    <col min="15368" max="15368" width="32.88671875" style="268" customWidth="1"/>
    <col min="15369" max="15369" width="11" style="268" customWidth="1"/>
    <col min="15370" max="15370" width="11.109375" style="268" customWidth="1"/>
    <col min="15371" max="15372" width="13.33203125" style="268" customWidth="1"/>
    <col min="15373" max="15373" width="13.88671875" style="268" customWidth="1"/>
    <col min="15374" max="15377" width="9.109375" style="268" customWidth="1"/>
    <col min="15378" max="15616" width="8.88671875" style="268"/>
    <col min="15617" max="15617" width="46.109375" style="268" customWidth="1"/>
    <col min="15618" max="15618" width="30.6640625" style="268" customWidth="1"/>
    <col min="15619" max="15619" width="20.88671875" style="268" customWidth="1"/>
    <col min="15620" max="15621" width="20.44140625" style="268" customWidth="1"/>
    <col min="15622" max="15622" width="14.6640625" style="268" customWidth="1"/>
    <col min="15623" max="15623" width="14" style="268" customWidth="1"/>
    <col min="15624" max="15624" width="32.88671875" style="268" customWidth="1"/>
    <col min="15625" max="15625" width="11" style="268" customWidth="1"/>
    <col min="15626" max="15626" width="11.109375" style="268" customWidth="1"/>
    <col min="15627" max="15628" width="13.33203125" style="268" customWidth="1"/>
    <col min="15629" max="15629" width="13.88671875" style="268" customWidth="1"/>
    <col min="15630" max="15633" width="9.109375" style="268" customWidth="1"/>
    <col min="15634" max="15872" width="8.88671875" style="268"/>
    <col min="15873" max="15873" width="46.109375" style="268" customWidth="1"/>
    <col min="15874" max="15874" width="30.6640625" style="268" customWidth="1"/>
    <col min="15875" max="15875" width="20.88671875" style="268" customWidth="1"/>
    <col min="15876" max="15877" width="20.44140625" style="268" customWidth="1"/>
    <col min="15878" max="15878" width="14.6640625" style="268" customWidth="1"/>
    <col min="15879" max="15879" width="14" style="268" customWidth="1"/>
    <col min="15880" max="15880" width="32.88671875" style="268" customWidth="1"/>
    <col min="15881" max="15881" width="11" style="268" customWidth="1"/>
    <col min="15882" max="15882" width="11.109375" style="268" customWidth="1"/>
    <col min="15883" max="15884" width="13.33203125" style="268" customWidth="1"/>
    <col min="15885" max="15885" width="13.88671875" style="268" customWidth="1"/>
    <col min="15886" max="15889" width="9.109375" style="268" customWidth="1"/>
    <col min="15890" max="16128" width="8.88671875" style="268"/>
    <col min="16129" max="16129" width="46.109375" style="268" customWidth="1"/>
    <col min="16130" max="16130" width="30.6640625" style="268" customWidth="1"/>
    <col min="16131" max="16131" width="20.88671875" style="268" customWidth="1"/>
    <col min="16132" max="16133" width="20.44140625" style="268" customWidth="1"/>
    <col min="16134" max="16134" width="14.6640625" style="268" customWidth="1"/>
    <col min="16135" max="16135" width="14" style="268" customWidth="1"/>
    <col min="16136" max="16136" width="32.88671875" style="268" customWidth="1"/>
    <col min="16137" max="16137" width="11" style="268" customWidth="1"/>
    <col min="16138" max="16138" width="11.109375" style="268" customWidth="1"/>
    <col min="16139" max="16140" width="13.33203125" style="268" customWidth="1"/>
    <col min="16141" max="16141" width="13.88671875" style="268" customWidth="1"/>
    <col min="16142" max="16145" width="9.109375" style="268" customWidth="1"/>
    <col min="16146" max="16384" width="8.88671875" style="268"/>
  </cols>
  <sheetData>
    <row r="1" spans="4:7" x14ac:dyDescent="0.3">
      <c r="F1" s="657" t="s">
        <v>156</v>
      </c>
      <c r="G1" s="657"/>
    </row>
    <row r="2" spans="4:7" x14ac:dyDescent="0.3">
      <c r="D2" s="658" t="s">
        <v>339</v>
      </c>
      <c r="E2" s="658"/>
      <c r="F2" s="658"/>
      <c r="G2" s="658"/>
    </row>
    <row r="3" spans="4:7" x14ac:dyDescent="0.3">
      <c r="D3" s="657" t="s">
        <v>157</v>
      </c>
      <c r="E3" s="657"/>
      <c r="F3" s="657"/>
      <c r="G3" s="657"/>
    </row>
    <row r="4" spans="4:7" ht="16.649999999999999" customHeight="1" x14ac:dyDescent="0.3">
      <c r="D4" s="657" t="s">
        <v>158</v>
      </c>
      <c r="E4" s="657"/>
      <c r="F4" s="657"/>
      <c r="G4" s="657"/>
    </row>
    <row r="5" spans="4:7" x14ac:dyDescent="0.3">
      <c r="D5" s="269"/>
      <c r="E5" s="269"/>
      <c r="F5" s="269"/>
      <c r="G5" s="269"/>
    </row>
    <row r="7" spans="4:7" s="270" customFormat="1" ht="19.5" customHeight="1" x14ac:dyDescent="0.3">
      <c r="D7" s="650" t="s">
        <v>136</v>
      </c>
      <c r="E7" s="650"/>
      <c r="F7" s="650"/>
      <c r="G7" s="650"/>
    </row>
    <row r="8" spans="4:7" s="270" customFormat="1" ht="15.6" x14ac:dyDescent="0.3">
      <c r="D8" s="651" t="s">
        <v>338</v>
      </c>
      <c r="E8" s="651"/>
      <c r="F8" s="651"/>
      <c r="G8" s="651"/>
    </row>
    <row r="9" spans="4:7" s="270" customFormat="1" ht="15.6" x14ac:dyDescent="0.3">
      <c r="D9" s="651" t="s">
        <v>137</v>
      </c>
      <c r="E9" s="651"/>
      <c r="F9" s="651"/>
      <c r="G9" s="651"/>
    </row>
    <row r="10" spans="4:7" s="270" customFormat="1" ht="15.6" x14ac:dyDescent="0.3">
      <c r="D10" s="650" t="s">
        <v>138</v>
      </c>
      <c r="E10" s="650"/>
      <c r="F10" s="650"/>
      <c r="G10" s="650"/>
    </row>
    <row r="11" spans="4:7" s="270" customFormat="1" ht="21.75" customHeight="1" x14ac:dyDescent="0.3">
      <c r="D11" s="163"/>
      <c r="E11" s="163"/>
      <c r="F11" s="163"/>
      <c r="G11" s="163"/>
    </row>
    <row r="12" spans="4:7" s="270" customFormat="1" ht="19.5" customHeight="1" x14ac:dyDescent="0.3">
      <c r="D12" s="214" t="s">
        <v>159</v>
      </c>
      <c r="E12" s="214"/>
      <c r="F12" s="214"/>
      <c r="G12" s="214"/>
    </row>
    <row r="13" spans="4:7" s="214" customFormat="1" ht="15.6" x14ac:dyDescent="0.3">
      <c r="D13" s="214" t="s">
        <v>160</v>
      </c>
    </row>
    <row r="14" spans="4:7" s="35" customFormat="1" ht="15.6" x14ac:dyDescent="0.3">
      <c r="D14" s="214" t="s">
        <v>161</v>
      </c>
      <c r="E14" s="214"/>
      <c r="F14" s="214"/>
      <c r="G14" s="214"/>
    </row>
    <row r="15" spans="4:7" s="35" customFormat="1" ht="15.6" x14ac:dyDescent="0.3">
      <c r="D15" s="35" t="s">
        <v>162</v>
      </c>
    </row>
    <row r="16" spans="4:7" s="35" customFormat="1" ht="15.6" x14ac:dyDescent="0.3">
      <c r="D16" s="215"/>
    </row>
    <row r="17" spans="1:13" s="35" customFormat="1" ht="15.6" x14ac:dyDescent="0.3">
      <c r="F17" s="37" t="s">
        <v>163</v>
      </c>
    </row>
    <row r="18" spans="1:13" s="35" customFormat="1" ht="18" customHeight="1" x14ac:dyDescent="0.3"/>
    <row r="19" spans="1:13" s="35" customFormat="1" ht="18" customHeight="1" x14ac:dyDescent="0.3">
      <c r="F19" s="36"/>
    </row>
    <row r="20" spans="1:13" s="273" customFormat="1" ht="15.6" x14ac:dyDescent="0.3">
      <c r="A20" s="660" t="s">
        <v>0</v>
      </c>
      <c r="B20" s="660"/>
      <c r="C20" s="660"/>
      <c r="D20" s="660"/>
      <c r="E20" s="660"/>
      <c r="F20" s="660"/>
      <c r="G20" s="660"/>
      <c r="H20" s="271"/>
      <c r="I20" s="272"/>
    </row>
    <row r="21" spans="1:13" s="273" customFormat="1" ht="15.6" x14ac:dyDescent="0.3">
      <c r="A21" s="661" t="s">
        <v>46</v>
      </c>
      <c r="B21" s="661"/>
      <c r="C21" s="661"/>
      <c r="D21" s="661"/>
      <c r="E21" s="661"/>
      <c r="F21" s="661"/>
      <c r="G21" s="661"/>
      <c r="H21" s="274"/>
      <c r="I21" s="272"/>
    </row>
    <row r="22" spans="1:13" s="273" customFormat="1" ht="15.6" x14ac:dyDescent="0.3">
      <c r="A22" s="662" t="s">
        <v>1</v>
      </c>
      <c r="B22" s="662"/>
      <c r="C22" s="662"/>
      <c r="D22" s="662"/>
      <c r="E22" s="662"/>
      <c r="F22" s="662"/>
      <c r="G22" s="662"/>
      <c r="H22" s="275"/>
      <c r="I22" s="272"/>
    </row>
    <row r="23" spans="1:13" s="273" customFormat="1" ht="15" customHeight="1" x14ac:dyDescent="0.3">
      <c r="A23" s="660" t="s">
        <v>228</v>
      </c>
      <c r="B23" s="660"/>
      <c r="C23" s="660"/>
      <c r="D23" s="660"/>
      <c r="E23" s="660"/>
      <c r="F23" s="660"/>
      <c r="G23" s="660"/>
      <c r="H23" s="271"/>
      <c r="I23" s="272"/>
    </row>
    <row r="24" spans="1:13" ht="18" customHeight="1" x14ac:dyDescent="0.3">
      <c r="A24" s="276"/>
      <c r="B24" s="276"/>
      <c r="C24" s="277"/>
      <c r="D24" s="277"/>
      <c r="E24" s="277"/>
      <c r="F24" s="277"/>
      <c r="G24" s="277"/>
      <c r="H24" s="277"/>
      <c r="J24" s="279"/>
      <c r="K24" s="279"/>
      <c r="L24" s="279"/>
      <c r="M24" s="279"/>
    </row>
    <row r="25" spans="1:13" ht="27.6" customHeight="1" x14ac:dyDescent="0.3">
      <c r="A25" s="663" t="s">
        <v>172</v>
      </c>
      <c r="B25" s="663"/>
      <c r="C25" s="663"/>
      <c r="D25" s="663"/>
      <c r="E25" s="663"/>
      <c r="F25" s="663"/>
      <c r="G25" s="663"/>
      <c r="H25" s="276"/>
      <c r="J25" s="279"/>
      <c r="K25" s="279"/>
      <c r="L25" s="279"/>
      <c r="M25" s="279"/>
    </row>
    <row r="26" spans="1:13" s="348" customFormat="1" ht="51.75" customHeight="1" x14ac:dyDescent="0.3">
      <c r="A26" s="348" t="s">
        <v>238</v>
      </c>
      <c r="B26" s="333"/>
      <c r="C26" s="333"/>
      <c r="D26" s="333"/>
      <c r="E26" s="333"/>
      <c r="F26" s="333"/>
      <c r="G26" s="349"/>
      <c r="H26" s="349"/>
      <c r="I26" s="350"/>
      <c r="J26" s="349"/>
      <c r="K26" s="349"/>
      <c r="L26" s="349"/>
      <c r="M26" s="349"/>
    </row>
    <row r="27" spans="1:13" s="273" customFormat="1" ht="174.6" customHeight="1" x14ac:dyDescent="0.3">
      <c r="A27" s="659" t="s">
        <v>330</v>
      </c>
      <c r="B27" s="659"/>
      <c r="C27" s="659"/>
      <c r="D27" s="659"/>
      <c r="E27" s="659"/>
      <c r="F27" s="659"/>
      <c r="G27" s="659"/>
      <c r="H27" s="280"/>
      <c r="I27" s="281"/>
      <c r="J27" s="282"/>
      <c r="K27" s="282"/>
      <c r="L27" s="282"/>
    </row>
    <row r="28" spans="1:13" s="283" customFormat="1" ht="17.25" customHeight="1" x14ac:dyDescent="0.3">
      <c r="A28" s="270" t="s">
        <v>2</v>
      </c>
    </row>
    <row r="29" spans="1:13" s="283" customFormat="1" ht="15.75" customHeight="1" x14ac:dyDescent="0.3">
      <c r="A29" s="664" t="s">
        <v>47</v>
      </c>
      <c r="B29" s="664"/>
      <c r="C29" s="664"/>
      <c r="D29" s="664"/>
      <c r="E29" s="664"/>
      <c r="F29" s="664"/>
      <c r="G29" s="664"/>
    </row>
    <row r="30" spans="1:13" s="283" customFormat="1" ht="18" customHeight="1" x14ac:dyDescent="0.3">
      <c r="A30" s="665" t="s">
        <v>42</v>
      </c>
      <c r="B30" s="665"/>
      <c r="C30" s="665"/>
      <c r="D30" s="665"/>
      <c r="E30" s="665"/>
      <c r="F30" s="665"/>
      <c r="G30" s="665"/>
    </row>
    <row r="31" spans="1:13" s="283" customFormat="1" ht="16.649999999999999" customHeight="1" x14ac:dyDescent="0.3">
      <c r="A31" s="270" t="s">
        <v>43</v>
      </c>
    </row>
    <row r="32" spans="1:13" s="283" customFormat="1" ht="15.6" x14ac:dyDescent="0.3">
      <c r="A32" s="270" t="s">
        <v>44</v>
      </c>
    </row>
    <row r="33" spans="1:13" ht="31.5" customHeight="1" x14ac:dyDescent="0.3">
      <c r="A33" s="659" t="s">
        <v>93</v>
      </c>
      <c r="B33" s="659"/>
      <c r="C33" s="659"/>
      <c r="D33" s="659"/>
      <c r="E33" s="659"/>
      <c r="F33" s="659"/>
      <c r="G33" s="659"/>
      <c r="H33" s="276"/>
      <c r="I33" s="284"/>
      <c r="J33" s="285"/>
      <c r="K33" s="285"/>
      <c r="L33" s="285"/>
    </row>
    <row r="34" spans="1:13" s="283" customFormat="1" ht="64.2" customHeight="1" x14ac:dyDescent="0.3">
      <c r="A34" s="666" t="s">
        <v>240</v>
      </c>
      <c r="B34" s="666"/>
      <c r="C34" s="666"/>
      <c r="D34" s="666"/>
      <c r="E34" s="666"/>
      <c r="F34" s="666"/>
      <c r="G34" s="666"/>
    </row>
    <row r="35" spans="1:13" ht="118.5" customHeight="1" x14ac:dyDescent="0.3">
      <c r="A35" s="659" t="s">
        <v>173</v>
      </c>
      <c r="B35" s="659"/>
      <c r="C35" s="659"/>
      <c r="D35" s="659"/>
      <c r="E35" s="659"/>
      <c r="F35" s="659"/>
      <c r="G35" s="659"/>
      <c r="H35" s="276"/>
    </row>
    <row r="36" spans="1:13" ht="15.6" x14ac:dyDescent="0.3">
      <c r="A36" s="667"/>
      <c r="B36" s="667"/>
      <c r="C36" s="667"/>
      <c r="D36" s="667"/>
      <c r="E36" s="667"/>
      <c r="F36" s="667"/>
      <c r="G36" s="667"/>
      <c r="H36" s="286"/>
    </row>
    <row r="37" spans="1:13" ht="29.4" customHeight="1" x14ac:dyDescent="0.3">
      <c r="A37" s="668" t="s">
        <v>3</v>
      </c>
      <c r="B37" s="668"/>
      <c r="C37" s="668"/>
      <c r="D37" s="668"/>
      <c r="E37" s="668"/>
      <c r="F37" s="668"/>
      <c r="G37" s="668"/>
      <c r="H37" s="278"/>
      <c r="I37" s="268"/>
    </row>
    <row r="38" spans="1:13" ht="36" customHeight="1" x14ac:dyDescent="0.3">
      <c r="A38" s="669" t="s">
        <v>4</v>
      </c>
      <c r="B38" s="669" t="s">
        <v>5</v>
      </c>
      <c r="C38" s="287" t="s">
        <v>6</v>
      </c>
      <c r="D38" s="287" t="s">
        <v>7</v>
      </c>
      <c r="E38" s="672" t="s">
        <v>8</v>
      </c>
      <c r="F38" s="673"/>
      <c r="G38" s="674"/>
      <c r="H38" s="278"/>
      <c r="I38" s="268"/>
    </row>
    <row r="39" spans="1:13" ht="27" customHeight="1" x14ac:dyDescent="0.3">
      <c r="A39" s="670"/>
      <c r="B39" s="671"/>
      <c r="C39" s="288" t="s">
        <v>11</v>
      </c>
      <c r="D39" s="288" t="s">
        <v>12</v>
      </c>
      <c r="E39" s="288" t="s">
        <v>24</v>
      </c>
      <c r="F39" s="287" t="s">
        <v>120</v>
      </c>
      <c r="G39" s="410" t="s">
        <v>231</v>
      </c>
      <c r="H39" s="278"/>
      <c r="I39" s="268"/>
    </row>
    <row r="40" spans="1:13" ht="33" customHeight="1" x14ac:dyDescent="0.3">
      <c r="A40" s="289" t="s">
        <v>13</v>
      </c>
      <c r="B40" s="287" t="s">
        <v>14</v>
      </c>
      <c r="C40" s="47">
        <v>88063</v>
      </c>
      <c r="D40" s="47">
        <v>88227</v>
      </c>
      <c r="E40" s="47">
        <f>88227-28227</f>
        <v>60000</v>
      </c>
      <c r="F40" s="47">
        <v>89868</v>
      </c>
      <c r="G40" s="47">
        <v>89868</v>
      </c>
      <c r="H40" s="278"/>
      <c r="I40" s="268"/>
    </row>
    <row r="41" spans="1:13" ht="21.75" customHeight="1" x14ac:dyDescent="0.35">
      <c r="A41" s="289" t="s">
        <v>15</v>
      </c>
      <c r="B41" s="287" t="s">
        <v>14</v>
      </c>
      <c r="C41" s="48">
        <v>611</v>
      </c>
      <c r="D41" s="255"/>
      <c r="E41" s="42"/>
      <c r="F41" s="290"/>
      <c r="G41" s="290"/>
      <c r="H41" s="278"/>
      <c r="I41" s="268"/>
    </row>
    <row r="42" spans="1:13" ht="42.75" customHeight="1" x14ac:dyDescent="0.3">
      <c r="A42" s="291" t="s">
        <v>16</v>
      </c>
      <c r="B42" s="292" t="s">
        <v>14</v>
      </c>
      <c r="C42" s="293">
        <f>C40+C41</f>
        <v>88674</v>
      </c>
      <c r="D42" s="293">
        <f>D40+D41</f>
        <v>88227</v>
      </c>
      <c r="E42" s="293">
        <f t="shared" ref="E42:G42" si="0">E40+E41</f>
        <v>60000</v>
      </c>
      <c r="F42" s="293">
        <f t="shared" si="0"/>
        <v>89868</v>
      </c>
      <c r="G42" s="293">
        <f t="shared" si="0"/>
        <v>89868</v>
      </c>
      <c r="H42" s="294"/>
      <c r="I42" s="279"/>
      <c r="J42" s="279"/>
      <c r="K42" s="279"/>
      <c r="L42" s="279"/>
    </row>
    <row r="43" spans="1:13" s="273" customFormat="1" ht="27" customHeight="1" x14ac:dyDescent="0.3">
      <c r="A43" s="663" t="s">
        <v>17</v>
      </c>
      <c r="B43" s="663"/>
      <c r="C43" s="663"/>
      <c r="D43" s="663"/>
      <c r="E43" s="663"/>
      <c r="F43" s="663"/>
      <c r="G43" s="663"/>
      <c r="H43" s="663"/>
      <c r="I43" s="272"/>
      <c r="J43" s="277"/>
      <c r="K43" s="277"/>
      <c r="L43" s="277"/>
      <c r="M43" s="277"/>
    </row>
    <row r="44" spans="1:13" s="283" customFormat="1" ht="22.2" customHeight="1" x14ac:dyDescent="0.3">
      <c r="A44" s="270" t="s">
        <v>18</v>
      </c>
    </row>
    <row r="45" spans="1:13" s="283" customFormat="1" ht="15.75" customHeight="1" x14ac:dyDescent="0.3">
      <c r="A45" s="665" t="s">
        <v>42</v>
      </c>
      <c r="B45" s="665"/>
      <c r="C45" s="665"/>
      <c r="D45" s="665"/>
      <c r="E45" s="665"/>
      <c r="F45" s="665"/>
      <c r="G45" s="665"/>
    </row>
    <row r="46" spans="1:13" s="283" customFormat="1" ht="17.25" customHeight="1" x14ac:dyDescent="0.3">
      <c r="A46" s="270" t="s">
        <v>44</v>
      </c>
      <c r="B46" s="295"/>
      <c r="C46" s="295"/>
      <c r="D46" s="295"/>
      <c r="E46" s="295"/>
      <c r="F46" s="295"/>
      <c r="G46" s="295"/>
    </row>
    <row r="47" spans="1:13" ht="139.5" customHeight="1" x14ac:dyDescent="0.3">
      <c r="A47" s="675" t="s">
        <v>174</v>
      </c>
      <c r="B47" s="675"/>
      <c r="C47" s="675"/>
      <c r="D47" s="675"/>
      <c r="E47" s="675"/>
      <c r="F47" s="675"/>
      <c r="G47" s="675"/>
      <c r="H47" s="276"/>
    </row>
    <row r="48" spans="1:13" ht="32.4" customHeight="1" x14ac:dyDescent="0.3">
      <c r="A48" s="676" t="s">
        <v>19</v>
      </c>
      <c r="B48" s="677" t="s">
        <v>5</v>
      </c>
      <c r="C48" s="296" t="s">
        <v>6</v>
      </c>
      <c r="D48" s="296" t="s">
        <v>7</v>
      </c>
      <c r="E48" s="678" t="s">
        <v>8</v>
      </c>
      <c r="F48" s="678"/>
      <c r="G48" s="678"/>
      <c r="H48" s="297"/>
      <c r="I48" s="268"/>
    </row>
    <row r="49" spans="1:9" ht="19.95" customHeight="1" x14ac:dyDescent="0.3">
      <c r="A49" s="676"/>
      <c r="B49" s="677"/>
      <c r="C49" s="444" t="s">
        <v>11</v>
      </c>
      <c r="D49" s="287" t="s">
        <v>12</v>
      </c>
      <c r="E49" s="410" t="s">
        <v>24</v>
      </c>
      <c r="F49" s="410" t="s">
        <v>120</v>
      </c>
      <c r="G49" s="410" t="s">
        <v>231</v>
      </c>
      <c r="H49" s="297"/>
      <c r="I49" s="268"/>
    </row>
    <row r="50" spans="1:9" ht="58.95" customHeight="1" x14ac:dyDescent="0.3">
      <c r="A50" s="298" t="s">
        <v>329</v>
      </c>
      <c r="B50" s="299" t="s">
        <v>135</v>
      </c>
      <c r="C50" s="300">
        <v>1847</v>
      </c>
      <c r="D50" s="300">
        <v>1020</v>
      </c>
      <c r="E50" s="609">
        <v>1020</v>
      </c>
      <c r="F50" s="300">
        <v>1022</v>
      </c>
      <c r="G50" s="300">
        <v>1022</v>
      </c>
      <c r="H50" s="297"/>
      <c r="I50" s="268"/>
    </row>
    <row r="51" spans="1:9" ht="31.5" customHeight="1" x14ac:dyDescent="0.3">
      <c r="A51" s="298" t="s">
        <v>175</v>
      </c>
      <c r="B51" s="299" t="s">
        <v>135</v>
      </c>
      <c r="C51" s="300">
        <v>28</v>
      </c>
      <c r="D51" s="300">
        <v>0</v>
      </c>
      <c r="E51" s="610">
        <v>0</v>
      </c>
      <c r="F51" s="300">
        <v>0</v>
      </c>
      <c r="G51" s="300">
        <v>0</v>
      </c>
      <c r="H51" s="611" t="s">
        <v>347</v>
      </c>
      <c r="I51" s="268"/>
    </row>
    <row r="52" spans="1:9" ht="63.75" customHeight="1" x14ac:dyDescent="0.3">
      <c r="A52" s="298" t="s">
        <v>213</v>
      </c>
      <c r="B52" s="299" t="s">
        <v>135</v>
      </c>
      <c r="C52" s="300"/>
      <c r="D52" s="300">
        <v>12</v>
      </c>
      <c r="E52" s="609">
        <v>12</v>
      </c>
      <c r="F52" s="300">
        <v>13</v>
      </c>
      <c r="G52" s="300">
        <v>13</v>
      </c>
      <c r="H52" s="297"/>
      <c r="I52" s="268"/>
    </row>
    <row r="53" spans="1:9" ht="31.5" customHeight="1" x14ac:dyDescent="0.3">
      <c r="A53" s="298" t="s">
        <v>176</v>
      </c>
      <c r="B53" s="299" t="s">
        <v>135</v>
      </c>
      <c r="C53" s="300"/>
      <c r="D53" s="300">
        <v>8</v>
      </c>
      <c r="E53" s="609">
        <v>8</v>
      </c>
      <c r="F53" s="300">
        <v>8</v>
      </c>
      <c r="G53" s="300">
        <v>8</v>
      </c>
      <c r="H53" s="297"/>
      <c r="I53" s="268"/>
    </row>
    <row r="54" spans="1:9" ht="31.5" customHeight="1" x14ac:dyDescent="0.3">
      <c r="A54" s="298" t="s">
        <v>177</v>
      </c>
      <c r="B54" s="299" t="s">
        <v>135</v>
      </c>
      <c r="C54" s="300">
        <v>110</v>
      </c>
      <c r="D54" s="300">
        <v>359167</v>
      </c>
      <c r="E54" s="609">
        <v>364245</v>
      </c>
      <c r="F54" s="300">
        <v>364245</v>
      </c>
      <c r="G54" s="300">
        <v>364245</v>
      </c>
      <c r="H54" s="297"/>
      <c r="I54" s="268"/>
    </row>
    <row r="55" spans="1:9" ht="37.5" customHeight="1" x14ac:dyDescent="0.3">
      <c r="A55" s="298" t="s">
        <v>196</v>
      </c>
      <c r="B55" s="299" t="s">
        <v>135</v>
      </c>
      <c r="C55" s="300"/>
      <c r="D55" s="300">
        <v>12</v>
      </c>
      <c r="E55" s="609">
        <v>12</v>
      </c>
      <c r="F55" s="300">
        <v>13</v>
      </c>
      <c r="G55" s="300">
        <v>13</v>
      </c>
      <c r="H55" s="297"/>
      <c r="I55" s="268"/>
    </row>
    <row r="56" spans="1:9" ht="31.5" hidden="1" customHeight="1" x14ac:dyDescent="0.3">
      <c r="A56" s="298" t="s">
        <v>178</v>
      </c>
      <c r="B56" s="299" t="s">
        <v>135</v>
      </c>
      <c r="C56" s="300"/>
      <c r="D56" s="300"/>
      <c r="E56" s="300"/>
      <c r="F56" s="300"/>
      <c r="G56" s="300"/>
      <c r="H56" s="297"/>
      <c r="I56" s="268"/>
    </row>
    <row r="57" spans="1:9" ht="31.5" customHeight="1" x14ac:dyDescent="0.3">
      <c r="A57" s="298" t="s">
        <v>179</v>
      </c>
      <c r="B57" s="299" t="s">
        <v>135</v>
      </c>
      <c r="C57" s="300">
        <v>5</v>
      </c>
      <c r="D57" s="300">
        <v>9</v>
      </c>
      <c r="E57" s="300">
        <v>9</v>
      </c>
      <c r="F57" s="300">
        <v>9</v>
      </c>
      <c r="G57" s="300">
        <v>9</v>
      </c>
      <c r="H57" s="297"/>
      <c r="I57" s="268"/>
    </row>
    <row r="58" spans="1:9" ht="31.5" customHeight="1" x14ac:dyDescent="0.3">
      <c r="A58" s="298" t="s">
        <v>180</v>
      </c>
      <c r="B58" s="299" t="s">
        <v>135</v>
      </c>
      <c r="C58" s="300">
        <v>814647</v>
      </c>
      <c r="D58" s="300">
        <v>138000</v>
      </c>
      <c r="E58" s="609">
        <v>138000</v>
      </c>
      <c r="F58" s="300">
        <v>143000</v>
      </c>
      <c r="G58" s="300">
        <v>143000</v>
      </c>
      <c r="H58" s="297"/>
      <c r="I58" s="268"/>
    </row>
    <row r="59" spans="1:9" ht="24.6" customHeight="1" x14ac:dyDescent="0.3">
      <c r="A59" s="298" t="s">
        <v>181</v>
      </c>
      <c r="B59" s="299" t="s">
        <v>135</v>
      </c>
      <c r="C59" s="300">
        <v>24</v>
      </c>
      <c r="D59" s="300">
        <v>0</v>
      </c>
      <c r="E59" s="300">
        <v>0</v>
      </c>
      <c r="F59" s="300">
        <v>0</v>
      </c>
      <c r="G59" s="300">
        <v>0</v>
      </c>
      <c r="H59" s="297"/>
      <c r="I59" s="268"/>
    </row>
    <row r="60" spans="1:9" ht="27" customHeight="1" x14ac:dyDescent="0.3">
      <c r="A60" s="298" t="s">
        <v>182</v>
      </c>
      <c r="B60" s="299" t="s">
        <v>135</v>
      </c>
      <c r="C60" s="300">
        <v>24</v>
      </c>
      <c r="D60" s="300">
        <v>24</v>
      </c>
      <c r="E60" s="609">
        <v>24</v>
      </c>
      <c r="F60" s="300">
        <v>24</v>
      </c>
      <c r="G60" s="300">
        <v>24</v>
      </c>
      <c r="H60" s="297"/>
      <c r="I60" s="268"/>
    </row>
    <row r="61" spans="1:9" ht="22.95" customHeight="1" x14ac:dyDescent="0.3">
      <c r="A61" s="298" t="s">
        <v>183</v>
      </c>
      <c r="B61" s="299" t="s">
        <v>135</v>
      </c>
      <c r="C61" s="300">
        <v>208</v>
      </c>
      <c r="D61" s="300">
        <v>90</v>
      </c>
      <c r="E61" s="609">
        <v>90</v>
      </c>
      <c r="F61" s="300">
        <v>90</v>
      </c>
      <c r="G61" s="300">
        <v>90</v>
      </c>
      <c r="H61" s="297"/>
      <c r="I61" s="268"/>
    </row>
    <row r="62" spans="1:9" ht="31.5" customHeight="1" x14ac:dyDescent="0.3">
      <c r="A62" s="298" t="s">
        <v>184</v>
      </c>
      <c r="B62" s="299" t="s">
        <v>135</v>
      </c>
      <c r="C62" s="300">
        <v>144</v>
      </c>
      <c r="D62" s="300">
        <v>1</v>
      </c>
      <c r="E62" s="610">
        <v>12</v>
      </c>
      <c r="F62" s="300">
        <v>12</v>
      </c>
      <c r="G62" s="300">
        <v>12</v>
      </c>
      <c r="H62" s="611" t="s">
        <v>348</v>
      </c>
      <c r="I62" s="268"/>
    </row>
    <row r="63" spans="1:9" ht="31.5" customHeight="1" x14ac:dyDescent="0.3">
      <c r="A63" s="298" t="s">
        <v>185</v>
      </c>
      <c r="B63" s="299" t="s">
        <v>135</v>
      </c>
      <c r="C63" s="300">
        <v>18</v>
      </c>
      <c r="D63" s="300">
        <v>0</v>
      </c>
      <c r="E63" s="300">
        <v>0</v>
      </c>
      <c r="F63" s="300">
        <v>0</v>
      </c>
      <c r="G63" s="300">
        <v>0</v>
      </c>
      <c r="H63" s="611"/>
      <c r="I63" s="268"/>
    </row>
    <row r="64" spans="1:9" ht="31.5" customHeight="1" x14ac:dyDescent="0.3">
      <c r="A64" s="298" t="s">
        <v>186</v>
      </c>
      <c r="B64" s="299" t="s">
        <v>135</v>
      </c>
      <c r="C64" s="300">
        <v>4517</v>
      </c>
      <c r="D64" s="300">
        <v>12</v>
      </c>
      <c r="E64" s="610">
        <v>12</v>
      </c>
      <c r="F64" s="300">
        <v>12</v>
      </c>
      <c r="G64" s="300">
        <v>12</v>
      </c>
      <c r="H64" s="611" t="s">
        <v>349</v>
      </c>
      <c r="I64" s="268"/>
    </row>
    <row r="65" spans="1:256" ht="31.5" hidden="1" customHeight="1" x14ac:dyDescent="0.3">
      <c r="A65" s="298" t="s">
        <v>187</v>
      </c>
      <c r="B65" s="299" t="s">
        <v>135</v>
      </c>
      <c r="C65" s="301"/>
      <c r="D65" s="300">
        <v>12</v>
      </c>
      <c r="E65" s="300">
        <v>12</v>
      </c>
      <c r="F65" s="300">
        <v>12</v>
      </c>
      <c r="G65" s="290"/>
      <c r="H65" s="611"/>
      <c r="I65" s="268"/>
    </row>
    <row r="66" spans="1:256" ht="31.5" hidden="1" customHeight="1" x14ac:dyDescent="0.3">
      <c r="A66" s="298" t="s">
        <v>188</v>
      </c>
      <c r="B66" s="299" t="s">
        <v>135</v>
      </c>
      <c r="C66" s="301"/>
      <c r="D66" s="301"/>
      <c r="E66" s="301"/>
      <c r="F66" s="301"/>
      <c r="G66" s="290"/>
      <c r="H66" s="611"/>
      <c r="I66" s="268"/>
    </row>
    <row r="67" spans="1:256" ht="18.600000000000001" customHeight="1" x14ac:dyDescent="0.3">
      <c r="A67" s="302"/>
      <c r="B67" s="303"/>
      <c r="C67" s="304"/>
      <c r="D67" s="304"/>
      <c r="E67" s="304"/>
      <c r="F67" s="304"/>
      <c r="G67" s="304"/>
      <c r="H67" s="611"/>
      <c r="I67" s="268"/>
    </row>
    <row r="68" spans="1:256" ht="32.4" customHeight="1" x14ac:dyDescent="0.3">
      <c r="A68" s="677" t="s">
        <v>20</v>
      </c>
      <c r="B68" s="677" t="s">
        <v>5</v>
      </c>
      <c r="C68" s="296" t="s">
        <v>6</v>
      </c>
      <c r="D68" s="296" t="s">
        <v>7</v>
      </c>
      <c r="E68" s="677" t="s">
        <v>8</v>
      </c>
      <c r="F68" s="677"/>
      <c r="G68" s="677"/>
      <c r="H68" s="297"/>
      <c r="I68" s="279"/>
      <c r="J68" s="279"/>
      <c r="K68" s="279"/>
      <c r="L68" s="279"/>
    </row>
    <row r="69" spans="1:256" ht="27" customHeight="1" x14ac:dyDescent="0.3">
      <c r="A69" s="677"/>
      <c r="B69" s="677"/>
      <c r="C69" s="287" t="s">
        <v>11</v>
      </c>
      <c r="D69" s="287" t="s">
        <v>12</v>
      </c>
      <c r="E69" s="410" t="s">
        <v>24</v>
      </c>
      <c r="F69" s="410" t="s">
        <v>120</v>
      </c>
      <c r="G69" s="410" t="s">
        <v>231</v>
      </c>
      <c r="H69" s="278"/>
      <c r="I69" s="279"/>
      <c r="J69" s="279"/>
      <c r="K69" s="279"/>
      <c r="L69" s="279"/>
    </row>
    <row r="70" spans="1:256" ht="31.2" customHeight="1" x14ac:dyDescent="0.3">
      <c r="A70" s="305" t="s">
        <v>13</v>
      </c>
      <c r="B70" s="287" t="s">
        <v>14</v>
      </c>
      <c r="C70" s="606">
        <f>C40</f>
        <v>88063</v>
      </c>
      <c r="D70" s="606">
        <f>D40</f>
        <v>88227</v>
      </c>
      <c r="E70" s="606">
        <f>E40</f>
        <v>60000</v>
      </c>
      <c r="F70" s="606">
        <f>F40</f>
        <v>89868</v>
      </c>
      <c r="G70" s="606">
        <f>G40</f>
        <v>89868</v>
      </c>
      <c r="H70" s="278"/>
      <c r="I70" s="279"/>
      <c r="J70" s="279"/>
      <c r="K70" s="279"/>
      <c r="L70" s="279"/>
    </row>
    <row r="71" spans="1:256" ht="39" customHeight="1" x14ac:dyDescent="0.3">
      <c r="A71" s="291" t="s">
        <v>21</v>
      </c>
      <c r="B71" s="292" t="s">
        <v>14</v>
      </c>
      <c r="C71" s="293">
        <f>SUM(C70)</f>
        <v>88063</v>
      </c>
      <c r="D71" s="293">
        <f>SUM(D70)</f>
        <v>88227</v>
      </c>
      <c r="E71" s="293">
        <v>60000</v>
      </c>
      <c r="F71" s="293">
        <f>SUM(F70)</f>
        <v>89868</v>
      </c>
      <c r="G71" s="293">
        <f>SUM(G70)</f>
        <v>89868</v>
      </c>
      <c r="H71" s="278"/>
      <c r="I71" s="279"/>
      <c r="J71" s="306"/>
      <c r="K71" s="306"/>
      <c r="L71" s="306"/>
    </row>
    <row r="72" spans="1:256" x14ac:dyDescent="0.3">
      <c r="E72" s="590"/>
    </row>
    <row r="73" spans="1:256" s="54" customFormat="1" ht="52.95" hidden="1" customHeight="1" x14ac:dyDescent="0.3">
      <c r="A73" s="636" t="s">
        <v>59</v>
      </c>
      <c r="B73" s="636"/>
      <c r="C73" s="636"/>
      <c r="D73" s="636"/>
      <c r="E73" s="636"/>
      <c r="F73" s="636"/>
      <c r="G73" s="636"/>
      <c r="H73" s="636"/>
      <c r="I73" s="75"/>
      <c r="J73" s="97"/>
      <c r="K73" s="97"/>
      <c r="L73" s="97"/>
      <c r="M73" s="97"/>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3"/>
      <c r="ER73" s="73"/>
      <c r="ES73" s="73"/>
      <c r="ET73" s="73"/>
      <c r="EU73" s="73"/>
      <c r="EV73" s="73"/>
      <c r="EW73" s="73"/>
      <c r="EX73" s="73"/>
      <c r="EY73" s="73"/>
      <c r="EZ73" s="73"/>
      <c r="FA73" s="73"/>
      <c r="FB73" s="73"/>
      <c r="FC73" s="73"/>
      <c r="FD73" s="73"/>
      <c r="FE73" s="73"/>
      <c r="FF73" s="73"/>
      <c r="FG73" s="73"/>
      <c r="FH73" s="73"/>
      <c r="FI73" s="73"/>
      <c r="FJ73" s="73"/>
      <c r="FK73" s="73"/>
      <c r="FL73" s="73"/>
      <c r="FM73" s="73"/>
      <c r="FN73" s="73"/>
      <c r="FO73" s="73"/>
      <c r="FP73" s="73"/>
      <c r="FQ73" s="73"/>
      <c r="FR73" s="73"/>
      <c r="FS73" s="73"/>
      <c r="FT73" s="73"/>
      <c r="FU73" s="73"/>
      <c r="FV73" s="73"/>
      <c r="FW73" s="73"/>
      <c r="FX73" s="73"/>
      <c r="FY73" s="73"/>
      <c r="FZ73" s="73"/>
      <c r="GA73" s="73"/>
      <c r="GB73" s="73"/>
      <c r="GC73" s="73"/>
      <c r="GD73" s="73"/>
      <c r="GE73" s="73"/>
      <c r="GF73" s="73"/>
      <c r="GG73" s="73"/>
      <c r="GH73" s="73"/>
      <c r="GI73" s="73"/>
      <c r="GJ73" s="73"/>
      <c r="GK73" s="73"/>
      <c r="GL73" s="73"/>
      <c r="GM73" s="73"/>
      <c r="GN73" s="73"/>
      <c r="GO73" s="73"/>
      <c r="GP73" s="73"/>
      <c r="GQ73" s="73"/>
      <c r="GR73" s="73"/>
      <c r="GS73" s="73"/>
      <c r="GT73" s="73"/>
      <c r="GU73" s="73"/>
      <c r="GV73" s="73"/>
      <c r="GW73" s="73"/>
      <c r="GX73" s="73"/>
      <c r="GY73" s="73"/>
      <c r="GZ73" s="73"/>
      <c r="HA73" s="73"/>
      <c r="HB73" s="73"/>
      <c r="HC73" s="73"/>
      <c r="HD73" s="73"/>
      <c r="HE73" s="73"/>
      <c r="HF73" s="73"/>
      <c r="HG73" s="73"/>
      <c r="HH73" s="73"/>
      <c r="HI73" s="73"/>
      <c r="HJ73" s="73"/>
      <c r="HK73" s="73"/>
      <c r="HL73" s="73"/>
      <c r="HM73" s="73"/>
      <c r="HN73" s="73"/>
      <c r="HO73" s="73"/>
      <c r="HP73" s="73"/>
      <c r="HQ73" s="73"/>
      <c r="HR73" s="73"/>
      <c r="HS73" s="73"/>
      <c r="HT73" s="73"/>
      <c r="HU73" s="73"/>
      <c r="HV73" s="73"/>
      <c r="HW73" s="73"/>
      <c r="HX73" s="73"/>
      <c r="HY73" s="73"/>
      <c r="HZ73" s="73"/>
      <c r="IA73" s="73"/>
      <c r="IB73" s="73"/>
      <c r="IC73" s="73"/>
      <c r="ID73" s="73"/>
      <c r="IE73" s="73"/>
      <c r="IF73" s="73"/>
      <c r="IG73" s="73"/>
      <c r="IH73" s="73"/>
      <c r="II73" s="73"/>
      <c r="IJ73" s="73"/>
      <c r="IK73" s="73"/>
      <c r="IL73" s="73"/>
      <c r="IM73" s="73"/>
      <c r="IN73" s="73"/>
      <c r="IO73" s="73"/>
      <c r="IP73" s="73"/>
      <c r="IQ73" s="73"/>
      <c r="IR73" s="73"/>
      <c r="IS73" s="73"/>
      <c r="IT73" s="73"/>
      <c r="IU73" s="73"/>
      <c r="IV73" s="73"/>
    </row>
    <row r="74" spans="1:256" s="54" customFormat="1" ht="16.2" hidden="1" customHeight="1" x14ac:dyDescent="0.3">
      <c r="A74" s="71" t="s">
        <v>60</v>
      </c>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c r="EN74" s="82"/>
      <c r="EO74" s="82"/>
      <c r="EP74" s="82"/>
      <c r="EQ74" s="82"/>
      <c r="ER74" s="82"/>
      <c r="ES74" s="82"/>
      <c r="ET74" s="82"/>
      <c r="EU74" s="82"/>
      <c r="EV74" s="82"/>
      <c r="EW74" s="82"/>
      <c r="EX74" s="82"/>
      <c r="EY74" s="82"/>
      <c r="EZ74" s="82"/>
      <c r="FA74" s="82"/>
      <c r="FB74" s="82"/>
      <c r="FC74" s="82"/>
      <c r="FD74" s="82"/>
      <c r="FE74" s="82"/>
      <c r="FF74" s="82"/>
      <c r="FG74" s="82"/>
      <c r="FH74" s="82"/>
      <c r="FI74" s="82"/>
      <c r="FJ74" s="82"/>
      <c r="FK74" s="82"/>
      <c r="FL74" s="82"/>
      <c r="FM74" s="82"/>
      <c r="FN74" s="82"/>
      <c r="FO74" s="82"/>
      <c r="FP74" s="82"/>
      <c r="FQ74" s="82"/>
      <c r="FR74" s="82"/>
      <c r="FS74" s="82"/>
      <c r="FT74" s="82"/>
      <c r="FU74" s="82"/>
      <c r="FV74" s="82"/>
      <c r="FW74" s="82"/>
      <c r="FX74" s="82"/>
      <c r="FY74" s="82"/>
      <c r="FZ74" s="82"/>
      <c r="GA74" s="82"/>
      <c r="GB74" s="82"/>
      <c r="GC74" s="82"/>
      <c r="GD74" s="82"/>
      <c r="GE74" s="82"/>
      <c r="GF74" s="82"/>
      <c r="GG74" s="82"/>
      <c r="GH74" s="82"/>
      <c r="GI74" s="82"/>
      <c r="GJ74" s="82"/>
      <c r="GK74" s="82"/>
      <c r="GL74" s="82"/>
      <c r="GM74" s="82"/>
      <c r="GN74" s="82"/>
      <c r="GO74" s="82"/>
      <c r="GP74" s="82"/>
      <c r="GQ74" s="82"/>
      <c r="GR74" s="82"/>
      <c r="GS74" s="82"/>
      <c r="GT74" s="82"/>
      <c r="GU74" s="82"/>
      <c r="GV74" s="82"/>
      <c r="GW74" s="82"/>
      <c r="GX74" s="82"/>
      <c r="GY74" s="82"/>
      <c r="GZ74" s="82"/>
      <c r="HA74" s="82"/>
      <c r="HB74" s="82"/>
      <c r="HC74" s="82"/>
      <c r="HD74" s="82"/>
      <c r="HE74" s="82"/>
      <c r="HF74" s="82"/>
      <c r="HG74" s="82"/>
      <c r="HH74" s="82"/>
      <c r="HI74" s="82"/>
      <c r="HJ74" s="82"/>
      <c r="HK74" s="82"/>
      <c r="HL74" s="82"/>
      <c r="HM74" s="82"/>
      <c r="HN74" s="82"/>
      <c r="HO74" s="82"/>
      <c r="HP74" s="82"/>
      <c r="HQ74" s="82"/>
      <c r="HR74" s="82"/>
      <c r="HS74" s="82"/>
      <c r="HT74" s="82"/>
      <c r="HU74" s="82"/>
      <c r="HV74" s="82"/>
      <c r="HW74" s="82"/>
      <c r="HX74" s="82"/>
      <c r="HY74" s="82"/>
      <c r="HZ74" s="82"/>
      <c r="IA74" s="82"/>
      <c r="IB74" s="82"/>
      <c r="IC74" s="82"/>
      <c r="ID74" s="82"/>
      <c r="IE74" s="82"/>
      <c r="IF74" s="82"/>
      <c r="IG74" s="82"/>
      <c r="IH74" s="82"/>
      <c r="II74" s="82"/>
      <c r="IJ74" s="82"/>
      <c r="IK74" s="82"/>
      <c r="IL74" s="82"/>
      <c r="IM74" s="82"/>
      <c r="IN74" s="82"/>
      <c r="IO74" s="82"/>
      <c r="IP74" s="82"/>
      <c r="IQ74" s="82"/>
      <c r="IR74" s="82"/>
      <c r="IS74" s="82"/>
      <c r="IT74" s="82"/>
      <c r="IU74" s="82"/>
      <c r="IV74" s="82"/>
    </row>
    <row r="75" spans="1:256" s="54" customFormat="1" ht="31.2" hidden="1" customHeight="1" x14ac:dyDescent="0.3">
      <c r="A75" s="637" t="s">
        <v>53</v>
      </c>
      <c r="B75" s="637"/>
      <c r="C75" s="637"/>
      <c r="D75" s="637"/>
      <c r="E75" s="637"/>
      <c r="F75" s="637"/>
      <c r="G75" s="637"/>
      <c r="H75" s="637"/>
      <c r="I75" s="637"/>
      <c r="J75" s="637"/>
      <c r="K75" s="637"/>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c r="EN75" s="82"/>
      <c r="EO75" s="82"/>
      <c r="EP75" s="82"/>
      <c r="EQ75" s="82"/>
      <c r="ER75" s="82"/>
      <c r="ES75" s="82"/>
      <c r="ET75" s="82"/>
      <c r="EU75" s="82"/>
      <c r="EV75" s="82"/>
      <c r="EW75" s="82"/>
      <c r="EX75" s="82"/>
      <c r="EY75" s="82"/>
      <c r="EZ75" s="82"/>
      <c r="FA75" s="82"/>
      <c r="FB75" s="82"/>
      <c r="FC75" s="82"/>
      <c r="FD75" s="82"/>
      <c r="FE75" s="82"/>
      <c r="FF75" s="82"/>
      <c r="FG75" s="82"/>
      <c r="FH75" s="82"/>
      <c r="FI75" s="82"/>
      <c r="FJ75" s="82"/>
      <c r="FK75" s="82"/>
      <c r="FL75" s="82"/>
      <c r="FM75" s="82"/>
      <c r="FN75" s="82"/>
      <c r="FO75" s="82"/>
      <c r="FP75" s="82"/>
      <c r="FQ75" s="82"/>
      <c r="FR75" s="82"/>
      <c r="FS75" s="82"/>
      <c r="FT75" s="82"/>
      <c r="FU75" s="82"/>
      <c r="FV75" s="82"/>
      <c r="FW75" s="82"/>
      <c r="FX75" s="82"/>
      <c r="FY75" s="82"/>
      <c r="FZ75" s="82"/>
      <c r="GA75" s="82"/>
      <c r="GB75" s="82"/>
      <c r="GC75" s="82"/>
      <c r="GD75" s="82"/>
      <c r="GE75" s="82"/>
      <c r="GF75" s="82"/>
      <c r="GG75" s="82"/>
      <c r="GH75" s="82"/>
      <c r="GI75" s="82"/>
      <c r="GJ75" s="82"/>
      <c r="GK75" s="82"/>
      <c r="GL75" s="82"/>
      <c r="GM75" s="82"/>
      <c r="GN75" s="82"/>
      <c r="GO75" s="82"/>
      <c r="GP75" s="82"/>
      <c r="GQ75" s="82"/>
      <c r="GR75" s="82"/>
      <c r="GS75" s="82"/>
      <c r="GT75" s="82"/>
      <c r="GU75" s="82"/>
      <c r="GV75" s="82"/>
      <c r="GW75" s="82"/>
      <c r="GX75" s="82"/>
      <c r="GY75" s="82"/>
      <c r="GZ75" s="82"/>
      <c r="HA75" s="82"/>
      <c r="HB75" s="82"/>
      <c r="HC75" s="82"/>
      <c r="HD75" s="82"/>
      <c r="HE75" s="82"/>
      <c r="HF75" s="82"/>
      <c r="HG75" s="82"/>
      <c r="HH75" s="82"/>
      <c r="HI75" s="82"/>
      <c r="HJ75" s="82"/>
      <c r="HK75" s="82"/>
      <c r="HL75" s="82"/>
      <c r="HM75" s="82"/>
      <c r="HN75" s="82"/>
      <c r="HO75" s="82"/>
      <c r="HP75" s="82"/>
      <c r="HQ75" s="82"/>
      <c r="HR75" s="82"/>
      <c r="HS75" s="82"/>
      <c r="HT75" s="82"/>
      <c r="HU75" s="82"/>
      <c r="HV75" s="82"/>
      <c r="HW75" s="82"/>
      <c r="HX75" s="82"/>
      <c r="HY75" s="82"/>
      <c r="HZ75" s="82"/>
      <c r="IA75" s="82"/>
      <c r="IB75" s="82"/>
      <c r="IC75" s="82"/>
      <c r="ID75" s="82"/>
      <c r="IE75" s="82"/>
      <c r="IF75" s="82"/>
      <c r="IG75" s="82"/>
      <c r="IH75" s="82"/>
      <c r="II75" s="82"/>
      <c r="IJ75" s="82"/>
      <c r="IK75" s="82"/>
      <c r="IL75" s="82"/>
      <c r="IM75" s="82"/>
      <c r="IN75" s="82"/>
      <c r="IO75" s="82"/>
      <c r="IP75" s="82"/>
      <c r="IQ75" s="82"/>
      <c r="IR75" s="82"/>
      <c r="IS75" s="82"/>
      <c r="IT75" s="82"/>
      <c r="IU75" s="82"/>
      <c r="IV75" s="82"/>
    </row>
    <row r="76" spans="1:256" s="54" customFormat="1" ht="22.2" hidden="1" customHeight="1" x14ac:dyDescent="0.3">
      <c r="A76" s="256" t="s">
        <v>55</v>
      </c>
      <c r="B76" s="129"/>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129"/>
      <c r="BR76" s="129"/>
      <c r="BS76" s="129"/>
      <c r="BT76" s="129"/>
      <c r="BU76" s="129"/>
      <c r="BV76" s="129"/>
      <c r="BW76" s="129"/>
      <c r="BX76" s="129"/>
      <c r="BY76" s="129"/>
      <c r="BZ76" s="129"/>
      <c r="CA76" s="129"/>
      <c r="CB76" s="129"/>
      <c r="CC76" s="129"/>
      <c r="CD76" s="129"/>
      <c r="CE76" s="129"/>
      <c r="CF76" s="129"/>
      <c r="CG76" s="129"/>
      <c r="CH76" s="129"/>
      <c r="CI76" s="129"/>
      <c r="CJ76" s="129"/>
      <c r="CK76" s="129"/>
      <c r="CL76" s="129"/>
      <c r="CM76" s="129"/>
      <c r="CN76" s="129"/>
      <c r="CO76" s="129"/>
      <c r="CP76" s="129"/>
      <c r="CQ76" s="129"/>
      <c r="CR76" s="129"/>
      <c r="CS76" s="129"/>
      <c r="CT76" s="129"/>
      <c r="CU76" s="129"/>
      <c r="CV76" s="129"/>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29"/>
      <c r="FX76" s="129"/>
      <c r="FY76" s="129"/>
      <c r="FZ76" s="129"/>
      <c r="GA76" s="129"/>
      <c r="GB76" s="129"/>
      <c r="GC76" s="129"/>
      <c r="GD76" s="129"/>
      <c r="GE76" s="129"/>
      <c r="GF76" s="129"/>
      <c r="GG76" s="129"/>
      <c r="GH76" s="129"/>
      <c r="GI76" s="129"/>
      <c r="GJ76" s="129"/>
      <c r="GK76" s="129"/>
      <c r="GL76" s="129"/>
      <c r="GM76" s="129"/>
      <c r="GN76" s="129"/>
      <c r="GO76" s="129"/>
      <c r="GP76" s="129"/>
      <c r="GQ76" s="129"/>
      <c r="GR76" s="129"/>
      <c r="GS76" s="129"/>
      <c r="GT76" s="129"/>
      <c r="GU76" s="129"/>
      <c r="GV76" s="129"/>
      <c r="GW76" s="129"/>
      <c r="GX76" s="129"/>
      <c r="GY76" s="129"/>
      <c r="GZ76" s="129"/>
      <c r="HA76" s="129"/>
      <c r="HB76" s="129"/>
      <c r="HC76" s="129"/>
      <c r="HD76" s="129"/>
      <c r="HE76" s="129"/>
      <c r="HF76" s="129"/>
      <c r="HG76" s="129"/>
      <c r="HH76" s="129"/>
      <c r="HI76" s="129"/>
      <c r="HJ76" s="129"/>
      <c r="HK76" s="129"/>
      <c r="HL76" s="129"/>
      <c r="HM76" s="129"/>
      <c r="HN76" s="129"/>
      <c r="HO76" s="129"/>
      <c r="HP76" s="129"/>
      <c r="HQ76" s="129"/>
      <c r="HR76" s="129"/>
      <c r="HS76" s="129"/>
      <c r="HT76" s="129"/>
      <c r="HU76" s="129"/>
      <c r="HV76" s="129"/>
      <c r="HW76" s="129"/>
      <c r="HX76" s="129"/>
      <c r="HY76" s="129"/>
      <c r="HZ76" s="129"/>
      <c r="IA76" s="129"/>
      <c r="IB76" s="129"/>
      <c r="IC76" s="129"/>
      <c r="ID76" s="129"/>
      <c r="IE76" s="129"/>
      <c r="IF76" s="129"/>
      <c r="IG76" s="129"/>
      <c r="IH76" s="129"/>
      <c r="II76" s="129"/>
      <c r="IJ76" s="129"/>
      <c r="IK76" s="129"/>
      <c r="IL76" s="129"/>
      <c r="IM76" s="129"/>
      <c r="IN76" s="129"/>
      <c r="IO76" s="129"/>
      <c r="IP76" s="129"/>
      <c r="IQ76" s="129"/>
      <c r="IR76" s="129"/>
      <c r="IS76" s="129"/>
      <c r="IT76" s="129"/>
      <c r="IU76" s="129"/>
      <c r="IV76" s="129"/>
    </row>
    <row r="77" spans="1:256" s="120" customFormat="1" ht="69.599999999999994" hidden="1" customHeight="1" x14ac:dyDescent="0.3">
      <c r="A77" s="681" t="s">
        <v>189</v>
      </c>
      <c r="B77" s="681"/>
      <c r="C77" s="681"/>
      <c r="D77" s="681"/>
      <c r="E77" s="681"/>
      <c r="F77" s="681"/>
      <c r="G77" s="681"/>
      <c r="H77" s="681"/>
      <c r="I77" s="126"/>
      <c r="J77" s="126"/>
      <c r="K77" s="126"/>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c r="BS77" s="53"/>
      <c r="BT77" s="53"/>
      <c r="BU77" s="53"/>
      <c r="BV77" s="53"/>
      <c r="BW77" s="53"/>
      <c r="BX77" s="53"/>
      <c r="BY77" s="53"/>
      <c r="BZ77" s="53"/>
      <c r="CA77" s="53"/>
      <c r="CB77" s="53"/>
      <c r="CC77" s="53"/>
      <c r="CD77" s="53"/>
      <c r="CE77" s="53"/>
      <c r="CF77" s="53"/>
      <c r="CG77" s="53"/>
      <c r="CH77" s="53"/>
      <c r="CI77" s="53"/>
      <c r="CJ77" s="53"/>
      <c r="CK77" s="53"/>
      <c r="CL77" s="53"/>
      <c r="CM77" s="53"/>
      <c r="CN77" s="53"/>
      <c r="CO77" s="53"/>
      <c r="CP77" s="53"/>
      <c r="CQ77" s="53"/>
      <c r="CR77" s="53"/>
      <c r="CS77" s="53"/>
      <c r="CT77" s="53"/>
      <c r="CU77" s="53"/>
      <c r="CV77" s="53"/>
      <c r="CW77" s="53"/>
      <c r="CX77" s="53"/>
      <c r="CY77" s="53"/>
      <c r="CZ77" s="53"/>
      <c r="DA77" s="53"/>
      <c r="DB77" s="53"/>
      <c r="DC77" s="53"/>
      <c r="DD77" s="53"/>
      <c r="DE77" s="53"/>
      <c r="DF77" s="53"/>
      <c r="DG77" s="53"/>
      <c r="DH77" s="53"/>
      <c r="DI77" s="53"/>
      <c r="DJ77" s="53"/>
      <c r="DK77" s="53"/>
      <c r="DL77" s="53"/>
      <c r="DM77" s="53"/>
      <c r="DN77" s="53"/>
      <c r="DO77" s="53"/>
      <c r="DP77" s="53"/>
      <c r="DQ77" s="53"/>
      <c r="DR77" s="53"/>
      <c r="DS77" s="53"/>
      <c r="DT77" s="53"/>
      <c r="DU77" s="53"/>
      <c r="DV77" s="53"/>
      <c r="DW77" s="53"/>
      <c r="DX77" s="53"/>
      <c r="DY77" s="53"/>
      <c r="DZ77" s="53"/>
      <c r="EA77" s="53"/>
      <c r="EB77" s="53"/>
      <c r="EC77" s="53"/>
      <c r="ED77" s="53"/>
      <c r="EE77" s="53"/>
      <c r="EF77" s="53"/>
      <c r="EG77" s="53"/>
      <c r="EH77" s="53"/>
      <c r="EI77" s="53"/>
      <c r="EJ77" s="53"/>
      <c r="EK77" s="53"/>
      <c r="EL77" s="53"/>
      <c r="EM77" s="53"/>
      <c r="EN77" s="53"/>
      <c r="EO77" s="53"/>
      <c r="EP77" s="53"/>
      <c r="EQ77" s="53"/>
      <c r="ER77" s="53"/>
      <c r="ES77" s="53"/>
      <c r="ET77" s="53"/>
      <c r="EU77" s="53"/>
      <c r="EV77" s="53"/>
      <c r="EW77" s="53"/>
      <c r="EX77" s="53"/>
      <c r="EY77" s="53"/>
      <c r="EZ77" s="53"/>
      <c r="FA77" s="53"/>
      <c r="FB77" s="53"/>
      <c r="FC77" s="53"/>
      <c r="FD77" s="53"/>
      <c r="FE77" s="53"/>
      <c r="FF77" s="53"/>
      <c r="FG77" s="53"/>
      <c r="FH77" s="53"/>
      <c r="FI77" s="53"/>
      <c r="FJ77" s="53"/>
      <c r="FK77" s="53"/>
      <c r="FL77" s="53"/>
      <c r="FM77" s="53"/>
      <c r="FN77" s="53"/>
      <c r="FO77" s="53"/>
      <c r="FP77" s="53"/>
      <c r="FQ77" s="53"/>
      <c r="FR77" s="53"/>
      <c r="FS77" s="53"/>
      <c r="FT77" s="53"/>
      <c r="FU77" s="53"/>
      <c r="FV77" s="53"/>
      <c r="FW77" s="53"/>
      <c r="FX77" s="53"/>
      <c r="FY77" s="53"/>
      <c r="FZ77" s="53"/>
      <c r="GA77" s="53"/>
      <c r="GB77" s="53"/>
      <c r="GC77" s="53"/>
      <c r="GD77" s="53"/>
      <c r="GE77" s="53"/>
      <c r="GF77" s="53"/>
      <c r="GG77" s="53"/>
      <c r="GH77" s="53"/>
      <c r="GI77" s="53"/>
      <c r="GJ77" s="53"/>
      <c r="GK77" s="53"/>
      <c r="GL77" s="53"/>
      <c r="GM77" s="53"/>
      <c r="GN77" s="53"/>
      <c r="GO77" s="53"/>
      <c r="GP77" s="53"/>
      <c r="GQ77" s="53"/>
      <c r="GR77" s="53"/>
      <c r="GS77" s="53"/>
      <c r="GT77" s="53"/>
      <c r="GU77" s="53"/>
      <c r="GV77" s="53"/>
      <c r="GW77" s="53"/>
      <c r="GX77" s="53"/>
      <c r="GY77" s="53"/>
      <c r="GZ77" s="53"/>
      <c r="HA77" s="53"/>
      <c r="HB77" s="53"/>
      <c r="HC77" s="53"/>
      <c r="HD77" s="53"/>
      <c r="HE77" s="53"/>
      <c r="HF77" s="53"/>
      <c r="HG77" s="53"/>
      <c r="HH77" s="53"/>
      <c r="HI77" s="53"/>
      <c r="HJ77" s="53"/>
      <c r="HK77" s="53"/>
      <c r="HL77" s="53"/>
      <c r="HM77" s="53"/>
      <c r="HN77" s="53"/>
      <c r="HO77" s="53"/>
      <c r="HP77" s="53"/>
      <c r="HQ77" s="53"/>
      <c r="HR77" s="53"/>
      <c r="HS77" s="53"/>
      <c r="HT77" s="53"/>
      <c r="HU77" s="53"/>
      <c r="HV77" s="53"/>
      <c r="HW77" s="53"/>
      <c r="HX77" s="53"/>
      <c r="HY77" s="53"/>
      <c r="HZ77" s="53"/>
      <c r="IA77" s="53"/>
      <c r="IB77" s="53"/>
      <c r="IC77" s="53"/>
      <c r="ID77" s="53"/>
      <c r="IE77" s="53"/>
      <c r="IF77" s="53"/>
      <c r="IG77" s="53"/>
      <c r="IH77" s="53"/>
      <c r="II77" s="53"/>
      <c r="IJ77" s="53"/>
      <c r="IK77" s="53"/>
      <c r="IL77" s="53"/>
      <c r="IM77" s="53"/>
      <c r="IN77" s="53"/>
      <c r="IO77" s="53"/>
      <c r="IP77" s="53"/>
      <c r="IQ77" s="53"/>
      <c r="IR77" s="53"/>
      <c r="IS77" s="53"/>
      <c r="IT77" s="53"/>
      <c r="IU77" s="53"/>
      <c r="IV77" s="53"/>
    </row>
    <row r="78" spans="1:256" s="120" customFormat="1" ht="61.2" hidden="1" customHeight="1" x14ac:dyDescent="0.3">
      <c r="A78" s="617" t="s">
        <v>19</v>
      </c>
      <c r="B78" s="617"/>
      <c r="C78" s="682" t="s">
        <v>5</v>
      </c>
      <c r="D78" s="265" t="s">
        <v>190</v>
      </c>
      <c r="E78" s="265" t="s">
        <v>193</v>
      </c>
      <c r="F78" s="682" t="s">
        <v>37</v>
      </c>
      <c r="G78" s="682"/>
      <c r="H78" s="682"/>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98"/>
      <c r="BQ78" s="98"/>
      <c r="BR78" s="98"/>
      <c r="BS78" s="98"/>
      <c r="BT78" s="98"/>
      <c r="BU78" s="98"/>
      <c r="BV78" s="98"/>
      <c r="BW78" s="98"/>
      <c r="BX78" s="98"/>
      <c r="BY78" s="98"/>
      <c r="BZ78" s="98"/>
      <c r="CA78" s="98"/>
      <c r="CB78" s="98"/>
      <c r="CC78" s="98"/>
      <c r="CD78" s="98"/>
      <c r="CE78" s="98"/>
      <c r="CF78" s="98"/>
      <c r="CG78" s="98"/>
      <c r="CH78" s="98"/>
      <c r="CI78" s="98"/>
      <c r="CJ78" s="98"/>
      <c r="CK78" s="98"/>
      <c r="CL78" s="98"/>
      <c r="CM78" s="98"/>
      <c r="CN78" s="98"/>
      <c r="CO78" s="98"/>
      <c r="CP78" s="98"/>
      <c r="CQ78" s="98"/>
      <c r="CR78" s="98"/>
      <c r="CS78" s="98"/>
      <c r="CT78" s="98"/>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c r="DW78" s="98"/>
      <c r="DX78" s="98"/>
      <c r="DY78" s="98"/>
      <c r="DZ78" s="98"/>
      <c r="EA78" s="98"/>
      <c r="EB78" s="98"/>
      <c r="EC78" s="98"/>
      <c r="ED78" s="98"/>
      <c r="EE78" s="98"/>
      <c r="EF78" s="98"/>
      <c r="EG78" s="98"/>
      <c r="EH78" s="98"/>
      <c r="EI78" s="98"/>
      <c r="EJ78" s="98"/>
      <c r="EK78" s="98"/>
      <c r="EL78" s="98"/>
      <c r="EM78" s="98"/>
      <c r="EN78" s="98"/>
      <c r="EO78" s="98"/>
      <c r="EP78" s="98"/>
      <c r="EQ78" s="98"/>
      <c r="ER78" s="98"/>
      <c r="ES78" s="98"/>
      <c r="ET78" s="98"/>
      <c r="EU78" s="98"/>
      <c r="EV78" s="98"/>
      <c r="EW78" s="98"/>
      <c r="EX78" s="98"/>
      <c r="EY78" s="98"/>
      <c r="EZ78" s="98"/>
      <c r="FA78" s="98"/>
      <c r="FB78" s="98"/>
      <c r="FC78" s="98"/>
      <c r="FD78" s="98"/>
      <c r="FE78" s="98"/>
      <c r="FF78" s="98"/>
      <c r="FG78" s="98"/>
      <c r="FH78" s="98"/>
      <c r="FI78" s="98"/>
      <c r="FJ78" s="98"/>
      <c r="FK78" s="98"/>
      <c r="FL78" s="98"/>
      <c r="FM78" s="98"/>
      <c r="FN78" s="98"/>
      <c r="FO78" s="98"/>
      <c r="FP78" s="98"/>
      <c r="FQ78" s="98"/>
      <c r="FR78" s="98"/>
      <c r="FS78" s="98"/>
      <c r="FT78" s="98"/>
      <c r="FU78" s="98"/>
      <c r="FV78" s="98"/>
      <c r="FW78" s="98"/>
      <c r="FX78" s="98"/>
      <c r="FY78" s="98"/>
      <c r="FZ78" s="98"/>
      <c r="GA78" s="98"/>
      <c r="GB78" s="98"/>
      <c r="GC78" s="98"/>
      <c r="GD78" s="98"/>
      <c r="GE78" s="98"/>
      <c r="GF78" s="98"/>
      <c r="GG78" s="98"/>
      <c r="GH78" s="98"/>
      <c r="GI78" s="98"/>
      <c r="GJ78" s="98"/>
      <c r="GK78" s="98"/>
      <c r="GL78" s="98"/>
      <c r="GM78" s="98"/>
      <c r="GN78" s="98"/>
      <c r="GO78" s="98"/>
      <c r="GP78" s="98"/>
      <c r="GQ78" s="98"/>
      <c r="GR78" s="98"/>
      <c r="GS78" s="98"/>
      <c r="GT78" s="98"/>
      <c r="GU78" s="98"/>
      <c r="GV78" s="98"/>
      <c r="GW78" s="98"/>
      <c r="GX78" s="98"/>
      <c r="GY78" s="98"/>
      <c r="GZ78" s="98"/>
      <c r="HA78" s="98"/>
      <c r="HB78" s="98"/>
      <c r="HC78" s="98"/>
      <c r="HD78" s="98"/>
      <c r="HE78" s="98"/>
      <c r="HF78" s="98"/>
      <c r="HG78" s="98"/>
      <c r="HH78" s="98"/>
      <c r="HI78" s="98"/>
      <c r="HJ78" s="98"/>
      <c r="HK78" s="98"/>
      <c r="HL78" s="98"/>
      <c r="HM78" s="98"/>
      <c r="HN78" s="98"/>
      <c r="HO78" s="98"/>
      <c r="HP78" s="98"/>
      <c r="HQ78" s="98"/>
      <c r="HR78" s="98"/>
      <c r="HS78" s="98"/>
      <c r="HT78" s="98"/>
      <c r="HU78" s="98"/>
      <c r="HV78" s="98"/>
      <c r="HW78" s="98"/>
      <c r="HX78" s="98"/>
      <c r="HY78" s="98"/>
      <c r="HZ78" s="98"/>
      <c r="IA78" s="98"/>
      <c r="IB78" s="98"/>
      <c r="IC78" s="98"/>
      <c r="ID78" s="98"/>
      <c r="IE78" s="98"/>
      <c r="IF78" s="98"/>
      <c r="IG78" s="98"/>
      <c r="IH78" s="98"/>
      <c r="II78" s="98"/>
      <c r="IJ78" s="98"/>
      <c r="IK78" s="98"/>
      <c r="IL78" s="98"/>
      <c r="IM78" s="98"/>
      <c r="IN78" s="98"/>
      <c r="IO78" s="98"/>
      <c r="IP78" s="98"/>
      <c r="IQ78" s="98"/>
      <c r="IR78" s="98"/>
      <c r="IS78" s="98"/>
      <c r="IT78" s="98"/>
      <c r="IU78" s="98"/>
      <c r="IV78" s="98"/>
    </row>
    <row r="79" spans="1:256" s="100" customFormat="1" ht="25.95" hidden="1" customHeight="1" x14ac:dyDescent="0.3">
      <c r="A79" s="617"/>
      <c r="B79" s="617"/>
      <c r="C79" s="682"/>
      <c r="D79" s="261"/>
      <c r="E79" s="262" t="s">
        <v>11</v>
      </c>
      <c r="F79" s="265" t="s">
        <v>12</v>
      </c>
      <c r="G79" s="265" t="s">
        <v>24</v>
      </c>
      <c r="H79" s="265" t="s">
        <v>120</v>
      </c>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c r="BM79" s="99"/>
      <c r="BN79" s="99"/>
      <c r="BO79" s="99"/>
      <c r="BP79" s="99"/>
      <c r="BQ79" s="99"/>
      <c r="BR79" s="99"/>
      <c r="BS79" s="99"/>
      <c r="BT79" s="99"/>
      <c r="BU79" s="99"/>
      <c r="BV79" s="99"/>
      <c r="BW79" s="99"/>
      <c r="BX79" s="99"/>
      <c r="BY79" s="99"/>
      <c r="BZ79" s="99"/>
      <c r="CA79" s="99"/>
      <c r="CB79" s="99"/>
      <c r="CC79" s="99"/>
      <c r="CD79" s="99"/>
      <c r="CE79" s="99"/>
      <c r="CF79" s="99"/>
      <c r="CG79" s="99"/>
      <c r="CH79" s="99"/>
      <c r="CI79" s="99"/>
      <c r="CJ79" s="99"/>
      <c r="CK79" s="99"/>
      <c r="CL79" s="99"/>
      <c r="CM79" s="99"/>
      <c r="CN79" s="99"/>
      <c r="CO79" s="99"/>
      <c r="CP79" s="99"/>
      <c r="CQ79" s="99"/>
      <c r="CR79" s="99"/>
      <c r="CS79" s="99"/>
      <c r="CT79" s="99"/>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99"/>
      <c r="GB79" s="99"/>
      <c r="GC79" s="99"/>
      <c r="GD79" s="99"/>
      <c r="GE79" s="99"/>
      <c r="GF79" s="99"/>
      <c r="GG79" s="99"/>
      <c r="GH79" s="99"/>
      <c r="GI79" s="99"/>
      <c r="GJ79" s="99"/>
      <c r="GK79" s="99"/>
      <c r="GL79" s="99"/>
      <c r="GM79" s="99"/>
      <c r="GN79" s="99"/>
      <c r="GO79" s="99"/>
      <c r="GP79" s="99"/>
      <c r="GQ79" s="99"/>
      <c r="GR79" s="99"/>
      <c r="GS79" s="99"/>
      <c r="GT79" s="99"/>
      <c r="GU79" s="99"/>
      <c r="GV79" s="99"/>
      <c r="GW79" s="99"/>
      <c r="GX79" s="99"/>
      <c r="GY79" s="99"/>
      <c r="GZ79" s="99"/>
      <c r="HA79" s="99"/>
      <c r="HB79" s="99"/>
      <c r="HC79" s="99"/>
      <c r="HD79" s="99"/>
      <c r="HE79" s="99"/>
      <c r="HF79" s="99"/>
      <c r="HG79" s="99"/>
      <c r="HH79" s="99"/>
      <c r="HI79" s="99"/>
      <c r="HJ79" s="99"/>
      <c r="HK79" s="99"/>
      <c r="HL79" s="99"/>
      <c r="HM79" s="99"/>
      <c r="HN79" s="99"/>
      <c r="HO79" s="99"/>
      <c r="HP79" s="99"/>
      <c r="HQ79" s="99"/>
      <c r="HR79" s="99"/>
      <c r="HS79" s="99"/>
      <c r="HT79" s="99"/>
      <c r="HU79" s="99"/>
      <c r="HV79" s="99"/>
      <c r="HW79" s="99"/>
      <c r="HX79" s="99"/>
      <c r="HY79" s="99"/>
      <c r="HZ79" s="99"/>
      <c r="IA79" s="99"/>
      <c r="IB79" s="99"/>
      <c r="IC79" s="99"/>
      <c r="ID79" s="99"/>
      <c r="IE79" s="99"/>
      <c r="IF79" s="99"/>
      <c r="IG79" s="99"/>
      <c r="IH79" s="99"/>
      <c r="II79" s="99"/>
      <c r="IJ79" s="99"/>
      <c r="IK79" s="99"/>
      <c r="IL79" s="99"/>
      <c r="IM79" s="99"/>
      <c r="IN79" s="99"/>
      <c r="IO79" s="99"/>
      <c r="IP79" s="99"/>
      <c r="IQ79" s="99"/>
      <c r="IR79" s="99"/>
      <c r="IS79" s="99"/>
      <c r="IT79" s="99"/>
      <c r="IU79" s="99"/>
      <c r="IV79" s="99"/>
    </row>
    <row r="80" spans="1:256" s="120" customFormat="1" ht="28.2" hidden="1" customHeight="1" x14ac:dyDescent="0.3">
      <c r="A80" s="652" t="s">
        <v>19</v>
      </c>
      <c r="B80" s="653"/>
      <c r="C80" s="266" t="s">
        <v>61</v>
      </c>
      <c r="D80" s="266" t="s">
        <v>61</v>
      </c>
      <c r="E80" s="266" t="s">
        <v>61</v>
      </c>
      <c r="F80" s="266" t="s">
        <v>61</v>
      </c>
      <c r="G80" s="266" t="s">
        <v>61</v>
      </c>
      <c r="H80" s="201"/>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99"/>
      <c r="CG80" s="99"/>
      <c r="CH80" s="99"/>
      <c r="CI80" s="99"/>
      <c r="CJ80" s="99"/>
      <c r="CK80" s="99"/>
      <c r="CL80" s="99"/>
      <c r="CM80" s="99"/>
      <c r="CN80" s="99"/>
      <c r="CO80" s="99"/>
      <c r="CP80" s="99"/>
      <c r="CQ80" s="99"/>
      <c r="CR80" s="99"/>
      <c r="CS80" s="99"/>
      <c r="CT80" s="99"/>
      <c r="CU80" s="99"/>
      <c r="CV80" s="99"/>
      <c r="CW80" s="99"/>
      <c r="CX80" s="99"/>
      <c r="CY80" s="99"/>
      <c r="CZ80" s="99"/>
      <c r="DA80" s="99"/>
      <c r="DB80" s="99"/>
      <c r="DC80" s="99"/>
      <c r="DD80" s="99"/>
      <c r="DE80" s="99"/>
      <c r="DF80" s="99"/>
      <c r="DG80" s="99"/>
      <c r="DH80" s="99"/>
      <c r="DI80" s="99"/>
      <c r="DJ80" s="99"/>
      <c r="DK80" s="99"/>
      <c r="DL80" s="99"/>
      <c r="DM80" s="99"/>
      <c r="DN80" s="99"/>
      <c r="DO80" s="99"/>
      <c r="DP80" s="99"/>
      <c r="DQ80" s="99"/>
      <c r="DR80" s="99"/>
      <c r="DS80" s="99"/>
      <c r="DT80" s="99"/>
      <c r="DU80" s="99"/>
      <c r="DV80" s="99"/>
      <c r="DW80" s="99"/>
      <c r="DX80" s="99"/>
      <c r="DY80" s="99"/>
      <c r="DZ80" s="99"/>
      <c r="EA80" s="99"/>
      <c r="EB80" s="99"/>
      <c r="EC80" s="99"/>
      <c r="ED80" s="99"/>
      <c r="EE80" s="99"/>
      <c r="EF80" s="99"/>
      <c r="EG80" s="99"/>
      <c r="EH80" s="99"/>
      <c r="EI80" s="99"/>
      <c r="EJ80" s="99"/>
      <c r="EK80" s="99"/>
      <c r="EL80" s="99"/>
      <c r="EM80" s="99"/>
      <c r="EN80" s="99"/>
      <c r="EO80" s="99"/>
      <c r="EP80" s="99"/>
      <c r="EQ80" s="99"/>
      <c r="ER80" s="99"/>
      <c r="ES80" s="99"/>
      <c r="ET80" s="99"/>
      <c r="EU80" s="99"/>
      <c r="EV80" s="99"/>
      <c r="EW80" s="99"/>
      <c r="EX80" s="99"/>
      <c r="EY80" s="99"/>
      <c r="EZ80" s="99"/>
      <c r="FA80" s="99"/>
      <c r="FB80" s="99"/>
      <c r="FC80" s="99"/>
      <c r="FD80" s="99"/>
      <c r="FE80" s="99"/>
      <c r="FF80" s="99"/>
      <c r="FG80" s="99"/>
      <c r="FH80" s="99"/>
      <c r="FI80" s="99"/>
      <c r="FJ80" s="99"/>
      <c r="FK80" s="99"/>
      <c r="FL80" s="99"/>
      <c r="FM80" s="99"/>
      <c r="FN80" s="99"/>
      <c r="FO80" s="99"/>
      <c r="FP80" s="99"/>
      <c r="FQ80" s="99"/>
      <c r="FR80" s="99"/>
      <c r="FS80" s="99"/>
      <c r="FT80" s="99"/>
      <c r="FU80" s="99"/>
      <c r="FV80" s="99"/>
      <c r="FW80" s="99"/>
      <c r="FX80" s="99"/>
      <c r="FY80" s="99"/>
      <c r="FZ80" s="99"/>
      <c r="GA80" s="99"/>
      <c r="GB80" s="99"/>
      <c r="GC80" s="99"/>
      <c r="GD80" s="99"/>
      <c r="GE80" s="99"/>
      <c r="GF80" s="99"/>
      <c r="GG80" s="99"/>
      <c r="GH80" s="99"/>
      <c r="GI80" s="99"/>
      <c r="GJ80" s="99"/>
      <c r="GK80" s="99"/>
      <c r="GL80" s="99"/>
      <c r="GM80" s="99"/>
      <c r="GN80" s="99"/>
      <c r="GO80" s="99"/>
      <c r="GP80" s="99"/>
      <c r="GQ80" s="99"/>
      <c r="GR80" s="99"/>
      <c r="GS80" s="99"/>
      <c r="GT80" s="99"/>
      <c r="GU80" s="99"/>
      <c r="GV80" s="99"/>
      <c r="GW80" s="99"/>
      <c r="GX80" s="99"/>
      <c r="GY80" s="99"/>
      <c r="GZ80" s="99"/>
      <c r="HA80" s="99"/>
      <c r="HB80" s="99"/>
      <c r="HC80" s="99"/>
      <c r="HD80" s="99"/>
      <c r="HE80" s="99"/>
      <c r="HF80" s="99"/>
      <c r="HG80" s="99"/>
      <c r="HH80" s="99"/>
      <c r="HI80" s="99"/>
      <c r="HJ80" s="99"/>
      <c r="HK80" s="99"/>
      <c r="HL80" s="99"/>
      <c r="HM80" s="99"/>
      <c r="HN80" s="99"/>
      <c r="HO80" s="99"/>
      <c r="HP80" s="99"/>
      <c r="HQ80" s="99"/>
      <c r="HR80" s="99"/>
      <c r="HS80" s="99"/>
      <c r="HT80" s="99"/>
      <c r="HU80" s="99"/>
      <c r="HV80" s="99"/>
      <c r="HW80" s="99"/>
      <c r="HX80" s="99"/>
      <c r="HY80" s="99"/>
      <c r="HZ80" s="99"/>
      <c r="IA80" s="99"/>
      <c r="IB80" s="99"/>
      <c r="IC80" s="99"/>
      <c r="ID80" s="99"/>
      <c r="IE80" s="99"/>
      <c r="IF80" s="99"/>
      <c r="IG80" s="99"/>
      <c r="IH80" s="99"/>
      <c r="II80" s="99"/>
      <c r="IJ80" s="99"/>
      <c r="IK80" s="99"/>
      <c r="IL80" s="99"/>
      <c r="IM80" s="99"/>
      <c r="IN80" s="99"/>
      <c r="IO80" s="99"/>
      <c r="IP80" s="99"/>
      <c r="IQ80" s="99"/>
      <c r="IR80" s="99"/>
      <c r="IS80" s="99"/>
      <c r="IT80" s="99"/>
      <c r="IU80" s="99"/>
      <c r="IV80" s="99"/>
    </row>
    <row r="81" spans="1:256" s="109" customFormat="1" ht="26.4" hidden="1" customHeight="1" x14ac:dyDescent="0.35">
      <c r="A81" s="683" t="s">
        <v>191</v>
      </c>
      <c r="B81" s="683"/>
      <c r="C81" s="102" t="s">
        <v>41</v>
      </c>
      <c r="D81" s="103"/>
      <c r="E81" s="45">
        <v>180000</v>
      </c>
      <c r="F81" s="45"/>
      <c r="G81" s="257"/>
      <c r="H81" s="263"/>
      <c r="M81" s="109" t="s">
        <v>48</v>
      </c>
    </row>
    <row r="82" spans="1:256" s="53" customFormat="1" ht="29.25" hidden="1" customHeight="1" x14ac:dyDescent="0.3">
      <c r="A82" s="679" t="s">
        <v>21</v>
      </c>
      <c r="B82" s="680"/>
      <c r="C82" s="258" t="s">
        <v>14</v>
      </c>
      <c r="D82" s="259">
        <f>C41</f>
        <v>611</v>
      </c>
      <c r="E82" s="259" t="e">
        <f>#REF!</f>
        <v>#REF!</v>
      </c>
      <c r="F82" s="259">
        <f>D41</f>
        <v>0</v>
      </c>
      <c r="G82" s="259">
        <f>E41</f>
        <v>0</v>
      </c>
      <c r="H82" s="264"/>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c r="CS82" s="99"/>
      <c r="CT82" s="99"/>
      <c r="CU82" s="99"/>
      <c r="CV82" s="99"/>
      <c r="CW82" s="99"/>
      <c r="CX82" s="99"/>
      <c r="CY82" s="99"/>
      <c r="CZ82" s="99"/>
      <c r="DA82" s="99"/>
      <c r="DB82" s="99"/>
      <c r="DC82" s="99"/>
      <c r="DD82" s="99"/>
      <c r="DE82" s="99"/>
      <c r="DF82" s="99"/>
      <c r="DG82" s="99"/>
      <c r="DH82" s="99"/>
      <c r="DI82" s="99"/>
      <c r="DJ82" s="99"/>
      <c r="DK82" s="99"/>
      <c r="DL82" s="99"/>
      <c r="DM82" s="99"/>
      <c r="DN82" s="99"/>
      <c r="DO82" s="99"/>
      <c r="DP82" s="99"/>
      <c r="DQ82" s="99"/>
      <c r="DR82" s="99"/>
      <c r="DS82" s="99"/>
      <c r="DT82" s="99"/>
      <c r="DU82" s="99"/>
      <c r="DV82" s="99"/>
      <c r="DW82" s="99"/>
      <c r="DX82" s="99"/>
      <c r="DY82" s="99"/>
      <c r="DZ82" s="99"/>
      <c r="EA82" s="99"/>
      <c r="EB82" s="99"/>
      <c r="EC82" s="99"/>
      <c r="ED82" s="99"/>
      <c r="EE82" s="99"/>
      <c r="EF82" s="99"/>
      <c r="EG82" s="99"/>
      <c r="EH82" s="99"/>
      <c r="EI82" s="99"/>
      <c r="EJ82" s="99"/>
      <c r="EK82" s="99"/>
      <c r="EL82" s="99"/>
      <c r="EM82" s="99"/>
      <c r="EN82" s="99"/>
      <c r="EO82" s="99"/>
      <c r="EP82" s="99"/>
      <c r="EQ82" s="99"/>
      <c r="ER82" s="99"/>
      <c r="ES82" s="99"/>
      <c r="ET82" s="99"/>
      <c r="EU82" s="99"/>
      <c r="EV82" s="99"/>
      <c r="EW82" s="99"/>
      <c r="EX82" s="99"/>
      <c r="EY82" s="99"/>
      <c r="EZ82" s="99"/>
      <c r="FA82" s="99"/>
      <c r="FB82" s="99"/>
      <c r="FC82" s="99"/>
      <c r="FD82" s="99"/>
      <c r="FE82" s="99"/>
      <c r="FF82" s="99"/>
      <c r="FG82" s="99"/>
      <c r="FH82" s="99"/>
      <c r="FI82" s="99"/>
      <c r="FJ82" s="99"/>
      <c r="FK82" s="99"/>
      <c r="FL82" s="99"/>
      <c r="FM82" s="99"/>
      <c r="FN82" s="99"/>
      <c r="FO82" s="99"/>
      <c r="FP82" s="99"/>
      <c r="FQ82" s="99"/>
      <c r="FR82" s="99"/>
      <c r="FS82" s="99"/>
      <c r="FT82" s="99"/>
      <c r="FU82" s="99"/>
      <c r="FV82" s="99"/>
      <c r="FW82" s="99"/>
      <c r="FX82" s="99"/>
      <c r="FY82" s="99"/>
      <c r="FZ82" s="99"/>
      <c r="GA82" s="99"/>
      <c r="GB82" s="99"/>
      <c r="GC82" s="99"/>
      <c r="GD82" s="99"/>
      <c r="GE82" s="99"/>
      <c r="GF82" s="99"/>
      <c r="GG82" s="99"/>
      <c r="GH82" s="99"/>
      <c r="GI82" s="99"/>
      <c r="GJ82" s="99"/>
      <c r="GK82" s="99"/>
      <c r="GL82" s="99"/>
      <c r="GM82" s="99"/>
      <c r="GN82" s="99"/>
      <c r="GO82" s="99"/>
      <c r="GP82" s="99"/>
      <c r="GQ82" s="99"/>
      <c r="GR82" s="99"/>
      <c r="GS82" s="99"/>
      <c r="GT82" s="99"/>
      <c r="GU82" s="99"/>
      <c r="GV82" s="99"/>
      <c r="GW82" s="99"/>
      <c r="GX82" s="99"/>
      <c r="GY82" s="99"/>
      <c r="GZ82" s="99"/>
      <c r="HA82" s="99"/>
      <c r="HB82" s="99"/>
      <c r="HC82" s="99"/>
      <c r="HD82" s="99"/>
      <c r="HE82" s="99"/>
      <c r="HF82" s="99"/>
      <c r="HG82" s="99"/>
      <c r="HH82" s="99"/>
      <c r="HI82" s="99"/>
      <c r="HJ82" s="99"/>
      <c r="HK82" s="99"/>
      <c r="HL82" s="99"/>
      <c r="HM82" s="99"/>
      <c r="HN82" s="99"/>
      <c r="HO82" s="99"/>
      <c r="HP82" s="99"/>
      <c r="HQ82" s="99"/>
      <c r="HR82" s="99"/>
      <c r="HS82" s="99"/>
      <c r="HT82" s="99"/>
      <c r="HU82" s="99"/>
      <c r="HV82" s="99"/>
      <c r="HW82" s="99"/>
      <c r="HX82" s="99"/>
      <c r="HY82" s="99"/>
      <c r="HZ82" s="99"/>
      <c r="IA82" s="99"/>
      <c r="IB82" s="99"/>
      <c r="IC82" s="99"/>
      <c r="ID82" s="99"/>
      <c r="IE82" s="99"/>
      <c r="IF82" s="99"/>
      <c r="IG82" s="99"/>
      <c r="IH82" s="99"/>
      <c r="II82" s="99"/>
      <c r="IJ82" s="99"/>
      <c r="IK82" s="99"/>
      <c r="IL82" s="99"/>
      <c r="IM82" s="99"/>
      <c r="IN82" s="99"/>
      <c r="IO82" s="99"/>
      <c r="IP82" s="99"/>
      <c r="IQ82" s="99"/>
      <c r="IR82" s="99"/>
      <c r="IS82" s="99"/>
      <c r="IT82" s="99"/>
      <c r="IU82" s="99"/>
      <c r="IV82" s="99"/>
    </row>
    <row r="83" spans="1:256" hidden="1" x14ac:dyDescent="0.3"/>
  </sheetData>
  <mergeCells count="42">
    <mergeCell ref="A82:B82"/>
    <mergeCell ref="A68:A69"/>
    <mergeCell ref="B68:B69"/>
    <mergeCell ref="E68:G68"/>
    <mergeCell ref="A73:H73"/>
    <mergeCell ref="A75:K75"/>
    <mergeCell ref="A77:H77"/>
    <mergeCell ref="A78:B79"/>
    <mergeCell ref="C78:C79"/>
    <mergeCell ref="F78:H78"/>
    <mergeCell ref="A80:B80"/>
    <mergeCell ref="A81:B81"/>
    <mergeCell ref="A43:H43"/>
    <mergeCell ref="A45:G45"/>
    <mergeCell ref="A47:G47"/>
    <mergeCell ref="A48:A49"/>
    <mergeCell ref="B48:B49"/>
    <mergeCell ref="E48:G48"/>
    <mergeCell ref="A34:G34"/>
    <mergeCell ref="A35:G35"/>
    <mergeCell ref="A36:G36"/>
    <mergeCell ref="A37:G37"/>
    <mergeCell ref="A38:A39"/>
    <mergeCell ref="B38:B39"/>
    <mergeCell ref="E38:G38"/>
    <mergeCell ref="A33:G33"/>
    <mergeCell ref="D9:G9"/>
    <mergeCell ref="D10:G10"/>
    <mergeCell ref="A20:G20"/>
    <mergeCell ref="A21:G21"/>
    <mergeCell ref="A22:G22"/>
    <mergeCell ref="A23:G23"/>
    <mergeCell ref="A25:G25"/>
    <mergeCell ref="A27:G27"/>
    <mergeCell ref="A29:G29"/>
    <mergeCell ref="A30:G30"/>
    <mergeCell ref="D8:G8"/>
    <mergeCell ref="F1:G1"/>
    <mergeCell ref="D2:G2"/>
    <mergeCell ref="D3:G3"/>
    <mergeCell ref="D4:G4"/>
    <mergeCell ref="D7:G7"/>
  </mergeCells>
  <printOptions horizontalCentered="1"/>
  <pageMargins left="0.39370078740157483" right="0.39370078740157483" top="0.39370078740157483" bottom="0.39370078740157483" header="0.19685039370078741" footer="0.19685039370078741"/>
  <pageSetup paperSize="9" scale="83" fitToHeight="0" orientation="landscape" r:id="rId1"/>
  <headerFooter alignWithMargins="0"/>
  <rowBreaks count="2" manualBreakCount="2">
    <brk id="27" max="6" man="1"/>
    <brk id="46"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40"/>
  <sheetViews>
    <sheetView tabSelected="1" view="pageBreakPreview" topLeftCell="A108" zoomScale="80" zoomScaleNormal="60" zoomScaleSheetLayoutView="80" workbookViewId="0">
      <selection activeCell="D62" sqref="D62"/>
    </sheetView>
  </sheetViews>
  <sheetFormatPr defaultRowHeight="13.8" x14ac:dyDescent="0.3"/>
  <cols>
    <col min="1" max="1" width="44.33203125" style="818" customWidth="1"/>
    <col min="2" max="2" width="19.33203125" style="818" customWidth="1"/>
    <col min="3" max="3" width="15" style="819" customWidth="1"/>
    <col min="4" max="4" width="16.33203125" style="819" customWidth="1"/>
    <col min="5" max="5" width="15.33203125" style="819" customWidth="1"/>
    <col min="6" max="6" width="14.109375" style="819" customWidth="1"/>
    <col min="7" max="7" width="15.88671875" style="819" customWidth="1"/>
    <col min="8" max="8" width="32.88671875" style="819" customWidth="1"/>
    <col min="9" max="9" width="11" style="837" customWidth="1"/>
    <col min="10" max="10" width="11.109375" style="819" customWidth="1"/>
    <col min="11" max="12" width="13.33203125" style="819" customWidth="1"/>
    <col min="13" max="13" width="13.88671875" style="819" customWidth="1"/>
    <col min="14" max="17" width="9.109375" style="819" customWidth="1"/>
    <col min="18" max="256" width="8.88671875" style="819"/>
    <col min="257" max="257" width="46.109375" style="819" customWidth="1"/>
    <col min="258" max="258" width="30.6640625" style="819" customWidth="1"/>
    <col min="259" max="259" width="20.88671875" style="819" customWidth="1"/>
    <col min="260" max="261" width="20.33203125" style="819" customWidth="1"/>
    <col min="262" max="262" width="14.6640625" style="819" customWidth="1"/>
    <col min="263" max="263" width="14" style="819" customWidth="1"/>
    <col min="264" max="264" width="32.88671875" style="819" customWidth="1"/>
    <col min="265" max="265" width="11" style="819" customWidth="1"/>
    <col min="266" max="266" width="11.109375" style="819" customWidth="1"/>
    <col min="267" max="268" width="13.33203125" style="819" customWidth="1"/>
    <col min="269" max="269" width="13.88671875" style="819" customWidth="1"/>
    <col min="270" max="273" width="9.109375" style="819" customWidth="1"/>
    <col min="274" max="512" width="8.88671875" style="819"/>
    <col min="513" max="513" width="46.109375" style="819" customWidth="1"/>
    <col min="514" max="514" width="30.6640625" style="819" customWidth="1"/>
    <col min="515" max="515" width="20.88671875" style="819" customWidth="1"/>
    <col min="516" max="517" width="20.33203125" style="819" customWidth="1"/>
    <col min="518" max="518" width="14.6640625" style="819" customWidth="1"/>
    <col min="519" max="519" width="14" style="819" customWidth="1"/>
    <col min="520" max="520" width="32.88671875" style="819" customWidth="1"/>
    <col min="521" max="521" width="11" style="819" customWidth="1"/>
    <col min="522" max="522" width="11.109375" style="819" customWidth="1"/>
    <col min="523" max="524" width="13.33203125" style="819" customWidth="1"/>
    <col min="525" max="525" width="13.88671875" style="819" customWidth="1"/>
    <col min="526" max="529" width="9.109375" style="819" customWidth="1"/>
    <col min="530" max="768" width="8.88671875" style="819"/>
    <col min="769" max="769" width="46.109375" style="819" customWidth="1"/>
    <col min="770" max="770" width="30.6640625" style="819" customWidth="1"/>
    <col min="771" max="771" width="20.88671875" style="819" customWidth="1"/>
    <col min="772" max="773" width="20.33203125" style="819" customWidth="1"/>
    <col min="774" max="774" width="14.6640625" style="819" customWidth="1"/>
    <col min="775" max="775" width="14" style="819" customWidth="1"/>
    <col min="776" max="776" width="32.88671875" style="819" customWidth="1"/>
    <col min="777" max="777" width="11" style="819" customWidth="1"/>
    <col min="778" max="778" width="11.109375" style="819" customWidth="1"/>
    <col min="779" max="780" width="13.33203125" style="819" customWidth="1"/>
    <col min="781" max="781" width="13.88671875" style="819" customWidth="1"/>
    <col min="782" max="785" width="9.109375" style="819" customWidth="1"/>
    <col min="786" max="1024" width="8.88671875" style="819"/>
    <col min="1025" max="1025" width="46.109375" style="819" customWidth="1"/>
    <col min="1026" max="1026" width="30.6640625" style="819" customWidth="1"/>
    <col min="1027" max="1027" width="20.88671875" style="819" customWidth="1"/>
    <col min="1028" max="1029" width="20.33203125" style="819" customWidth="1"/>
    <col min="1030" max="1030" width="14.6640625" style="819" customWidth="1"/>
    <col min="1031" max="1031" width="14" style="819" customWidth="1"/>
    <col min="1032" max="1032" width="32.88671875" style="819" customWidth="1"/>
    <col min="1033" max="1033" width="11" style="819" customWidth="1"/>
    <col min="1034" max="1034" width="11.109375" style="819" customWidth="1"/>
    <col min="1035" max="1036" width="13.33203125" style="819" customWidth="1"/>
    <col min="1037" max="1037" width="13.88671875" style="819" customWidth="1"/>
    <col min="1038" max="1041" width="9.109375" style="819" customWidth="1"/>
    <col min="1042" max="1280" width="8.88671875" style="819"/>
    <col min="1281" max="1281" width="46.109375" style="819" customWidth="1"/>
    <col min="1282" max="1282" width="30.6640625" style="819" customWidth="1"/>
    <col min="1283" max="1283" width="20.88671875" style="819" customWidth="1"/>
    <col min="1284" max="1285" width="20.33203125" style="819" customWidth="1"/>
    <col min="1286" max="1286" width="14.6640625" style="819" customWidth="1"/>
    <col min="1287" max="1287" width="14" style="819" customWidth="1"/>
    <col min="1288" max="1288" width="32.88671875" style="819" customWidth="1"/>
    <col min="1289" max="1289" width="11" style="819" customWidth="1"/>
    <col min="1290" max="1290" width="11.109375" style="819" customWidth="1"/>
    <col min="1291" max="1292" width="13.33203125" style="819" customWidth="1"/>
    <col min="1293" max="1293" width="13.88671875" style="819" customWidth="1"/>
    <col min="1294" max="1297" width="9.109375" style="819" customWidth="1"/>
    <col min="1298" max="1536" width="8.88671875" style="819"/>
    <col min="1537" max="1537" width="46.109375" style="819" customWidth="1"/>
    <col min="1538" max="1538" width="30.6640625" style="819" customWidth="1"/>
    <col min="1539" max="1539" width="20.88671875" style="819" customWidth="1"/>
    <col min="1540" max="1541" width="20.33203125" style="819" customWidth="1"/>
    <col min="1542" max="1542" width="14.6640625" style="819" customWidth="1"/>
    <col min="1543" max="1543" width="14" style="819" customWidth="1"/>
    <col min="1544" max="1544" width="32.88671875" style="819" customWidth="1"/>
    <col min="1545" max="1545" width="11" style="819" customWidth="1"/>
    <col min="1546" max="1546" width="11.109375" style="819" customWidth="1"/>
    <col min="1547" max="1548" width="13.33203125" style="819" customWidth="1"/>
    <col min="1549" max="1549" width="13.88671875" style="819" customWidth="1"/>
    <col min="1550" max="1553" width="9.109375" style="819" customWidth="1"/>
    <col min="1554" max="1792" width="8.88671875" style="819"/>
    <col min="1793" max="1793" width="46.109375" style="819" customWidth="1"/>
    <col min="1794" max="1794" width="30.6640625" style="819" customWidth="1"/>
    <col min="1795" max="1795" width="20.88671875" style="819" customWidth="1"/>
    <col min="1796" max="1797" width="20.33203125" style="819" customWidth="1"/>
    <col min="1798" max="1798" width="14.6640625" style="819" customWidth="1"/>
    <col min="1799" max="1799" width="14" style="819" customWidth="1"/>
    <col min="1800" max="1800" width="32.88671875" style="819" customWidth="1"/>
    <col min="1801" max="1801" width="11" style="819" customWidth="1"/>
    <col min="1802" max="1802" width="11.109375" style="819" customWidth="1"/>
    <col min="1803" max="1804" width="13.33203125" style="819" customWidth="1"/>
    <col min="1805" max="1805" width="13.88671875" style="819" customWidth="1"/>
    <col min="1806" max="1809" width="9.109375" style="819" customWidth="1"/>
    <col min="1810" max="2048" width="8.88671875" style="819"/>
    <col min="2049" max="2049" width="46.109375" style="819" customWidth="1"/>
    <col min="2050" max="2050" width="30.6640625" style="819" customWidth="1"/>
    <col min="2051" max="2051" width="20.88671875" style="819" customWidth="1"/>
    <col min="2052" max="2053" width="20.33203125" style="819" customWidth="1"/>
    <col min="2054" max="2054" width="14.6640625" style="819" customWidth="1"/>
    <col min="2055" max="2055" width="14" style="819" customWidth="1"/>
    <col min="2056" max="2056" width="32.88671875" style="819" customWidth="1"/>
    <col min="2057" max="2057" width="11" style="819" customWidth="1"/>
    <col min="2058" max="2058" width="11.109375" style="819" customWidth="1"/>
    <col min="2059" max="2060" width="13.33203125" style="819" customWidth="1"/>
    <col min="2061" max="2061" width="13.88671875" style="819" customWidth="1"/>
    <col min="2062" max="2065" width="9.109375" style="819" customWidth="1"/>
    <col min="2066" max="2304" width="8.88671875" style="819"/>
    <col min="2305" max="2305" width="46.109375" style="819" customWidth="1"/>
    <col min="2306" max="2306" width="30.6640625" style="819" customWidth="1"/>
    <col min="2307" max="2307" width="20.88671875" style="819" customWidth="1"/>
    <col min="2308" max="2309" width="20.33203125" style="819" customWidth="1"/>
    <col min="2310" max="2310" width="14.6640625" style="819" customWidth="1"/>
    <col min="2311" max="2311" width="14" style="819" customWidth="1"/>
    <col min="2312" max="2312" width="32.88671875" style="819" customWidth="1"/>
    <col min="2313" max="2313" width="11" style="819" customWidth="1"/>
    <col min="2314" max="2314" width="11.109375" style="819" customWidth="1"/>
    <col min="2315" max="2316" width="13.33203125" style="819" customWidth="1"/>
    <col min="2317" max="2317" width="13.88671875" style="819" customWidth="1"/>
    <col min="2318" max="2321" width="9.109375" style="819" customWidth="1"/>
    <col min="2322" max="2560" width="8.88671875" style="819"/>
    <col min="2561" max="2561" width="46.109375" style="819" customWidth="1"/>
    <col min="2562" max="2562" width="30.6640625" style="819" customWidth="1"/>
    <col min="2563" max="2563" width="20.88671875" style="819" customWidth="1"/>
    <col min="2564" max="2565" width="20.33203125" style="819" customWidth="1"/>
    <col min="2566" max="2566" width="14.6640625" style="819" customWidth="1"/>
    <col min="2567" max="2567" width="14" style="819" customWidth="1"/>
    <col min="2568" max="2568" width="32.88671875" style="819" customWidth="1"/>
    <col min="2569" max="2569" width="11" style="819" customWidth="1"/>
    <col min="2570" max="2570" width="11.109375" style="819" customWidth="1"/>
    <col min="2571" max="2572" width="13.33203125" style="819" customWidth="1"/>
    <col min="2573" max="2573" width="13.88671875" style="819" customWidth="1"/>
    <col min="2574" max="2577" width="9.109375" style="819" customWidth="1"/>
    <col min="2578" max="2816" width="8.88671875" style="819"/>
    <col min="2817" max="2817" width="46.109375" style="819" customWidth="1"/>
    <col min="2818" max="2818" width="30.6640625" style="819" customWidth="1"/>
    <col min="2819" max="2819" width="20.88671875" style="819" customWidth="1"/>
    <col min="2820" max="2821" width="20.33203125" style="819" customWidth="1"/>
    <col min="2822" max="2822" width="14.6640625" style="819" customWidth="1"/>
    <col min="2823" max="2823" width="14" style="819" customWidth="1"/>
    <col min="2824" max="2824" width="32.88671875" style="819" customWidth="1"/>
    <col min="2825" max="2825" width="11" style="819" customWidth="1"/>
    <col min="2826" max="2826" width="11.109375" style="819" customWidth="1"/>
    <col min="2827" max="2828" width="13.33203125" style="819" customWidth="1"/>
    <col min="2829" max="2829" width="13.88671875" style="819" customWidth="1"/>
    <col min="2830" max="2833" width="9.109375" style="819" customWidth="1"/>
    <col min="2834" max="3072" width="8.88671875" style="819"/>
    <col min="3073" max="3073" width="46.109375" style="819" customWidth="1"/>
    <col min="3074" max="3074" width="30.6640625" style="819" customWidth="1"/>
    <col min="3075" max="3075" width="20.88671875" style="819" customWidth="1"/>
    <col min="3076" max="3077" width="20.33203125" style="819" customWidth="1"/>
    <col min="3078" max="3078" width="14.6640625" style="819" customWidth="1"/>
    <col min="3079" max="3079" width="14" style="819" customWidth="1"/>
    <col min="3080" max="3080" width="32.88671875" style="819" customWidth="1"/>
    <col min="3081" max="3081" width="11" style="819" customWidth="1"/>
    <col min="3082" max="3082" width="11.109375" style="819" customWidth="1"/>
    <col min="3083" max="3084" width="13.33203125" style="819" customWidth="1"/>
    <col min="3085" max="3085" width="13.88671875" style="819" customWidth="1"/>
    <col min="3086" max="3089" width="9.109375" style="819" customWidth="1"/>
    <col min="3090" max="3328" width="8.88671875" style="819"/>
    <col min="3329" max="3329" width="46.109375" style="819" customWidth="1"/>
    <col min="3330" max="3330" width="30.6640625" style="819" customWidth="1"/>
    <col min="3331" max="3331" width="20.88671875" style="819" customWidth="1"/>
    <col min="3332" max="3333" width="20.33203125" style="819" customWidth="1"/>
    <col min="3334" max="3334" width="14.6640625" style="819" customWidth="1"/>
    <col min="3335" max="3335" width="14" style="819" customWidth="1"/>
    <col min="3336" max="3336" width="32.88671875" style="819" customWidth="1"/>
    <col min="3337" max="3337" width="11" style="819" customWidth="1"/>
    <col min="3338" max="3338" width="11.109375" style="819" customWidth="1"/>
    <col min="3339" max="3340" width="13.33203125" style="819" customWidth="1"/>
    <col min="3341" max="3341" width="13.88671875" style="819" customWidth="1"/>
    <col min="3342" max="3345" width="9.109375" style="819" customWidth="1"/>
    <col min="3346" max="3584" width="8.88671875" style="819"/>
    <col min="3585" max="3585" width="46.109375" style="819" customWidth="1"/>
    <col min="3586" max="3586" width="30.6640625" style="819" customWidth="1"/>
    <col min="3587" max="3587" width="20.88671875" style="819" customWidth="1"/>
    <col min="3588" max="3589" width="20.33203125" style="819" customWidth="1"/>
    <col min="3590" max="3590" width="14.6640625" style="819" customWidth="1"/>
    <col min="3591" max="3591" width="14" style="819" customWidth="1"/>
    <col min="3592" max="3592" width="32.88671875" style="819" customWidth="1"/>
    <col min="3593" max="3593" width="11" style="819" customWidth="1"/>
    <col min="3594" max="3594" width="11.109375" style="819" customWidth="1"/>
    <col min="3595" max="3596" width="13.33203125" style="819" customWidth="1"/>
    <col min="3597" max="3597" width="13.88671875" style="819" customWidth="1"/>
    <col min="3598" max="3601" width="9.109375" style="819" customWidth="1"/>
    <col min="3602" max="3840" width="8.88671875" style="819"/>
    <col min="3841" max="3841" width="46.109375" style="819" customWidth="1"/>
    <col min="3842" max="3842" width="30.6640625" style="819" customWidth="1"/>
    <col min="3843" max="3843" width="20.88671875" style="819" customWidth="1"/>
    <col min="3844" max="3845" width="20.33203125" style="819" customWidth="1"/>
    <col min="3846" max="3846" width="14.6640625" style="819" customWidth="1"/>
    <col min="3847" max="3847" width="14" style="819" customWidth="1"/>
    <col min="3848" max="3848" width="32.88671875" style="819" customWidth="1"/>
    <col min="3849" max="3849" width="11" style="819" customWidth="1"/>
    <col min="3850" max="3850" width="11.109375" style="819" customWidth="1"/>
    <col min="3851" max="3852" width="13.33203125" style="819" customWidth="1"/>
    <col min="3853" max="3853" width="13.88671875" style="819" customWidth="1"/>
    <col min="3854" max="3857" width="9.109375" style="819" customWidth="1"/>
    <col min="3858" max="4096" width="8.88671875" style="819"/>
    <col min="4097" max="4097" width="46.109375" style="819" customWidth="1"/>
    <col min="4098" max="4098" width="30.6640625" style="819" customWidth="1"/>
    <col min="4099" max="4099" width="20.88671875" style="819" customWidth="1"/>
    <col min="4100" max="4101" width="20.33203125" style="819" customWidth="1"/>
    <col min="4102" max="4102" width="14.6640625" style="819" customWidth="1"/>
    <col min="4103" max="4103" width="14" style="819" customWidth="1"/>
    <col min="4104" max="4104" width="32.88671875" style="819" customWidth="1"/>
    <col min="4105" max="4105" width="11" style="819" customWidth="1"/>
    <col min="4106" max="4106" width="11.109375" style="819" customWidth="1"/>
    <col min="4107" max="4108" width="13.33203125" style="819" customWidth="1"/>
    <col min="4109" max="4109" width="13.88671875" style="819" customWidth="1"/>
    <col min="4110" max="4113" width="9.109375" style="819" customWidth="1"/>
    <col min="4114" max="4352" width="8.88671875" style="819"/>
    <col min="4353" max="4353" width="46.109375" style="819" customWidth="1"/>
    <col min="4354" max="4354" width="30.6640625" style="819" customWidth="1"/>
    <col min="4355" max="4355" width="20.88671875" style="819" customWidth="1"/>
    <col min="4356" max="4357" width="20.33203125" style="819" customWidth="1"/>
    <col min="4358" max="4358" width="14.6640625" style="819" customWidth="1"/>
    <col min="4359" max="4359" width="14" style="819" customWidth="1"/>
    <col min="4360" max="4360" width="32.88671875" style="819" customWidth="1"/>
    <col min="4361" max="4361" width="11" style="819" customWidth="1"/>
    <col min="4362" max="4362" width="11.109375" style="819" customWidth="1"/>
    <col min="4363" max="4364" width="13.33203125" style="819" customWidth="1"/>
    <col min="4365" max="4365" width="13.88671875" style="819" customWidth="1"/>
    <col min="4366" max="4369" width="9.109375" style="819" customWidth="1"/>
    <col min="4370" max="4608" width="8.88671875" style="819"/>
    <col min="4609" max="4609" width="46.109375" style="819" customWidth="1"/>
    <col min="4610" max="4610" width="30.6640625" style="819" customWidth="1"/>
    <col min="4611" max="4611" width="20.88671875" style="819" customWidth="1"/>
    <col min="4612" max="4613" width="20.33203125" style="819" customWidth="1"/>
    <col min="4614" max="4614" width="14.6640625" style="819" customWidth="1"/>
    <col min="4615" max="4615" width="14" style="819" customWidth="1"/>
    <col min="4616" max="4616" width="32.88671875" style="819" customWidth="1"/>
    <col min="4617" max="4617" width="11" style="819" customWidth="1"/>
    <col min="4618" max="4618" width="11.109375" style="819" customWidth="1"/>
    <col min="4619" max="4620" width="13.33203125" style="819" customWidth="1"/>
    <col min="4621" max="4621" width="13.88671875" style="819" customWidth="1"/>
    <col min="4622" max="4625" width="9.109375" style="819" customWidth="1"/>
    <col min="4626" max="4864" width="8.88671875" style="819"/>
    <col min="4865" max="4865" width="46.109375" style="819" customWidth="1"/>
    <col min="4866" max="4866" width="30.6640625" style="819" customWidth="1"/>
    <col min="4867" max="4867" width="20.88671875" style="819" customWidth="1"/>
    <col min="4868" max="4869" width="20.33203125" style="819" customWidth="1"/>
    <col min="4870" max="4870" width="14.6640625" style="819" customWidth="1"/>
    <col min="4871" max="4871" width="14" style="819" customWidth="1"/>
    <col min="4872" max="4872" width="32.88671875" style="819" customWidth="1"/>
    <col min="4873" max="4873" width="11" style="819" customWidth="1"/>
    <col min="4874" max="4874" width="11.109375" style="819" customWidth="1"/>
    <col min="4875" max="4876" width="13.33203125" style="819" customWidth="1"/>
    <col min="4877" max="4877" width="13.88671875" style="819" customWidth="1"/>
    <col min="4878" max="4881" width="9.109375" style="819" customWidth="1"/>
    <col min="4882" max="5120" width="8.88671875" style="819"/>
    <col min="5121" max="5121" width="46.109375" style="819" customWidth="1"/>
    <col min="5122" max="5122" width="30.6640625" style="819" customWidth="1"/>
    <col min="5123" max="5123" width="20.88671875" style="819" customWidth="1"/>
    <col min="5124" max="5125" width="20.33203125" style="819" customWidth="1"/>
    <col min="5126" max="5126" width="14.6640625" style="819" customWidth="1"/>
    <col min="5127" max="5127" width="14" style="819" customWidth="1"/>
    <col min="5128" max="5128" width="32.88671875" style="819" customWidth="1"/>
    <col min="5129" max="5129" width="11" style="819" customWidth="1"/>
    <col min="5130" max="5130" width="11.109375" style="819" customWidth="1"/>
    <col min="5131" max="5132" width="13.33203125" style="819" customWidth="1"/>
    <col min="5133" max="5133" width="13.88671875" style="819" customWidth="1"/>
    <col min="5134" max="5137" width="9.109375" style="819" customWidth="1"/>
    <col min="5138" max="5376" width="8.88671875" style="819"/>
    <col min="5377" max="5377" width="46.109375" style="819" customWidth="1"/>
    <col min="5378" max="5378" width="30.6640625" style="819" customWidth="1"/>
    <col min="5379" max="5379" width="20.88671875" style="819" customWidth="1"/>
    <col min="5380" max="5381" width="20.33203125" style="819" customWidth="1"/>
    <col min="5382" max="5382" width="14.6640625" style="819" customWidth="1"/>
    <col min="5383" max="5383" width="14" style="819" customWidth="1"/>
    <col min="5384" max="5384" width="32.88671875" style="819" customWidth="1"/>
    <col min="5385" max="5385" width="11" style="819" customWidth="1"/>
    <col min="5386" max="5386" width="11.109375" style="819" customWidth="1"/>
    <col min="5387" max="5388" width="13.33203125" style="819" customWidth="1"/>
    <col min="5389" max="5389" width="13.88671875" style="819" customWidth="1"/>
    <col min="5390" max="5393" width="9.109375" style="819" customWidth="1"/>
    <col min="5394" max="5632" width="8.88671875" style="819"/>
    <col min="5633" max="5633" width="46.109375" style="819" customWidth="1"/>
    <col min="5634" max="5634" width="30.6640625" style="819" customWidth="1"/>
    <col min="5635" max="5635" width="20.88671875" style="819" customWidth="1"/>
    <col min="5636" max="5637" width="20.33203125" style="819" customWidth="1"/>
    <col min="5638" max="5638" width="14.6640625" style="819" customWidth="1"/>
    <col min="5639" max="5639" width="14" style="819" customWidth="1"/>
    <col min="5640" max="5640" width="32.88671875" style="819" customWidth="1"/>
    <col min="5641" max="5641" width="11" style="819" customWidth="1"/>
    <col min="5642" max="5642" width="11.109375" style="819" customWidth="1"/>
    <col min="5643" max="5644" width="13.33203125" style="819" customWidth="1"/>
    <col min="5645" max="5645" width="13.88671875" style="819" customWidth="1"/>
    <col min="5646" max="5649" width="9.109375" style="819" customWidth="1"/>
    <col min="5650" max="5888" width="8.88671875" style="819"/>
    <col min="5889" max="5889" width="46.109375" style="819" customWidth="1"/>
    <col min="5890" max="5890" width="30.6640625" style="819" customWidth="1"/>
    <col min="5891" max="5891" width="20.88671875" style="819" customWidth="1"/>
    <col min="5892" max="5893" width="20.33203125" style="819" customWidth="1"/>
    <col min="5894" max="5894" width="14.6640625" style="819" customWidth="1"/>
    <col min="5895" max="5895" width="14" style="819" customWidth="1"/>
    <col min="5896" max="5896" width="32.88671875" style="819" customWidth="1"/>
    <col min="5897" max="5897" width="11" style="819" customWidth="1"/>
    <col min="5898" max="5898" width="11.109375" style="819" customWidth="1"/>
    <col min="5899" max="5900" width="13.33203125" style="819" customWidth="1"/>
    <col min="5901" max="5901" width="13.88671875" style="819" customWidth="1"/>
    <col min="5902" max="5905" width="9.109375" style="819" customWidth="1"/>
    <col min="5906" max="6144" width="8.88671875" style="819"/>
    <col min="6145" max="6145" width="46.109375" style="819" customWidth="1"/>
    <col min="6146" max="6146" width="30.6640625" style="819" customWidth="1"/>
    <col min="6147" max="6147" width="20.88671875" style="819" customWidth="1"/>
    <col min="6148" max="6149" width="20.33203125" style="819" customWidth="1"/>
    <col min="6150" max="6150" width="14.6640625" style="819" customWidth="1"/>
    <col min="6151" max="6151" width="14" style="819" customWidth="1"/>
    <col min="6152" max="6152" width="32.88671875" style="819" customWidth="1"/>
    <col min="6153" max="6153" width="11" style="819" customWidth="1"/>
    <col min="6154" max="6154" width="11.109375" style="819" customWidth="1"/>
    <col min="6155" max="6156" width="13.33203125" style="819" customWidth="1"/>
    <col min="6157" max="6157" width="13.88671875" style="819" customWidth="1"/>
    <col min="6158" max="6161" width="9.109375" style="819" customWidth="1"/>
    <col min="6162" max="6400" width="8.88671875" style="819"/>
    <col min="6401" max="6401" width="46.109375" style="819" customWidth="1"/>
    <col min="6402" max="6402" width="30.6640625" style="819" customWidth="1"/>
    <col min="6403" max="6403" width="20.88671875" style="819" customWidth="1"/>
    <col min="6404" max="6405" width="20.33203125" style="819" customWidth="1"/>
    <col min="6406" max="6406" width="14.6640625" style="819" customWidth="1"/>
    <col min="6407" max="6407" width="14" style="819" customWidth="1"/>
    <col min="6408" max="6408" width="32.88671875" style="819" customWidth="1"/>
    <col min="6409" max="6409" width="11" style="819" customWidth="1"/>
    <col min="6410" max="6410" width="11.109375" style="819" customWidth="1"/>
    <col min="6411" max="6412" width="13.33203125" style="819" customWidth="1"/>
    <col min="6413" max="6413" width="13.88671875" style="819" customWidth="1"/>
    <col min="6414" max="6417" width="9.109375" style="819" customWidth="1"/>
    <col min="6418" max="6656" width="8.88671875" style="819"/>
    <col min="6657" max="6657" width="46.109375" style="819" customWidth="1"/>
    <col min="6658" max="6658" width="30.6640625" style="819" customWidth="1"/>
    <col min="6659" max="6659" width="20.88671875" style="819" customWidth="1"/>
    <col min="6660" max="6661" width="20.33203125" style="819" customWidth="1"/>
    <col min="6662" max="6662" width="14.6640625" style="819" customWidth="1"/>
    <col min="6663" max="6663" width="14" style="819" customWidth="1"/>
    <col min="6664" max="6664" width="32.88671875" style="819" customWidth="1"/>
    <col min="6665" max="6665" width="11" style="819" customWidth="1"/>
    <col min="6666" max="6666" width="11.109375" style="819" customWidth="1"/>
    <col min="6667" max="6668" width="13.33203125" style="819" customWidth="1"/>
    <col min="6669" max="6669" width="13.88671875" style="819" customWidth="1"/>
    <col min="6670" max="6673" width="9.109375" style="819" customWidth="1"/>
    <col min="6674" max="6912" width="8.88671875" style="819"/>
    <col min="6913" max="6913" width="46.109375" style="819" customWidth="1"/>
    <col min="6914" max="6914" width="30.6640625" style="819" customWidth="1"/>
    <col min="6915" max="6915" width="20.88671875" style="819" customWidth="1"/>
    <col min="6916" max="6917" width="20.33203125" style="819" customWidth="1"/>
    <col min="6918" max="6918" width="14.6640625" style="819" customWidth="1"/>
    <col min="6919" max="6919" width="14" style="819" customWidth="1"/>
    <col min="6920" max="6920" width="32.88671875" style="819" customWidth="1"/>
    <col min="6921" max="6921" width="11" style="819" customWidth="1"/>
    <col min="6922" max="6922" width="11.109375" style="819" customWidth="1"/>
    <col min="6923" max="6924" width="13.33203125" style="819" customWidth="1"/>
    <col min="6925" max="6925" width="13.88671875" style="819" customWidth="1"/>
    <col min="6926" max="6929" width="9.109375" style="819" customWidth="1"/>
    <col min="6930" max="7168" width="8.88671875" style="819"/>
    <col min="7169" max="7169" width="46.109375" style="819" customWidth="1"/>
    <col min="7170" max="7170" width="30.6640625" style="819" customWidth="1"/>
    <col min="7171" max="7171" width="20.88671875" style="819" customWidth="1"/>
    <col min="7172" max="7173" width="20.33203125" style="819" customWidth="1"/>
    <col min="7174" max="7174" width="14.6640625" style="819" customWidth="1"/>
    <col min="7175" max="7175" width="14" style="819" customWidth="1"/>
    <col min="7176" max="7176" width="32.88671875" style="819" customWidth="1"/>
    <col min="7177" max="7177" width="11" style="819" customWidth="1"/>
    <col min="7178" max="7178" width="11.109375" style="819" customWidth="1"/>
    <col min="7179" max="7180" width="13.33203125" style="819" customWidth="1"/>
    <col min="7181" max="7181" width="13.88671875" style="819" customWidth="1"/>
    <col min="7182" max="7185" width="9.109375" style="819" customWidth="1"/>
    <col min="7186" max="7424" width="8.88671875" style="819"/>
    <col min="7425" max="7425" width="46.109375" style="819" customWidth="1"/>
    <col min="7426" max="7426" width="30.6640625" style="819" customWidth="1"/>
    <col min="7427" max="7427" width="20.88671875" style="819" customWidth="1"/>
    <col min="7428" max="7429" width="20.33203125" style="819" customWidth="1"/>
    <col min="7430" max="7430" width="14.6640625" style="819" customWidth="1"/>
    <col min="7431" max="7431" width="14" style="819" customWidth="1"/>
    <col min="7432" max="7432" width="32.88671875" style="819" customWidth="1"/>
    <col min="7433" max="7433" width="11" style="819" customWidth="1"/>
    <col min="7434" max="7434" width="11.109375" style="819" customWidth="1"/>
    <col min="7435" max="7436" width="13.33203125" style="819" customWidth="1"/>
    <col min="7437" max="7437" width="13.88671875" style="819" customWidth="1"/>
    <col min="7438" max="7441" width="9.109375" style="819" customWidth="1"/>
    <col min="7442" max="7680" width="8.88671875" style="819"/>
    <col min="7681" max="7681" width="46.109375" style="819" customWidth="1"/>
    <col min="7682" max="7682" width="30.6640625" style="819" customWidth="1"/>
    <col min="7683" max="7683" width="20.88671875" style="819" customWidth="1"/>
    <col min="7684" max="7685" width="20.33203125" style="819" customWidth="1"/>
    <col min="7686" max="7686" width="14.6640625" style="819" customWidth="1"/>
    <col min="7687" max="7687" width="14" style="819" customWidth="1"/>
    <col min="7688" max="7688" width="32.88671875" style="819" customWidth="1"/>
    <col min="7689" max="7689" width="11" style="819" customWidth="1"/>
    <col min="7690" max="7690" width="11.109375" style="819" customWidth="1"/>
    <col min="7691" max="7692" width="13.33203125" style="819" customWidth="1"/>
    <col min="7693" max="7693" width="13.88671875" style="819" customWidth="1"/>
    <col min="7694" max="7697" width="9.109375" style="819" customWidth="1"/>
    <col min="7698" max="7936" width="8.88671875" style="819"/>
    <col min="7937" max="7937" width="46.109375" style="819" customWidth="1"/>
    <col min="7938" max="7938" width="30.6640625" style="819" customWidth="1"/>
    <col min="7939" max="7939" width="20.88671875" style="819" customWidth="1"/>
    <col min="7940" max="7941" width="20.33203125" style="819" customWidth="1"/>
    <col min="7942" max="7942" width="14.6640625" style="819" customWidth="1"/>
    <col min="7943" max="7943" width="14" style="819" customWidth="1"/>
    <col min="7944" max="7944" width="32.88671875" style="819" customWidth="1"/>
    <col min="7945" max="7945" width="11" style="819" customWidth="1"/>
    <col min="7946" max="7946" width="11.109375" style="819" customWidth="1"/>
    <col min="7947" max="7948" width="13.33203125" style="819" customWidth="1"/>
    <col min="7949" max="7949" width="13.88671875" style="819" customWidth="1"/>
    <col min="7950" max="7953" width="9.109375" style="819" customWidth="1"/>
    <col min="7954" max="8192" width="8.88671875" style="819"/>
    <col min="8193" max="8193" width="46.109375" style="819" customWidth="1"/>
    <col min="8194" max="8194" width="30.6640625" style="819" customWidth="1"/>
    <col min="8195" max="8195" width="20.88671875" style="819" customWidth="1"/>
    <col min="8196" max="8197" width="20.33203125" style="819" customWidth="1"/>
    <col min="8198" max="8198" width="14.6640625" style="819" customWidth="1"/>
    <col min="8199" max="8199" width="14" style="819" customWidth="1"/>
    <col min="8200" max="8200" width="32.88671875" style="819" customWidth="1"/>
    <col min="8201" max="8201" width="11" style="819" customWidth="1"/>
    <col min="8202" max="8202" width="11.109375" style="819" customWidth="1"/>
    <col min="8203" max="8204" width="13.33203125" style="819" customWidth="1"/>
    <col min="8205" max="8205" width="13.88671875" style="819" customWidth="1"/>
    <col min="8206" max="8209" width="9.109375" style="819" customWidth="1"/>
    <col min="8210" max="8448" width="8.88671875" style="819"/>
    <col min="8449" max="8449" width="46.109375" style="819" customWidth="1"/>
    <col min="8450" max="8450" width="30.6640625" style="819" customWidth="1"/>
    <col min="8451" max="8451" width="20.88671875" style="819" customWidth="1"/>
    <col min="8452" max="8453" width="20.33203125" style="819" customWidth="1"/>
    <col min="8454" max="8454" width="14.6640625" style="819" customWidth="1"/>
    <col min="8455" max="8455" width="14" style="819" customWidth="1"/>
    <col min="8456" max="8456" width="32.88671875" style="819" customWidth="1"/>
    <col min="8457" max="8457" width="11" style="819" customWidth="1"/>
    <col min="8458" max="8458" width="11.109375" style="819" customWidth="1"/>
    <col min="8459" max="8460" width="13.33203125" style="819" customWidth="1"/>
    <col min="8461" max="8461" width="13.88671875" style="819" customWidth="1"/>
    <col min="8462" max="8465" width="9.109375" style="819" customWidth="1"/>
    <col min="8466" max="8704" width="8.88671875" style="819"/>
    <col min="8705" max="8705" width="46.109375" style="819" customWidth="1"/>
    <col min="8706" max="8706" width="30.6640625" style="819" customWidth="1"/>
    <col min="8707" max="8707" width="20.88671875" style="819" customWidth="1"/>
    <col min="8708" max="8709" width="20.33203125" style="819" customWidth="1"/>
    <col min="8710" max="8710" width="14.6640625" style="819" customWidth="1"/>
    <col min="8711" max="8711" width="14" style="819" customWidth="1"/>
    <col min="8712" max="8712" width="32.88671875" style="819" customWidth="1"/>
    <col min="8713" max="8713" width="11" style="819" customWidth="1"/>
    <col min="8714" max="8714" width="11.109375" style="819" customWidth="1"/>
    <col min="8715" max="8716" width="13.33203125" style="819" customWidth="1"/>
    <col min="8717" max="8717" width="13.88671875" style="819" customWidth="1"/>
    <col min="8718" max="8721" width="9.109375" style="819" customWidth="1"/>
    <col min="8722" max="8960" width="8.88671875" style="819"/>
    <col min="8961" max="8961" width="46.109375" style="819" customWidth="1"/>
    <col min="8962" max="8962" width="30.6640625" style="819" customWidth="1"/>
    <col min="8963" max="8963" width="20.88671875" style="819" customWidth="1"/>
    <col min="8964" max="8965" width="20.33203125" style="819" customWidth="1"/>
    <col min="8966" max="8966" width="14.6640625" style="819" customWidth="1"/>
    <col min="8967" max="8967" width="14" style="819" customWidth="1"/>
    <col min="8968" max="8968" width="32.88671875" style="819" customWidth="1"/>
    <col min="8969" max="8969" width="11" style="819" customWidth="1"/>
    <col min="8970" max="8970" width="11.109375" style="819" customWidth="1"/>
    <col min="8971" max="8972" width="13.33203125" style="819" customWidth="1"/>
    <col min="8973" max="8973" width="13.88671875" style="819" customWidth="1"/>
    <col min="8974" max="8977" width="9.109375" style="819" customWidth="1"/>
    <col min="8978" max="9216" width="8.88671875" style="819"/>
    <col min="9217" max="9217" width="46.109375" style="819" customWidth="1"/>
    <col min="9218" max="9218" width="30.6640625" style="819" customWidth="1"/>
    <col min="9219" max="9219" width="20.88671875" style="819" customWidth="1"/>
    <col min="9220" max="9221" width="20.33203125" style="819" customWidth="1"/>
    <col min="9222" max="9222" width="14.6640625" style="819" customWidth="1"/>
    <col min="9223" max="9223" width="14" style="819" customWidth="1"/>
    <col min="9224" max="9224" width="32.88671875" style="819" customWidth="1"/>
    <col min="9225" max="9225" width="11" style="819" customWidth="1"/>
    <col min="9226" max="9226" width="11.109375" style="819" customWidth="1"/>
    <col min="9227" max="9228" width="13.33203125" style="819" customWidth="1"/>
    <col min="9229" max="9229" width="13.88671875" style="819" customWidth="1"/>
    <col min="9230" max="9233" width="9.109375" style="819" customWidth="1"/>
    <col min="9234" max="9472" width="8.88671875" style="819"/>
    <col min="9473" max="9473" width="46.109375" style="819" customWidth="1"/>
    <col min="9474" max="9474" width="30.6640625" style="819" customWidth="1"/>
    <col min="9475" max="9475" width="20.88671875" style="819" customWidth="1"/>
    <col min="9476" max="9477" width="20.33203125" style="819" customWidth="1"/>
    <col min="9478" max="9478" width="14.6640625" style="819" customWidth="1"/>
    <col min="9479" max="9479" width="14" style="819" customWidth="1"/>
    <col min="9480" max="9480" width="32.88671875" style="819" customWidth="1"/>
    <col min="9481" max="9481" width="11" style="819" customWidth="1"/>
    <col min="9482" max="9482" width="11.109375" style="819" customWidth="1"/>
    <col min="9483" max="9484" width="13.33203125" style="819" customWidth="1"/>
    <col min="9485" max="9485" width="13.88671875" style="819" customWidth="1"/>
    <col min="9486" max="9489" width="9.109375" style="819" customWidth="1"/>
    <col min="9490" max="9728" width="8.88671875" style="819"/>
    <col min="9729" max="9729" width="46.109375" style="819" customWidth="1"/>
    <col min="9730" max="9730" width="30.6640625" style="819" customWidth="1"/>
    <col min="9731" max="9731" width="20.88671875" style="819" customWidth="1"/>
    <col min="9732" max="9733" width="20.33203125" style="819" customWidth="1"/>
    <col min="9734" max="9734" width="14.6640625" style="819" customWidth="1"/>
    <col min="9735" max="9735" width="14" style="819" customWidth="1"/>
    <col min="9736" max="9736" width="32.88671875" style="819" customWidth="1"/>
    <col min="9737" max="9737" width="11" style="819" customWidth="1"/>
    <col min="9738" max="9738" width="11.109375" style="819" customWidth="1"/>
    <col min="9739" max="9740" width="13.33203125" style="819" customWidth="1"/>
    <col min="9741" max="9741" width="13.88671875" style="819" customWidth="1"/>
    <col min="9742" max="9745" width="9.109375" style="819" customWidth="1"/>
    <col min="9746" max="9984" width="8.88671875" style="819"/>
    <col min="9985" max="9985" width="46.109375" style="819" customWidth="1"/>
    <col min="9986" max="9986" width="30.6640625" style="819" customWidth="1"/>
    <col min="9987" max="9987" width="20.88671875" style="819" customWidth="1"/>
    <col min="9988" max="9989" width="20.33203125" style="819" customWidth="1"/>
    <col min="9990" max="9990" width="14.6640625" style="819" customWidth="1"/>
    <col min="9991" max="9991" width="14" style="819" customWidth="1"/>
    <col min="9992" max="9992" width="32.88671875" style="819" customWidth="1"/>
    <col min="9993" max="9993" width="11" style="819" customWidth="1"/>
    <col min="9994" max="9994" width="11.109375" style="819" customWidth="1"/>
    <col min="9995" max="9996" width="13.33203125" style="819" customWidth="1"/>
    <col min="9997" max="9997" width="13.88671875" style="819" customWidth="1"/>
    <col min="9998" max="10001" width="9.109375" style="819" customWidth="1"/>
    <col min="10002" max="10240" width="8.88671875" style="819"/>
    <col min="10241" max="10241" width="46.109375" style="819" customWidth="1"/>
    <col min="10242" max="10242" width="30.6640625" style="819" customWidth="1"/>
    <col min="10243" max="10243" width="20.88671875" style="819" customWidth="1"/>
    <col min="10244" max="10245" width="20.33203125" style="819" customWidth="1"/>
    <col min="10246" max="10246" width="14.6640625" style="819" customWidth="1"/>
    <col min="10247" max="10247" width="14" style="819" customWidth="1"/>
    <col min="10248" max="10248" width="32.88671875" style="819" customWidth="1"/>
    <col min="10249" max="10249" width="11" style="819" customWidth="1"/>
    <col min="10250" max="10250" width="11.109375" style="819" customWidth="1"/>
    <col min="10251" max="10252" width="13.33203125" style="819" customWidth="1"/>
    <col min="10253" max="10253" width="13.88671875" style="819" customWidth="1"/>
    <col min="10254" max="10257" width="9.109375" style="819" customWidth="1"/>
    <col min="10258" max="10496" width="8.88671875" style="819"/>
    <col min="10497" max="10497" width="46.109375" style="819" customWidth="1"/>
    <col min="10498" max="10498" width="30.6640625" style="819" customWidth="1"/>
    <col min="10499" max="10499" width="20.88671875" style="819" customWidth="1"/>
    <col min="10500" max="10501" width="20.33203125" style="819" customWidth="1"/>
    <col min="10502" max="10502" width="14.6640625" style="819" customWidth="1"/>
    <col min="10503" max="10503" width="14" style="819" customWidth="1"/>
    <col min="10504" max="10504" width="32.88671875" style="819" customWidth="1"/>
    <col min="10505" max="10505" width="11" style="819" customWidth="1"/>
    <col min="10506" max="10506" width="11.109375" style="819" customWidth="1"/>
    <col min="10507" max="10508" width="13.33203125" style="819" customWidth="1"/>
    <col min="10509" max="10509" width="13.88671875" style="819" customWidth="1"/>
    <col min="10510" max="10513" width="9.109375" style="819" customWidth="1"/>
    <col min="10514" max="10752" width="8.88671875" style="819"/>
    <col min="10753" max="10753" width="46.109375" style="819" customWidth="1"/>
    <col min="10754" max="10754" width="30.6640625" style="819" customWidth="1"/>
    <col min="10755" max="10755" width="20.88671875" style="819" customWidth="1"/>
    <col min="10756" max="10757" width="20.33203125" style="819" customWidth="1"/>
    <col min="10758" max="10758" width="14.6640625" style="819" customWidth="1"/>
    <col min="10759" max="10759" width="14" style="819" customWidth="1"/>
    <col min="10760" max="10760" width="32.88671875" style="819" customWidth="1"/>
    <col min="10761" max="10761" width="11" style="819" customWidth="1"/>
    <col min="10762" max="10762" width="11.109375" style="819" customWidth="1"/>
    <col min="10763" max="10764" width="13.33203125" style="819" customWidth="1"/>
    <col min="10765" max="10765" width="13.88671875" style="819" customWidth="1"/>
    <col min="10766" max="10769" width="9.109375" style="819" customWidth="1"/>
    <col min="10770" max="11008" width="8.88671875" style="819"/>
    <col min="11009" max="11009" width="46.109375" style="819" customWidth="1"/>
    <col min="11010" max="11010" width="30.6640625" style="819" customWidth="1"/>
    <col min="11011" max="11011" width="20.88671875" style="819" customWidth="1"/>
    <col min="11012" max="11013" width="20.33203125" style="819" customWidth="1"/>
    <col min="11014" max="11014" width="14.6640625" style="819" customWidth="1"/>
    <col min="11015" max="11015" width="14" style="819" customWidth="1"/>
    <col min="11016" max="11016" width="32.88671875" style="819" customWidth="1"/>
    <col min="11017" max="11017" width="11" style="819" customWidth="1"/>
    <col min="11018" max="11018" width="11.109375" style="819" customWidth="1"/>
    <col min="11019" max="11020" width="13.33203125" style="819" customWidth="1"/>
    <col min="11021" max="11021" width="13.88671875" style="819" customWidth="1"/>
    <col min="11022" max="11025" width="9.109375" style="819" customWidth="1"/>
    <col min="11026" max="11264" width="8.88671875" style="819"/>
    <col min="11265" max="11265" width="46.109375" style="819" customWidth="1"/>
    <col min="11266" max="11266" width="30.6640625" style="819" customWidth="1"/>
    <col min="11267" max="11267" width="20.88671875" style="819" customWidth="1"/>
    <col min="11268" max="11269" width="20.33203125" style="819" customWidth="1"/>
    <col min="11270" max="11270" width="14.6640625" style="819" customWidth="1"/>
    <col min="11271" max="11271" width="14" style="819" customWidth="1"/>
    <col min="11272" max="11272" width="32.88671875" style="819" customWidth="1"/>
    <col min="11273" max="11273" width="11" style="819" customWidth="1"/>
    <col min="11274" max="11274" width="11.109375" style="819" customWidth="1"/>
    <col min="11275" max="11276" width="13.33203125" style="819" customWidth="1"/>
    <col min="11277" max="11277" width="13.88671875" style="819" customWidth="1"/>
    <col min="11278" max="11281" width="9.109375" style="819" customWidth="1"/>
    <col min="11282" max="11520" width="8.88671875" style="819"/>
    <col min="11521" max="11521" width="46.109375" style="819" customWidth="1"/>
    <col min="11522" max="11522" width="30.6640625" style="819" customWidth="1"/>
    <col min="11523" max="11523" width="20.88671875" style="819" customWidth="1"/>
    <col min="11524" max="11525" width="20.33203125" style="819" customWidth="1"/>
    <col min="11526" max="11526" width="14.6640625" style="819" customWidth="1"/>
    <col min="11527" max="11527" width="14" style="819" customWidth="1"/>
    <col min="11528" max="11528" width="32.88671875" style="819" customWidth="1"/>
    <col min="11529" max="11529" width="11" style="819" customWidth="1"/>
    <col min="11530" max="11530" width="11.109375" style="819" customWidth="1"/>
    <col min="11531" max="11532" width="13.33203125" style="819" customWidth="1"/>
    <col min="11533" max="11533" width="13.88671875" style="819" customWidth="1"/>
    <col min="11534" max="11537" width="9.109375" style="819" customWidth="1"/>
    <col min="11538" max="11776" width="8.88671875" style="819"/>
    <col min="11777" max="11777" width="46.109375" style="819" customWidth="1"/>
    <col min="11778" max="11778" width="30.6640625" style="819" customWidth="1"/>
    <col min="11779" max="11779" width="20.88671875" style="819" customWidth="1"/>
    <col min="11780" max="11781" width="20.33203125" style="819" customWidth="1"/>
    <col min="11782" max="11782" width="14.6640625" style="819" customWidth="1"/>
    <col min="11783" max="11783" width="14" style="819" customWidth="1"/>
    <col min="11784" max="11784" width="32.88671875" style="819" customWidth="1"/>
    <col min="11785" max="11785" width="11" style="819" customWidth="1"/>
    <col min="11786" max="11786" width="11.109375" style="819" customWidth="1"/>
    <col min="11787" max="11788" width="13.33203125" style="819" customWidth="1"/>
    <col min="11789" max="11789" width="13.88671875" style="819" customWidth="1"/>
    <col min="11790" max="11793" width="9.109375" style="819" customWidth="1"/>
    <col min="11794" max="12032" width="8.88671875" style="819"/>
    <col min="12033" max="12033" width="46.109375" style="819" customWidth="1"/>
    <col min="12034" max="12034" width="30.6640625" style="819" customWidth="1"/>
    <col min="12035" max="12035" width="20.88671875" style="819" customWidth="1"/>
    <col min="12036" max="12037" width="20.33203125" style="819" customWidth="1"/>
    <col min="12038" max="12038" width="14.6640625" style="819" customWidth="1"/>
    <col min="12039" max="12039" width="14" style="819" customWidth="1"/>
    <col min="12040" max="12040" width="32.88671875" style="819" customWidth="1"/>
    <col min="12041" max="12041" width="11" style="819" customWidth="1"/>
    <col min="12042" max="12042" width="11.109375" style="819" customWidth="1"/>
    <col min="12043" max="12044" width="13.33203125" style="819" customWidth="1"/>
    <col min="12045" max="12045" width="13.88671875" style="819" customWidth="1"/>
    <col min="12046" max="12049" width="9.109375" style="819" customWidth="1"/>
    <col min="12050" max="12288" width="8.88671875" style="819"/>
    <col min="12289" max="12289" width="46.109375" style="819" customWidth="1"/>
    <col min="12290" max="12290" width="30.6640625" style="819" customWidth="1"/>
    <col min="12291" max="12291" width="20.88671875" style="819" customWidth="1"/>
    <col min="12292" max="12293" width="20.33203125" style="819" customWidth="1"/>
    <col min="12294" max="12294" width="14.6640625" style="819" customWidth="1"/>
    <col min="12295" max="12295" width="14" style="819" customWidth="1"/>
    <col min="12296" max="12296" width="32.88671875" style="819" customWidth="1"/>
    <col min="12297" max="12297" width="11" style="819" customWidth="1"/>
    <col min="12298" max="12298" width="11.109375" style="819" customWidth="1"/>
    <col min="12299" max="12300" width="13.33203125" style="819" customWidth="1"/>
    <col min="12301" max="12301" width="13.88671875" style="819" customWidth="1"/>
    <col min="12302" max="12305" width="9.109375" style="819" customWidth="1"/>
    <col min="12306" max="12544" width="8.88671875" style="819"/>
    <col min="12545" max="12545" width="46.109375" style="819" customWidth="1"/>
    <col min="12546" max="12546" width="30.6640625" style="819" customWidth="1"/>
    <col min="12547" max="12547" width="20.88671875" style="819" customWidth="1"/>
    <col min="12548" max="12549" width="20.33203125" style="819" customWidth="1"/>
    <col min="12550" max="12550" width="14.6640625" style="819" customWidth="1"/>
    <col min="12551" max="12551" width="14" style="819" customWidth="1"/>
    <col min="12552" max="12552" width="32.88671875" style="819" customWidth="1"/>
    <col min="12553" max="12553" width="11" style="819" customWidth="1"/>
    <col min="12554" max="12554" width="11.109375" style="819" customWidth="1"/>
    <col min="12555" max="12556" width="13.33203125" style="819" customWidth="1"/>
    <col min="12557" max="12557" width="13.88671875" style="819" customWidth="1"/>
    <col min="12558" max="12561" width="9.109375" style="819" customWidth="1"/>
    <col min="12562" max="12800" width="8.88671875" style="819"/>
    <col min="12801" max="12801" width="46.109375" style="819" customWidth="1"/>
    <col min="12802" max="12802" width="30.6640625" style="819" customWidth="1"/>
    <col min="12803" max="12803" width="20.88671875" style="819" customWidth="1"/>
    <col min="12804" max="12805" width="20.33203125" style="819" customWidth="1"/>
    <col min="12806" max="12806" width="14.6640625" style="819" customWidth="1"/>
    <col min="12807" max="12807" width="14" style="819" customWidth="1"/>
    <col min="12808" max="12808" width="32.88671875" style="819" customWidth="1"/>
    <col min="12809" max="12809" width="11" style="819" customWidth="1"/>
    <col min="12810" max="12810" width="11.109375" style="819" customWidth="1"/>
    <col min="12811" max="12812" width="13.33203125" style="819" customWidth="1"/>
    <col min="12813" max="12813" width="13.88671875" style="819" customWidth="1"/>
    <col min="12814" max="12817" width="9.109375" style="819" customWidth="1"/>
    <col min="12818" max="13056" width="8.88671875" style="819"/>
    <col min="13057" max="13057" width="46.109375" style="819" customWidth="1"/>
    <col min="13058" max="13058" width="30.6640625" style="819" customWidth="1"/>
    <col min="13059" max="13059" width="20.88671875" style="819" customWidth="1"/>
    <col min="13060" max="13061" width="20.33203125" style="819" customWidth="1"/>
    <col min="13062" max="13062" width="14.6640625" style="819" customWidth="1"/>
    <col min="13063" max="13063" width="14" style="819" customWidth="1"/>
    <col min="13064" max="13064" width="32.88671875" style="819" customWidth="1"/>
    <col min="13065" max="13065" width="11" style="819" customWidth="1"/>
    <col min="13066" max="13066" width="11.109375" style="819" customWidth="1"/>
    <col min="13067" max="13068" width="13.33203125" style="819" customWidth="1"/>
    <col min="13069" max="13069" width="13.88671875" style="819" customWidth="1"/>
    <col min="13070" max="13073" width="9.109375" style="819" customWidth="1"/>
    <col min="13074" max="13312" width="8.88671875" style="819"/>
    <col min="13313" max="13313" width="46.109375" style="819" customWidth="1"/>
    <col min="13314" max="13314" width="30.6640625" style="819" customWidth="1"/>
    <col min="13315" max="13315" width="20.88671875" style="819" customWidth="1"/>
    <col min="13316" max="13317" width="20.33203125" style="819" customWidth="1"/>
    <col min="13318" max="13318" width="14.6640625" style="819" customWidth="1"/>
    <col min="13319" max="13319" width="14" style="819" customWidth="1"/>
    <col min="13320" max="13320" width="32.88671875" style="819" customWidth="1"/>
    <col min="13321" max="13321" width="11" style="819" customWidth="1"/>
    <col min="13322" max="13322" width="11.109375" style="819" customWidth="1"/>
    <col min="13323" max="13324" width="13.33203125" style="819" customWidth="1"/>
    <col min="13325" max="13325" width="13.88671875" style="819" customWidth="1"/>
    <col min="13326" max="13329" width="9.109375" style="819" customWidth="1"/>
    <col min="13330" max="13568" width="8.88671875" style="819"/>
    <col min="13569" max="13569" width="46.109375" style="819" customWidth="1"/>
    <col min="13570" max="13570" width="30.6640625" style="819" customWidth="1"/>
    <col min="13571" max="13571" width="20.88671875" style="819" customWidth="1"/>
    <col min="13572" max="13573" width="20.33203125" style="819" customWidth="1"/>
    <col min="13574" max="13574" width="14.6640625" style="819" customWidth="1"/>
    <col min="13575" max="13575" width="14" style="819" customWidth="1"/>
    <col min="13576" max="13576" width="32.88671875" style="819" customWidth="1"/>
    <col min="13577" max="13577" width="11" style="819" customWidth="1"/>
    <col min="13578" max="13578" width="11.109375" style="819" customWidth="1"/>
    <col min="13579" max="13580" width="13.33203125" style="819" customWidth="1"/>
    <col min="13581" max="13581" width="13.88671875" style="819" customWidth="1"/>
    <col min="13582" max="13585" width="9.109375" style="819" customWidth="1"/>
    <col min="13586" max="13824" width="8.88671875" style="819"/>
    <col min="13825" max="13825" width="46.109375" style="819" customWidth="1"/>
    <col min="13826" max="13826" width="30.6640625" style="819" customWidth="1"/>
    <col min="13827" max="13827" width="20.88671875" style="819" customWidth="1"/>
    <col min="13828" max="13829" width="20.33203125" style="819" customWidth="1"/>
    <col min="13830" max="13830" width="14.6640625" style="819" customWidth="1"/>
    <col min="13831" max="13831" width="14" style="819" customWidth="1"/>
    <col min="13832" max="13832" width="32.88671875" style="819" customWidth="1"/>
    <col min="13833" max="13833" width="11" style="819" customWidth="1"/>
    <col min="13834" max="13834" width="11.109375" style="819" customWidth="1"/>
    <col min="13835" max="13836" width="13.33203125" style="819" customWidth="1"/>
    <col min="13837" max="13837" width="13.88671875" style="819" customWidth="1"/>
    <col min="13838" max="13841" width="9.109375" style="819" customWidth="1"/>
    <col min="13842" max="14080" width="8.88671875" style="819"/>
    <col min="14081" max="14081" width="46.109375" style="819" customWidth="1"/>
    <col min="14082" max="14082" width="30.6640625" style="819" customWidth="1"/>
    <col min="14083" max="14083" width="20.88671875" style="819" customWidth="1"/>
    <col min="14084" max="14085" width="20.33203125" style="819" customWidth="1"/>
    <col min="14086" max="14086" width="14.6640625" style="819" customWidth="1"/>
    <col min="14087" max="14087" width="14" style="819" customWidth="1"/>
    <col min="14088" max="14088" width="32.88671875" style="819" customWidth="1"/>
    <col min="14089" max="14089" width="11" style="819" customWidth="1"/>
    <col min="14090" max="14090" width="11.109375" style="819" customWidth="1"/>
    <col min="14091" max="14092" width="13.33203125" style="819" customWidth="1"/>
    <col min="14093" max="14093" width="13.88671875" style="819" customWidth="1"/>
    <col min="14094" max="14097" width="9.109375" style="819" customWidth="1"/>
    <col min="14098" max="14336" width="8.88671875" style="819"/>
    <col min="14337" max="14337" width="46.109375" style="819" customWidth="1"/>
    <col min="14338" max="14338" width="30.6640625" style="819" customWidth="1"/>
    <col min="14339" max="14339" width="20.88671875" style="819" customWidth="1"/>
    <col min="14340" max="14341" width="20.33203125" style="819" customWidth="1"/>
    <col min="14342" max="14342" width="14.6640625" style="819" customWidth="1"/>
    <col min="14343" max="14343" width="14" style="819" customWidth="1"/>
    <col min="14344" max="14344" width="32.88671875" style="819" customWidth="1"/>
    <col min="14345" max="14345" width="11" style="819" customWidth="1"/>
    <col min="14346" max="14346" width="11.109375" style="819" customWidth="1"/>
    <col min="14347" max="14348" width="13.33203125" style="819" customWidth="1"/>
    <col min="14349" max="14349" width="13.88671875" style="819" customWidth="1"/>
    <col min="14350" max="14353" width="9.109375" style="819" customWidth="1"/>
    <col min="14354" max="14592" width="8.88671875" style="819"/>
    <col min="14593" max="14593" width="46.109375" style="819" customWidth="1"/>
    <col min="14594" max="14594" width="30.6640625" style="819" customWidth="1"/>
    <col min="14595" max="14595" width="20.88671875" style="819" customWidth="1"/>
    <col min="14596" max="14597" width="20.33203125" style="819" customWidth="1"/>
    <col min="14598" max="14598" width="14.6640625" style="819" customWidth="1"/>
    <col min="14599" max="14599" width="14" style="819" customWidth="1"/>
    <col min="14600" max="14600" width="32.88671875" style="819" customWidth="1"/>
    <col min="14601" max="14601" width="11" style="819" customWidth="1"/>
    <col min="14602" max="14602" width="11.109375" style="819" customWidth="1"/>
    <col min="14603" max="14604" width="13.33203125" style="819" customWidth="1"/>
    <col min="14605" max="14605" width="13.88671875" style="819" customWidth="1"/>
    <col min="14606" max="14609" width="9.109375" style="819" customWidth="1"/>
    <col min="14610" max="14848" width="8.88671875" style="819"/>
    <col min="14849" max="14849" width="46.109375" style="819" customWidth="1"/>
    <col min="14850" max="14850" width="30.6640625" style="819" customWidth="1"/>
    <col min="14851" max="14851" width="20.88671875" style="819" customWidth="1"/>
    <col min="14852" max="14853" width="20.33203125" style="819" customWidth="1"/>
    <col min="14854" max="14854" width="14.6640625" style="819" customWidth="1"/>
    <col min="14855" max="14855" width="14" style="819" customWidth="1"/>
    <col min="14856" max="14856" width="32.88671875" style="819" customWidth="1"/>
    <col min="14857" max="14857" width="11" style="819" customWidth="1"/>
    <col min="14858" max="14858" width="11.109375" style="819" customWidth="1"/>
    <col min="14859" max="14860" width="13.33203125" style="819" customWidth="1"/>
    <col min="14861" max="14861" width="13.88671875" style="819" customWidth="1"/>
    <col min="14862" max="14865" width="9.109375" style="819" customWidth="1"/>
    <col min="14866" max="15104" width="8.88671875" style="819"/>
    <col min="15105" max="15105" width="46.109375" style="819" customWidth="1"/>
    <col min="15106" max="15106" width="30.6640625" style="819" customWidth="1"/>
    <col min="15107" max="15107" width="20.88671875" style="819" customWidth="1"/>
    <col min="15108" max="15109" width="20.33203125" style="819" customWidth="1"/>
    <col min="15110" max="15110" width="14.6640625" style="819" customWidth="1"/>
    <col min="15111" max="15111" width="14" style="819" customWidth="1"/>
    <col min="15112" max="15112" width="32.88671875" style="819" customWidth="1"/>
    <col min="15113" max="15113" width="11" style="819" customWidth="1"/>
    <col min="15114" max="15114" width="11.109375" style="819" customWidth="1"/>
    <col min="15115" max="15116" width="13.33203125" style="819" customWidth="1"/>
    <col min="15117" max="15117" width="13.88671875" style="819" customWidth="1"/>
    <col min="15118" max="15121" width="9.109375" style="819" customWidth="1"/>
    <col min="15122" max="15360" width="8.88671875" style="819"/>
    <col min="15361" max="15361" width="46.109375" style="819" customWidth="1"/>
    <col min="15362" max="15362" width="30.6640625" style="819" customWidth="1"/>
    <col min="15363" max="15363" width="20.88671875" style="819" customWidth="1"/>
    <col min="15364" max="15365" width="20.33203125" style="819" customWidth="1"/>
    <col min="15366" max="15366" width="14.6640625" style="819" customWidth="1"/>
    <col min="15367" max="15367" width="14" style="819" customWidth="1"/>
    <col min="15368" max="15368" width="32.88671875" style="819" customWidth="1"/>
    <col min="15369" max="15369" width="11" style="819" customWidth="1"/>
    <col min="15370" max="15370" width="11.109375" style="819" customWidth="1"/>
    <col min="15371" max="15372" width="13.33203125" style="819" customWidth="1"/>
    <col min="15373" max="15373" width="13.88671875" style="819" customWidth="1"/>
    <col min="15374" max="15377" width="9.109375" style="819" customWidth="1"/>
    <col min="15378" max="15616" width="8.88671875" style="819"/>
    <col min="15617" max="15617" width="46.109375" style="819" customWidth="1"/>
    <col min="15618" max="15618" width="30.6640625" style="819" customWidth="1"/>
    <col min="15619" max="15619" width="20.88671875" style="819" customWidth="1"/>
    <col min="15620" max="15621" width="20.33203125" style="819" customWidth="1"/>
    <col min="15622" max="15622" width="14.6640625" style="819" customWidth="1"/>
    <col min="15623" max="15623" width="14" style="819" customWidth="1"/>
    <col min="15624" max="15624" width="32.88671875" style="819" customWidth="1"/>
    <col min="15625" max="15625" width="11" style="819" customWidth="1"/>
    <col min="15626" max="15626" width="11.109375" style="819" customWidth="1"/>
    <col min="15627" max="15628" width="13.33203125" style="819" customWidth="1"/>
    <col min="15629" max="15629" width="13.88671875" style="819" customWidth="1"/>
    <col min="15630" max="15633" width="9.109375" style="819" customWidth="1"/>
    <col min="15634" max="15872" width="8.88671875" style="819"/>
    <col min="15873" max="15873" width="46.109375" style="819" customWidth="1"/>
    <col min="15874" max="15874" width="30.6640625" style="819" customWidth="1"/>
    <col min="15875" max="15875" width="20.88671875" style="819" customWidth="1"/>
    <col min="15876" max="15877" width="20.33203125" style="819" customWidth="1"/>
    <col min="15878" max="15878" width="14.6640625" style="819" customWidth="1"/>
    <col min="15879" max="15879" width="14" style="819" customWidth="1"/>
    <col min="15880" max="15880" width="32.88671875" style="819" customWidth="1"/>
    <col min="15881" max="15881" width="11" style="819" customWidth="1"/>
    <col min="15882" max="15882" width="11.109375" style="819" customWidth="1"/>
    <col min="15883" max="15884" width="13.33203125" style="819" customWidth="1"/>
    <col min="15885" max="15885" width="13.88671875" style="819" customWidth="1"/>
    <col min="15886" max="15889" width="9.109375" style="819" customWidth="1"/>
    <col min="15890" max="16128" width="8.88671875" style="819"/>
    <col min="16129" max="16129" width="46.109375" style="819" customWidth="1"/>
    <col min="16130" max="16130" width="30.6640625" style="819" customWidth="1"/>
    <col min="16131" max="16131" width="20.88671875" style="819" customWidth="1"/>
    <col min="16132" max="16133" width="20.33203125" style="819" customWidth="1"/>
    <col min="16134" max="16134" width="14.6640625" style="819" customWidth="1"/>
    <col min="16135" max="16135" width="14" style="819" customWidth="1"/>
    <col min="16136" max="16136" width="32.88671875" style="819" customWidth="1"/>
    <col min="16137" max="16137" width="11" style="819" customWidth="1"/>
    <col min="16138" max="16138" width="11.109375" style="819" customWidth="1"/>
    <col min="16139" max="16140" width="13.33203125" style="819" customWidth="1"/>
    <col min="16141" max="16141" width="13.88671875" style="819" customWidth="1"/>
    <col min="16142" max="16145" width="9.109375" style="819" customWidth="1"/>
    <col min="16146" max="16384" width="8.88671875" style="819"/>
  </cols>
  <sheetData>
    <row r="1" spans="1:7" x14ac:dyDescent="0.3">
      <c r="D1" s="820"/>
      <c r="E1" s="820"/>
      <c r="F1" s="821" t="s">
        <v>156</v>
      </c>
      <c r="G1" s="821"/>
    </row>
    <row r="2" spans="1:7" x14ac:dyDescent="0.3">
      <c r="D2" s="821" t="s">
        <v>339</v>
      </c>
      <c r="E2" s="821"/>
      <c r="F2" s="821"/>
      <c r="G2" s="821"/>
    </row>
    <row r="3" spans="1:7" x14ac:dyDescent="0.3">
      <c r="D3" s="821" t="s">
        <v>157</v>
      </c>
      <c r="E3" s="821"/>
      <c r="F3" s="821"/>
      <c r="G3" s="821"/>
    </row>
    <row r="4" spans="1:7" ht="16.649999999999999" customHeight="1" x14ac:dyDescent="0.3">
      <c r="A4" s="822"/>
      <c r="D4" s="821" t="s">
        <v>158</v>
      </c>
      <c r="E4" s="821"/>
      <c r="F4" s="821"/>
      <c r="G4" s="821"/>
    </row>
    <row r="5" spans="1:7" x14ac:dyDescent="0.3">
      <c r="D5" s="823"/>
      <c r="E5" s="823"/>
      <c r="F5" s="823"/>
      <c r="G5" s="823"/>
    </row>
    <row r="6" spans="1:7" x14ac:dyDescent="0.3">
      <c r="D6" s="820"/>
      <c r="E6" s="820"/>
      <c r="F6" s="820"/>
      <c r="G6" s="820"/>
    </row>
    <row r="7" spans="1:7" s="824" customFormat="1" ht="19.5" customHeight="1" x14ac:dyDescent="0.3">
      <c r="D7" s="825" t="s">
        <v>136</v>
      </c>
      <c r="E7" s="825"/>
      <c r="F7" s="825"/>
      <c r="G7" s="825"/>
    </row>
    <row r="8" spans="1:7" s="824" customFormat="1" ht="15.6" x14ac:dyDescent="0.3">
      <c r="D8" s="651" t="s">
        <v>350</v>
      </c>
      <c r="E8" s="651"/>
      <c r="F8" s="651"/>
      <c r="G8" s="651"/>
    </row>
    <row r="9" spans="1:7" s="824" customFormat="1" ht="15.6" x14ac:dyDescent="0.3">
      <c r="D9" s="651" t="s">
        <v>137</v>
      </c>
      <c r="E9" s="651"/>
      <c r="F9" s="651"/>
      <c r="G9" s="651"/>
    </row>
    <row r="10" spans="1:7" s="824" customFormat="1" ht="15.6" x14ac:dyDescent="0.3">
      <c r="D10" s="825" t="s">
        <v>138</v>
      </c>
      <c r="E10" s="825"/>
      <c r="F10" s="825"/>
      <c r="G10" s="825"/>
    </row>
    <row r="11" spans="1:7" s="824" customFormat="1" ht="21.75" customHeight="1" x14ac:dyDescent="0.3">
      <c r="D11" s="826"/>
      <c r="E11" s="826"/>
      <c r="F11" s="826"/>
      <c r="G11" s="826"/>
    </row>
    <row r="12" spans="1:7" s="824" customFormat="1" ht="19.5" customHeight="1" x14ac:dyDescent="0.3">
      <c r="D12" s="214" t="s">
        <v>159</v>
      </c>
      <c r="E12" s="214"/>
      <c r="F12" s="214"/>
      <c r="G12" s="214"/>
    </row>
    <row r="13" spans="1:7" s="214" customFormat="1" ht="15.6" x14ac:dyDescent="0.3">
      <c r="D13" s="214" t="s">
        <v>160</v>
      </c>
    </row>
    <row r="14" spans="1:7" s="35" customFormat="1" ht="15.6" x14ac:dyDescent="0.3">
      <c r="D14" s="214" t="s">
        <v>161</v>
      </c>
      <c r="E14" s="214"/>
      <c r="F14" s="214"/>
      <c r="G14" s="214"/>
    </row>
    <row r="15" spans="1:7" s="35" customFormat="1" ht="15.6" x14ac:dyDescent="0.3">
      <c r="D15" s="35" t="s">
        <v>162</v>
      </c>
    </row>
    <row r="16" spans="1:7" s="35" customFormat="1" ht="15.6" x14ac:dyDescent="0.3">
      <c r="D16" s="215" t="s">
        <v>351</v>
      </c>
    </row>
    <row r="17" spans="1:13" s="35" customFormat="1" ht="15.6" x14ac:dyDescent="0.3">
      <c r="F17" s="37" t="s">
        <v>163</v>
      </c>
    </row>
    <row r="18" spans="1:13" s="35" customFormat="1" ht="18" customHeight="1" x14ac:dyDescent="0.3"/>
    <row r="19" spans="1:13" s="35" customFormat="1" ht="18" customHeight="1" x14ac:dyDescent="0.3">
      <c r="F19" s="36"/>
    </row>
    <row r="20" spans="1:13" s="830" customFormat="1" ht="15.6" x14ac:dyDescent="0.3">
      <c r="A20" s="827" t="s">
        <v>0</v>
      </c>
      <c r="B20" s="827"/>
      <c r="C20" s="827"/>
      <c r="D20" s="827"/>
      <c r="E20" s="827"/>
      <c r="F20" s="827"/>
      <c r="G20" s="827"/>
      <c r="H20" s="828"/>
      <c r="I20" s="829"/>
    </row>
    <row r="21" spans="1:13" s="830" customFormat="1" ht="15.6" x14ac:dyDescent="0.3">
      <c r="A21" s="831" t="s">
        <v>46</v>
      </c>
      <c r="B21" s="831"/>
      <c r="C21" s="831"/>
      <c r="D21" s="831"/>
      <c r="E21" s="831"/>
      <c r="F21" s="831"/>
      <c r="G21" s="831"/>
      <c r="H21" s="832"/>
      <c r="I21" s="829"/>
    </row>
    <row r="22" spans="1:13" s="830" customFormat="1" ht="15.6" x14ac:dyDescent="0.3">
      <c r="A22" s="833" t="s">
        <v>1</v>
      </c>
      <c r="B22" s="833"/>
      <c r="C22" s="833"/>
      <c r="D22" s="833"/>
      <c r="E22" s="833"/>
      <c r="F22" s="833"/>
      <c r="G22" s="833"/>
      <c r="H22" s="834"/>
      <c r="I22" s="829"/>
    </row>
    <row r="23" spans="1:13" s="830" customFormat="1" ht="15" customHeight="1" x14ac:dyDescent="0.3">
      <c r="A23" s="827" t="s">
        <v>352</v>
      </c>
      <c r="B23" s="827"/>
      <c r="C23" s="827"/>
      <c r="D23" s="827"/>
      <c r="E23" s="827"/>
      <c r="F23" s="827"/>
      <c r="G23" s="827"/>
      <c r="H23" s="828"/>
      <c r="I23" s="829"/>
    </row>
    <row r="24" spans="1:13" ht="18" customHeight="1" x14ac:dyDescent="0.3">
      <c r="A24" s="835"/>
      <c r="B24" s="835"/>
      <c r="C24" s="836"/>
      <c r="D24" s="836"/>
      <c r="E24" s="836"/>
      <c r="F24" s="836"/>
      <c r="G24" s="836"/>
      <c r="H24" s="836"/>
      <c r="J24" s="838"/>
      <c r="K24" s="838"/>
      <c r="L24" s="838"/>
      <c r="M24" s="838"/>
    </row>
    <row r="25" spans="1:13" ht="30.75" customHeight="1" x14ac:dyDescent="0.3">
      <c r="A25" s="839" t="s">
        <v>108</v>
      </c>
      <c r="B25" s="839"/>
      <c r="C25" s="839"/>
      <c r="D25" s="839"/>
      <c r="E25" s="839"/>
      <c r="F25" s="839"/>
      <c r="G25" s="839"/>
      <c r="H25" s="835"/>
      <c r="J25" s="838"/>
      <c r="K25" s="838"/>
      <c r="L25" s="838"/>
      <c r="M25" s="838"/>
    </row>
    <row r="26" spans="1:13" s="843" customFormat="1" ht="41.4" customHeight="1" x14ac:dyDescent="0.3">
      <c r="A26" s="840" t="s">
        <v>353</v>
      </c>
      <c r="B26" s="840"/>
      <c r="C26" s="840"/>
      <c r="D26" s="840"/>
      <c r="E26" s="840"/>
      <c r="F26" s="840"/>
      <c r="G26" s="840"/>
      <c r="H26" s="841"/>
      <c r="I26" s="842"/>
      <c r="J26" s="841"/>
      <c r="K26" s="841"/>
      <c r="L26" s="841"/>
      <c r="M26" s="841"/>
    </row>
    <row r="27" spans="1:13" s="830" customFormat="1" ht="96" customHeight="1" x14ac:dyDescent="0.3">
      <c r="A27" s="844" t="s">
        <v>354</v>
      </c>
      <c r="B27" s="844"/>
      <c r="C27" s="844"/>
      <c r="D27" s="844"/>
      <c r="E27" s="844"/>
      <c r="F27" s="844"/>
      <c r="G27" s="844"/>
      <c r="H27" s="845"/>
      <c r="I27" s="846"/>
      <c r="J27" s="847"/>
      <c r="K27" s="847"/>
      <c r="L27" s="847"/>
    </row>
    <row r="28" spans="1:13" s="848" customFormat="1" ht="17.25" customHeight="1" x14ac:dyDescent="0.3">
      <c r="A28" s="824" t="s">
        <v>2</v>
      </c>
    </row>
    <row r="29" spans="1:13" s="848" customFormat="1" ht="15.75" customHeight="1" x14ac:dyDescent="0.3">
      <c r="A29" s="849" t="s">
        <v>47</v>
      </c>
      <c r="B29" s="849"/>
      <c r="C29" s="849"/>
      <c r="D29" s="849"/>
      <c r="E29" s="849"/>
      <c r="F29" s="849"/>
      <c r="G29" s="849"/>
    </row>
    <row r="30" spans="1:13" s="848" customFormat="1" ht="18" customHeight="1" x14ac:dyDescent="0.3">
      <c r="A30" s="850" t="s">
        <v>42</v>
      </c>
      <c r="B30" s="850"/>
      <c r="C30" s="850"/>
      <c r="D30" s="850"/>
      <c r="E30" s="850"/>
      <c r="F30" s="850"/>
      <c r="G30" s="850"/>
    </row>
    <row r="31" spans="1:13" s="848" customFormat="1" ht="16.649999999999999" customHeight="1" x14ac:dyDescent="0.3">
      <c r="A31" s="824" t="s">
        <v>43</v>
      </c>
    </row>
    <row r="32" spans="1:13" s="848" customFormat="1" ht="15.6" x14ac:dyDescent="0.3">
      <c r="A32" s="824" t="s">
        <v>44</v>
      </c>
    </row>
    <row r="33" spans="1:12" ht="38.700000000000003" customHeight="1" x14ac:dyDescent="0.3">
      <c r="A33" s="851" t="s">
        <v>251</v>
      </c>
      <c r="B33" s="851"/>
      <c r="C33" s="851"/>
      <c r="D33" s="851"/>
      <c r="E33" s="851"/>
      <c r="F33" s="851"/>
      <c r="G33" s="851"/>
      <c r="H33" s="835"/>
      <c r="I33" s="852"/>
      <c r="J33" s="853"/>
      <c r="K33" s="853"/>
      <c r="L33" s="853"/>
    </row>
    <row r="34" spans="1:12" s="848" customFormat="1" ht="28.2" customHeight="1" x14ac:dyDescent="0.3">
      <c r="A34" s="854" t="s">
        <v>194</v>
      </c>
      <c r="B34" s="854"/>
      <c r="C34" s="854"/>
      <c r="D34" s="854"/>
      <c r="E34" s="854"/>
      <c r="F34" s="854"/>
      <c r="G34" s="854"/>
    </row>
    <row r="35" spans="1:12" s="38" customFormat="1" ht="20.25" customHeight="1" x14ac:dyDescent="0.3">
      <c r="A35" s="691" t="s">
        <v>36</v>
      </c>
      <c r="B35" s="691"/>
      <c r="C35" s="691"/>
      <c r="D35" s="691" t="s">
        <v>5</v>
      </c>
      <c r="E35" s="691" t="s">
        <v>37</v>
      </c>
      <c r="F35" s="691"/>
      <c r="G35" s="691"/>
    </row>
    <row r="36" spans="1:12" s="38" customFormat="1" ht="19.5" customHeight="1" x14ac:dyDescent="0.3">
      <c r="A36" s="691"/>
      <c r="B36" s="691"/>
      <c r="C36" s="691"/>
      <c r="D36" s="691"/>
      <c r="E36" s="607" t="s">
        <v>120</v>
      </c>
      <c r="F36" s="607" t="s">
        <v>231</v>
      </c>
      <c r="G36" s="607" t="s">
        <v>355</v>
      </c>
    </row>
    <row r="37" spans="1:12" s="57" customFormat="1" ht="37.950000000000003" customHeight="1" x14ac:dyDescent="0.3">
      <c r="A37" s="692" t="s">
        <v>236</v>
      </c>
      <c r="B37" s="692"/>
      <c r="C37" s="692"/>
      <c r="D37" s="39" t="s">
        <v>38</v>
      </c>
      <c r="E37" s="39">
        <v>0.59</v>
      </c>
      <c r="F37" s="39">
        <v>0.64</v>
      </c>
      <c r="G37" s="39">
        <v>0.69</v>
      </c>
      <c r="H37" s="442"/>
    </row>
    <row r="38" spans="1:12" s="440" customFormat="1" ht="33.450000000000003" hidden="1" customHeight="1" x14ac:dyDescent="0.3">
      <c r="A38" s="690" t="s">
        <v>237</v>
      </c>
      <c r="B38" s="690"/>
      <c r="C38" s="690"/>
      <c r="D38" s="438" t="s">
        <v>38</v>
      </c>
      <c r="E38" s="439">
        <v>0.6</v>
      </c>
      <c r="F38" s="438">
        <v>0.65</v>
      </c>
      <c r="G38" s="439">
        <v>0.7</v>
      </c>
    </row>
    <row r="39" spans="1:12" ht="15.6" customHeight="1" x14ac:dyDescent="0.3"/>
    <row r="40" spans="1:12" ht="36.450000000000003" customHeight="1" x14ac:dyDescent="0.3">
      <c r="A40" s="851" t="s">
        <v>109</v>
      </c>
      <c r="B40" s="851"/>
      <c r="C40" s="851"/>
      <c r="D40" s="851"/>
      <c r="E40" s="851"/>
      <c r="F40" s="851"/>
      <c r="G40" s="851"/>
      <c r="H40" s="835"/>
    </row>
    <row r="41" spans="1:12" ht="12.15" customHeight="1" x14ac:dyDescent="0.3">
      <c r="A41" s="855"/>
      <c r="B41" s="855"/>
      <c r="C41" s="855"/>
      <c r="D41" s="855"/>
      <c r="E41" s="855"/>
      <c r="F41" s="855"/>
      <c r="G41" s="855"/>
      <c r="H41" s="856"/>
    </row>
    <row r="42" spans="1:12" ht="25.2" customHeight="1" x14ac:dyDescent="0.3">
      <c r="A42" s="857" t="s">
        <v>3</v>
      </c>
      <c r="B42" s="857"/>
      <c r="C42" s="857"/>
      <c r="D42" s="857"/>
      <c r="E42" s="857"/>
      <c r="F42" s="857"/>
      <c r="G42" s="857"/>
      <c r="H42" s="837" t="s">
        <v>48</v>
      </c>
      <c r="I42" s="819"/>
    </row>
    <row r="43" spans="1:12" ht="37.200000000000003" customHeight="1" x14ac:dyDescent="0.3">
      <c r="A43" s="858" t="s">
        <v>4</v>
      </c>
      <c r="B43" s="858" t="s">
        <v>5</v>
      </c>
      <c r="C43" s="859" t="s">
        <v>6</v>
      </c>
      <c r="D43" s="859" t="s">
        <v>7</v>
      </c>
      <c r="E43" s="860" t="s">
        <v>8</v>
      </c>
      <c r="F43" s="861"/>
      <c r="G43" s="862"/>
      <c r="H43" s="837"/>
      <c r="I43" s="819"/>
    </row>
    <row r="44" spans="1:12" ht="22.95" customHeight="1" x14ac:dyDescent="0.3">
      <c r="A44" s="863"/>
      <c r="B44" s="864"/>
      <c r="C44" s="865" t="s">
        <v>12</v>
      </c>
      <c r="D44" s="865" t="s">
        <v>24</v>
      </c>
      <c r="E44" s="859" t="s">
        <v>120</v>
      </c>
      <c r="F44" s="859" t="s">
        <v>231</v>
      </c>
      <c r="G44" s="859" t="s">
        <v>355</v>
      </c>
      <c r="H44" s="837"/>
      <c r="I44" s="819"/>
    </row>
    <row r="45" spans="1:12" ht="31.95" customHeight="1" x14ac:dyDescent="0.3">
      <c r="A45" s="866" t="s">
        <v>13</v>
      </c>
      <c r="B45" s="867" t="s">
        <v>14</v>
      </c>
      <c r="C45" s="437">
        <f>4350+168204</f>
        <v>172554</v>
      </c>
      <c r="D45" s="437">
        <v>197881</v>
      </c>
      <c r="E45" s="437">
        <v>172556</v>
      </c>
      <c r="F45" s="437">
        <v>172556</v>
      </c>
      <c r="G45" s="437">
        <v>172556</v>
      </c>
      <c r="H45" s="837"/>
      <c r="I45" s="819"/>
    </row>
    <row r="46" spans="1:12" ht="56.4" customHeight="1" x14ac:dyDescent="0.3">
      <c r="A46" s="408" t="s">
        <v>356</v>
      </c>
      <c r="B46" s="867"/>
      <c r="C46" s="437"/>
      <c r="D46" s="437">
        <v>526</v>
      </c>
      <c r="E46" s="437"/>
      <c r="F46" s="437"/>
      <c r="G46" s="437"/>
      <c r="H46" s="837"/>
      <c r="I46" s="819"/>
    </row>
    <row r="47" spans="1:12" ht="19.95" customHeight="1" x14ac:dyDescent="0.3">
      <c r="A47" s="866" t="s">
        <v>15</v>
      </c>
      <c r="B47" s="867" t="s">
        <v>14</v>
      </c>
      <c r="C47" s="404">
        <f>4024-46</f>
        <v>3978</v>
      </c>
      <c r="D47" s="404">
        <v>3979</v>
      </c>
      <c r="E47" s="404">
        <v>4329</v>
      </c>
      <c r="F47" s="404">
        <v>4329</v>
      </c>
      <c r="G47" s="404">
        <v>4366</v>
      </c>
      <c r="H47" s="837"/>
      <c r="I47" s="819"/>
    </row>
    <row r="48" spans="1:12" ht="24" customHeight="1" x14ac:dyDescent="0.3">
      <c r="A48" s="868" t="s">
        <v>16</v>
      </c>
      <c r="B48" s="869" t="s">
        <v>14</v>
      </c>
      <c r="C48" s="870">
        <f>C45+C47</f>
        <v>176532</v>
      </c>
      <c r="D48" s="870">
        <f>D45+D46+D47</f>
        <v>202386</v>
      </c>
      <c r="E48" s="870">
        <f>E45+E47</f>
        <v>176885</v>
      </c>
      <c r="F48" s="870">
        <f>F45+F47</f>
        <v>176885</v>
      </c>
      <c r="G48" s="870">
        <f>G45+G47</f>
        <v>176922</v>
      </c>
      <c r="H48" s="871" t="s">
        <v>48</v>
      </c>
      <c r="I48" s="838"/>
      <c r="J48" s="838"/>
      <c r="K48" s="838"/>
      <c r="L48" s="838"/>
    </row>
    <row r="49" spans="1:13" s="830" customFormat="1" ht="27.6" customHeight="1" x14ac:dyDescent="0.3">
      <c r="A49" s="839" t="s">
        <v>17</v>
      </c>
      <c r="B49" s="839"/>
      <c r="C49" s="839"/>
      <c r="D49" s="839"/>
      <c r="E49" s="839"/>
      <c r="F49" s="839"/>
      <c r="G49" s="839"/>
      <c r="H49" s="839"/>
      <c r="I49" s="829"/>
      <c r="J49" s="836"/>
      <c r="K49" s="836"/>
      <c r="L49" s="836"/>
      <c r="M49" s="836"/>
    </row>
    <row r="50" spans="1:13" s="848" customFormat="1" ht="17.25" customHeight="1" x14ac:dyDescent="0.3">
      <c r="A50" s="824" t="s">
        <v>18</v>
      </c>
    </row>
    <row r="51" spans="1:13" s="848" customFormat="1" ht="15.6" customHeight="1" x14ac:dyDescent="0.3">
      <c r="A51" s="850" t="s">
        <v>42</v>
      </c>
      <c r="B51" s="850"/>
      <c r="C51" s="850"/>
      <c r="D51" s="850"/>
      <c r="E51" s="850"/>
      <c r="F51" s="850"/>
      <c r="G51" s="850"/>
    </row>
    <row r="52" spans="1:13" s="848" customFormat="1" ht="17.25" customHeight="1" x14ac:dyDescent="0.3">
      <c r="A52" s="824" t="s">
        <v>44</v>
      </c>
      <c r="B52" s="872"/>
      <c r="C52" s="872"/>
      <c r="D52" s="872"/>
      <c r="E52" s="872"/>
      <c r="F52" s="872"/>
      <c r="G52" s="872"/>
    </row>
    <row r="53" spans="1:13" ht="42" customHeight="1" x14ac:dyDescent="0.3">
      <c r="A53" s="851" t="s">
        <v>195</v>
      </c>
      <c r="B53" s="851"/>
      <c r="C53" s="851"/>
      <c r="D53" s="851"/>
      <c r="E53" s="851"/>
      <c r="F53" s="851"/>
      <c r="G53" s="851"/>
      <c r="H53" s="835"/>
    </row>
    <row r="54" spans="1:13" ht="31.2" customHeight="1" x14ac:dyDescent="0.3">
      <c r="A54" s="873" t="s">
        <v>19</v>
      </c>
      <c r="B54" s="874" t="s">
        <v>5</v>
      </c>
      <c r="C54" s="875" t="s">
        <v>6</v>
      </c>
      <c r="D54" s="875" t="s">
        <v>7</v>
      </c>
      <c r="E54" s="874" t="s">
        <v>8</v>
      </c>
      <c r="F54" s="874"/>
      <c r="G54" s="874"/>
      <c r="H54" s="876"/>
      <c r="I54" s="819"/>
    </row>
    <row r="55" spans="1:13" ht="27.6" customHeight="1" x14ac:dyDescent="0.3">
      <c r="A55" s="873"/>
      <c r="B55" s="874"/>
      <c r="C55" s="859" t="s">
        <v>12</v>
      </c>
      <c r="D55" s="859" t="s">
        <v>24</v>
      </c>
      <c r="E55" s="859" t="s">
        <v>120</v>
      </c>
      <c r="F55" s="859" t="s">
        <v>231</v>
      </c>
      <c r="G55" s="859" t="s">
        <v>355</v>
      </c>
      <c r="H55" s="876"/>
      <c r="I55" s="819"/>
    </row>
    <row r="56" spans="1:13" ht="21.6" customHeight="1" x14ac:dyDescent="0.3">
      <c r="A56" s="877" t="s">
        <v>110</v>
      </c>
      <c r="B56" s="867" t="s">
        <v>39</v>
      </c>
      <c r="C56" s="878"/>
      <c r="D56" s="878"/>
      <c r="E56" s="879"/>
      <c r="F56" s="879"/>
      <c r="G56" s="879"/>
      <c r="H56" s="876"/>
      <c r="I56" s="819"/>
    </row>
    <row r="57" spans="1:13" ht="21.6" customHeight="1" x14ac:dyDescent="0.3">
      <c r="A57" s="877" t="s">
        <v>111</v>
      </c>
      <c r="B57" s="867" t="s">
        <v>39</v>
      </c>
      <c r="C57" s="878"/>
      <c r="D57" s="878"/>
      <c r="E57" s="879"/>
      <c r="F57" s="879"/>
      <c r="G57" s="879"/>
      <c r="H57" s="876"/>
      <c r="I57" s="819"/>
    </row>
    <row r="58" spans="1:13" ht="22.2" customHeight="1" x14ac:dyDescent="0.3">
      <c r="A58" s="877" t="s">
        <v>112</v>
      </c>
      <c r="B58" s="867" t="s">
        <v>113</v>
      </c>
      <c r="C58" s="878"/>
      <c r="D58" s="878"/>
      <c r="E58" s="879"/>
      <c r="F58" s="879"/>
      <c r="G58" s="879"/>
      <c r="H58" s="876"/>
      <c r="I58" s="819"/>
    </row>
    <row r="59" spans="1:13" ht="22.2" customHeight="1" x14ac:dyDescent="0.3">
      <c r="A59" s="880" t="s">
        <v>250</v>
      </c>
      <c r="B59" s="867" t="s">
        <v>30</v>
      </c>
      <c r="C59" s="881"/>
      <c r="D59" s="878"/>
      <c r="E59" s="879"/>
      <c r="F59" s="879"/>
      <c r="G59" s="879"/>
      <c r="H59" s="876"/>
      <c r="I59" s="819"/>
    </row>
    <row r="60" spans="1:13" ht="37.950000000000003" customHeight="1" x14ac:dyDescent="0.3">
      <c r="A60" s="880" t="s">
        <v>115</v>
      </c>
      <c r="B60" s="867" t="s">
        <v>30</v>
      </c>
      <c r="C60" s="881">
        <v>567</v>
      </c>
      <c r="D60" s="878"/>
      <c r="E60" s="879"/>
      <c r="F60" s="879"/>
      <c r="G60" s="879"/>
      <c r="H60" s="876"/>
      <c r="I60" s="819"/>
    </row>
    <row r="61" spans="1:13" ht="37.950000000000003" customHeight="1" x14ac:dyDescent="0.3">
      <c r="A61" s="880" t="s">
        <v>116</v>
      </c>
      <c r="B61" s="867" t="s">
        <v>30</v>
      </c>
      <c r="C61" s="881"/>
      <c r="D61" s="878"/>
      <c r="E61" s="879"/>
      <c r="F61" s="879"/>
      <c r="G61" s="879"/>
      <c r="H61" s="876"/>
      <c r="I61" s="819"/>
    </row>
    <row r="62" spans="1:13" ht="37.950000000000003" customHeight="1" x14ac:dyDescent="0.3">
      <c r="A62" s="880" t="s">
        <v>117</v>
      </c>
      <c r="B62" s="867" t="s">
        <v>30</v>
      </c>
      <c r="C62" s="881"/>
      <c r="D62" s="878"/>
      <c r="E62" s="879"/>
      <c r="F62" s="879"/>
      <c r="G62" s="879"/>
      <c r="H62" s="876"/>
      <c r="I62" s="819"/>
    </row>
    <row r="63" spans="1:13" ht="48.6" customHeight="1" x14ac:dyDescent="0.3">
      <c r="A63" s="877" t="s">
        <v>247</v>
      </c>
      <c r="B63" s="867" t="s">
        <v>30</v>
      </c>
      <c r="C63" s="881">
        <v>24679</v>
      </c>
      <c r="D63" s="881">
        <f>8603+2442</f>
        <v>11045</v>
      </c>
      <c r="E63" s="881">
        <v>7559</v>
      </c>
      <c r="F63" s="881">
        <v>7559</v>
      </c>
      <c r="G63" s="881">
        <v>7559</v>
      </c>
      <c r="H63" s="876"/>
      <c r="I63" s="819"/>
    </row>
    <row r="64" spans="1:13" ht="33.6" customHeight="1" x14ac:dyDescent="0.3">
      <c r="A64" s="877" t="s">
        <v>249</v>
      </c>
      <c r="B64" s="867" t="s">
        <v>30</v>
      </c>
      <c r="C64" s="881">
        <v>6748</v>
      </c>
      <c r="D64" s="881">
        <v>23985</v>
      </c>
      <c r="E64" s="881">
        <v>23933</v>
      </c>
      <c r="F64" s="881">
        <v>23933</v>
      </c>
      <c r="G64" s="881">
        <v>23933</v>
      </c>
      <c r="H64" s="876"/>
      <c r="I64" s="819"/>
    </row>
    <row r="65" spans="1:13" ht="57.6" customHeight="1" x14ac:dyDescent="0.3">
      <c r="A65" s="877" t="s">
        <v>248</v>
      </c>
      <c r="B65" s="867" t="s">
        <v>30</v>
      </c>
      <c r="C65" s="881"/>
      <c r="D65" s="881">
        <v>400</v>
      </c>
      <c r="E65" s="881">
        <v>567</v>
      </c>
      <c r="F65" s="881">
        <v>400</v>
      </c>
      <c r="G65" s="881">
        <v>567</v>
      </c>
      <c r="H65" s="876"/>
      <c r="I65" s="819"/>
    </row>
    <row r="66" spans="1:13" ht="37.200000000000003" customHeight="1" x14ac:dyDescent="0.3">
      <c r="A66" s="877" t="s">
        <v>118</v>
      </c>
      <c r="B66" s="867" t="s">
        <v>39</v>
      </c>
      <c r="C66" s="878"/>
      <c r="D66" s="878"/>
      <c r="E66" s="879"/>
      <c r="F66" s="882"/>
      <c r="G66" s="879"/>
      <c r="H66" s="876" t="s">
        <v>48</v>
      </c>
      <c r="I66" s="819"/>
    </row>
    <row r="67" spans="1:13" ht="132.6" hidden="1" customHeight="1" x14ac:dyDescent="0.3">
      <c r="A67" s="883" t="s">
        <v>197</v>
      </c>
      <c r="B67" s="884" t="s">
        <v>198</v>
      </c>
      <c r="C67" s="885"/>
      <c r="D67" s="885">
        <v>431</v>
      </c>
      <c r="E67" s="886"/>
      <c r="F67" s="887"/>
      <c r="G67" s="887"/>
      <c r="H67" s="876"/>
      <c r="I67" s="819"/>
    </row>
    <row r="68" spans="1:13" ht="18.75" customHeight="1" x14ac:dyDescent="0.3">
      <c r="A68" s="888"/>
      <c r="B68" s="889"/>
      <c r="C68" s="890"/>
      <c r="D68" s="890"/>
      <c r="E68" s="890"/>
      <c r="F68" s="890"/>
      <c r="G68" s="890"/>
      <c r="H68" s="876"/>
      <c r="I68" s="819"/>
    </row>
    <row r="69" spans="1:13" ht="33.6" customHeight="1" x14ac:dyDescent="0.3">
      <c r="A69" s="873" t="s">
        <v>20</v>
      </c>
      <c r="B69" s="873" t="s">
        <v>5</v>
      </c>
      <c r="C69" s="867" t="s">
        <v>6</v>
      </c>
      <c r="D69" s="867" t="s">
        <v>7</v>
      </c>
      <c r="E69" s="873" t="s">
        <v>8</v>
      </c>
      <c r="F69" s="873"/>
      <c r="G69" s="873"/>
      <c r="H69" s="876"/>
      <c r="I69" s="838"/>
      <c r="J69" s="838"/>
      <c r="K69" s="838"/>
      <c r="L69" s="838"/>
    </row>
    <row r="70" spans="1:13" ht="22.2" customHeight="1" x14ac:dyDescent="0.3">
      <c r="A70" s="873"/>
      <c r="B70" s="873"/>
      <c r="C70" s="859" t="s">
        <v>12</v>
      </c>
      <c r="D70" s="859" t="s">
        <v>24</v>
      </c>
      <c r="E70" s="859" t="s">
        <v>120</v>
      </c>
      <c r="F70" s="859" t="s">
        <v>231</v>
      </c>
      <c r="G70" s="859" t="s">
        <v>355</v>
      </c>
      <c r="H70" s="837"/>
      <c r="I70" s="838"/>
      <c r="J70" s="838"/>
      <c r="K70" s="838"/>
      <c r="L70" s="838"/>
    </row>
    <row r="71" spans="1:13" ht="33" customHeight="1" x14ac:dyDescent="0.3">
      <c r="A71" s="891" t="s">
        <v>13</v>
      </c>
      <c r="B71" s="867" t="s">
        <v>14</v>
      </c>
      <c r="C71" s="437">
        <f>4350+168204</f>
        <v>172554</v>
      </c>
      <c r="D71" s="437">
        <v>197881</v>
      </c>
      <c r="E71" s="437">
        <v>172556</v>
      </c>
      <c r="F71" s="437">
        <v>172556</v>
      </c>
      <c r="G71" s="437">
        <v>172556</v>
      </c>
      <c r="H71" s="837"/>
      <c r="I71" s="838"/>
      <c r="J71" s="838"/>
      <c r="K71" s="838"/>
      <c r="L71" s="838"/>
    </row>
    <row r="72" spans="1:13" ht="27.6" customHeight="1" x14ac:dyDescent="0.3">
      <c r="A72" s="868" t="s">
        <v>21</v>
      </c>
      <c r="B72" s="869" t="s">
        <v>14</v>
      </c>
      <c r="C72" s="870">
        <f>C71</f>
        <v>172554</v>
      </c>
      <c r="D72" s="870">
        <f>D71</f>
        <v>197881</v>
      </c>
      <c r="E72" s="870">
        <f>E71</f>
        <v>172556</v>
      </c>
      <c r="F72" s="892">
        <f>F71</f>
        <v>172556</v>
      </c>
      <c r="G72" s="892">
        <f>G71</f>
        <v>172556</v>
      </c>
      <c r="H72" s="837" t="s">
        <v>48</v>
      </c>
      <c r="I72" s="838"/>
      <c r="J72" s="893"/>
      <c r="K72" s="893"/>
      <c r="L72" s="893"/>
    </row>
    <row r="73" spans="1:13" s="830" customFormat="1" ht="16.649999999999999" hidden="1" customHeight="1" x14ac:dyDescent="0.3">
      <c r="A73" s="894" t="s">
        <v>22</v>
      </c>
      <c r="B73" s="894"/>
      <c r="C73" s="894"/>
      <c r="D73" s="894"/>
      <c r="E73" s="894"/>
      <c r="F73" s="894"/>
      <c r="G73" s="894"/>
      <c r="H73" s="835"/>
      <c r="I73" s="829"/>
      <c r="J73" s="836"/>
      <c r="K73" s="836"/>
      <c r="L73" s="836"/>
      <c r="M73" s="836"/>
    </row>
    <row r="74" spans="1:13" s="830" customFormat="1" ht="16.649999999999999" hidden="1" customHeight="1" x14ac:dyDescent="0.3">
      <c r="A74" s="845" t="s">
        <v>23</v>
      </c>
      <c r="B74" s="845"/>
      <c r="C74" s="845"/>
      <c r="D74" s="845"/>
      <c r="E74" s="845"/>
      <c r="F74" s="845"/>
      <c r="G74" s="845"/>
      <c r="H74" s="845"/>
      <c r="I74" s="829"/>
    </row>
    <row r="75" spans="1:13" s="830" customFormat="1" ht="15" hidden="1" customHeight="1" x14ac:dyDescent="0.3">
      <c r="A75" s="851" t="s">
        <v>31</v>
      </c>
      <c r="B75" s="851"/>
      <c r="C75" s="851"/>
      <c r="D75" s="851"/>
      <c r="E75" s="851"/>
      <c r="F75" s="851"/>
      <c r="G75" s="851"/>
      <c r="H75" s="895"/>
      <c r="I75" s="829"/>
    </row>
    <row r="76" spans="1:13" s="830" customFormat="1" ht="15" hidden="1" customHeight="1" x14ac:dyDescent="0.3">
      <c r="A76" s="839" t="s">
        <v>32</v>
      </c>
      <c r="B76" s="851"/>
      <c r="C76" s="851"/>
      <c r="D76" s="851"/>
      <c r="E76" s="851"/>
      <c r="F76" s="851"/>
      <c r="G76" s="851"/>
      <c r="H76" s="845"/>
      <c r="I76" s="829"/>
    </row>
    <row r="77" spans="1:13" ht="21.45" hidden="1" customHeight="1" x14ac:dyDescent="0.3">
      <c r="A77" s="851" t="s">
        <v>33</v>
      </c>
      <c r="B77" s="851"/>
      <c r="C77" s="851"/>
      <c r="D77" s="851"/>
      <c r="E77" s="851"/>
      <c r="F77" s="851"/>
      <c r="G77" s="851"/>
      <c r="H77" s="835"/>
    </row>
    <row r="78" spans="1:13" ht="17.25" hidden="1" customHeight="1" x14ac:dyDescent="0.3">
      <c r="A78" s="896" t="s">
        <v>19</v>
      </c>
      <c r="B78" s="874" t="s">
        <v>5</v>
      </c>
      <c r="C78" s="875" t="s">
        <v>6</v>
      </c>
      <c r="D78" s="875" t="s">
        <v>7</v>
      </c>
      <c r="E78" s="874" t="s">
        <v>8</v>
      </c>
      <c r="F78" s="874"/>
      <c r="G78" s="874"/>
      <c r="H78" s="876"/>
      <c r="I78" s="819"/>
    </row>
    <row r="79" spans="1:13" ht="17.25" hidden="1" customHeight="1" x14ac:dyDescent="0.3">
      <c r="A79" s="897"/>
      <c r="B79" s="874"/>
      <c r="C79" s="859" t="s">
        <v>9</v>
      </c>
      <c r="D79" s="859" t="s">
        <v>10</v>
      </c>
      <c r="E79" s="859" t="s">
        <v>11</v>
      </c>
      <c r="F79" s="859" t="s">
        <v>12</v>
      </c>
      <c r="G79" s="859" t="s">
        <v>24</v>
      </c>
      <c r="H79" s="876"/>
      <c r="I79" s="819"/>
    </row>
    <row r="80" spans="1:13" ht="15.6" hidden="1" x14ac:dyDescent="0.3">
      <c r="A80" s="898" t="s">
        <v>34</v>
      </c>
      <c r="B80" s="859" t="s">
        <v>35</v>
      </c>
      <c r="C80" s="899"/>
      <c r="D80" s="899"/>
      <c r="E80" s="899"/>
      <c r="F80" s="899"/>
      <c r="G80" s="899"/>
      <c r="H80" s="876"/>
      <c r="I80" s="819"/>
    </row>
    <row r="81" spans="1:13" ht="15" hidden="1" customHeight="1" x14ac:dyDescent="0.3">
      <c r="A81" s="898" t="s">
        <v>34</v>
      </c>
      <c r="B81" s="859" t="s">
        <v>35</v>
      </c>
      <c r="C81" s="899"/>
      <c r="D81" s="899"/>
      <c r="E81" s="899"/>
      <c r="F81" s="899"/>
      <c r="G81" s="899"/>
      <c r="H81" s="876"/>
      <c r="I81" s="819"/>
    </row>
    <row r="82" spans="1:13" ht="15" hidden="1" customHeight="1" x14ac:dyDescent="0.3">
      <c r="A82" s="898" t="s">
        <v>34</v>
      </c>
      <c r="B82" s="859" t="s">
        <v>35</v>
      </c>
      <c r="C82" s="899"/>
      <c r="D82" s="899"/>
      <c r="E82" s="899"/>
      <c r="F82" s="899"/>
      <c r="G82" s="899"/>
      <c r="H82" s="876"/>
      <c r="I82" s="819"/>
    </row>
    <row r="83" spans="1:13" ht="19.5" hidden="1" customHeight="1" x14ac:dyDescent="0.3">
      <c r="A83" s="888"/>
      <c r="B83" s="889"/>
      <c r="C83" s="890"/>
      <c r="D83" s="890"/>
      <c r="E83" s="890"/>
      <c r="F83" s="890"/>
      <c r="G83" s="890"/>
      <c r="H83" s="876"/>
      <c r="I83" s="819"/>
    </row>
    <row r="84" spans="1:13" ht="15.75" hidden="1" customHeight="1" x14ac:dyDescent="0.3">
      <c r="A84" s="874" t="s">
        <v>20</v>
      </c>
      <c r="B84" s="874" t="s">
        <v>5</v>
      </c>
      <c r="C84" s="875" t="s">
        <v>6</v>
      </c>
      <c r="D84" s="875" t="s">
        <v>7</v>
      </c>
      <c r="E84" s="874" t="s">
        <v>8</v>
      </c>
      <c r="F84" s="874"/>
      <c r="G84" s="874"/>
      <c r="H84" s="876"/>
      <c r="I84" s="838"/>
      <c r="J84" s="838"/>
      <c r="K84" s="838"/>
      <c r="L84" s="838"/>
    </row>
    <row r="85" spans="1:13" ht="18" hidden="1" customHeight="1" x14ac:dyDescent="0.3">
      <c r="A85" s="874"/>
      <c r="B85" s="874"/>
      <c r="C85" s="859" t="s">
        <v>9</v>
      </c>
      <c r="D85" s="859" t="s">
        <v>10</v>
      </c>
      <c r="E85" s="859" t="s">
        <v>11</v>
      </c>
      <c r="F85" s="859" t="s">
        <v>12</v>
      </c>
      <c r="G85" s="859" t="s">
        <v>24</v>
      </c>
      <c r="H85" s="837"/>
      <c r="I85" s="838"/>
      <c r="J85" s="838"/>
      <c r="K85" s="838"/>
      <c r="L85" s="838"/>
    </row>
    <row r="86" spans="1:13" ht="23.25" hidden="1" customHeight="1" x14ac:dyDescent="0.3">
      <c r="A86" s="891" t="s">
        <v>15</v>
      </c>
      <c r="B86" s="859" t="s">
        <v>14</v>
      </c>
      <c r="C86" s="900"/>
      <c r="D86" s="900"/>
      <c r="E86" s="900"/>
      <c r="F86" s="900"/>
      <c r="G86" s="900"/>
      <c r="H86" s="837"/>
      <c r="I86" s="838"/>
      <c r="J86" s="838"/>
      <c r="K86" s="838"/>
      <c r="L86" s="838"/>
    </row>
    <row r="87" spans="1:13" ht="32.25" hidden="1" customHeight="1" x14ac:dyDescent="0.3">
      <c r="A87" s="901" t="s">
        <v>21</v>
      </c>
      <c r="B87" s="902" t="s">
        <v>14</v>
      </c>
      <c r="C87" s="903">
        <f>SUM(C86)</f>
        <v>0</v>
      </c>
      <c r="D87" s="903">
        <f>SUM(D86)</f>
        <v>0</v>
      </c>
      <c r="E87" s="903">
        <f>SUM(E86)</f>
        <v>0</v>
      </c>
      <c r="F87" s="903">
        <f>SUM(F86)</f>
        <v>0</v>
      </c>
      <c r="G87" s="903">
        <f>SUM(G86)</f>
        <v>0</v>
      </c>
      <c r="H87" s="837"/>
      <c r="I87" s="838"/>
      <c r="J87" s="893"/>
      <c r="K87" s="893"/>
      <c r="L87" s="893"/>
    </row>
    <row r="88" spans="1:13" hidden="1" x14ac:dyDescent="0.3"/>
    <row r="89" spans="1:13" hidden="1" x14ac:dyDescent="0.3">
      <c r="E89" s="904"/>
    </row>
    <row r="90" spans="1:13" hidden="1" x14ac:dyDescent="0.3"/>
    <row r="91" spans="1:13" hidden="1" x14ac:dyDescent="0.3"/>
    <row r="93" spans="1:13" s="907" customFormat="1" ht="19.5" customHeight="1" x14ac:dyDescent="0.3">
      <c r="A93" s="647" t="s">
        <v>59</v>
      </c>
      <c r="B93" s="647"/>
      <c r="C93" s="647"/>
      <c r="D93" s="647"/>
      <c r="E93" s="647"/>
      <c r="F93" s="647"/>
      <c r="G93" s="647"/>
      <c r="H93" s="647"/>
      <c r="I93" s="905"/>
      <c r="J93" s="906"/>
      <c r="K93" s="906"/>
      <c r="L93" s="906"/>
      <c r="M93" s="906"/>
    </row>
    <row r="94" spans="1:13" s="909" customFormat="1" ht="17.25" customHeight="1" x14ac:dyDescent="0.3">
      <c r="A94" s="908" t="s">
        <v>18</v>
      </c>
    </row>
    <row r="95" spans="1:13" s="909" customFormat="1" ht="23.4" customHeight="1" x14ac:dyDescent="0.3">
      <c r="A95" s="684" t="s">
        <v>97</v>
      </c>
      <c r="B95" s="684"/>
      <c r="C95" s="684"/>
      <c r="D95" s="684"/>
      <c r="E95" s="684"/>
      <c r="F95" s="684"/>
      <c r="G95" s="684"/>
      <c r="H95" s="684"/>
      <c r="I95" s="684"/>
      <c r="J95" s="684"/>
      <c r="K95" s="684"/>
    </row>
    <row r="96" spans="1:13" s="909" customFormat="1" ht="17.25" customHeight="1" x14ac:dyDescent="0.3">
      <c r="A96" s="908" t="s">
        <v>44</v>
      </c>
      <c r="B96" s="910"/>
      <c r="C96" s="910"/>
      <c r="D96" s="910"/>
      <c r="E96" s="910"/>
      <c r="F96" s="910"/>
      <c r="G96" s="910"/>
    </row>
    <row r="97" spans="1:12" s="914" customFormat="1" ht="43.5" customHeight="1" x14ac:dyDescent="0.3">
      <c r="A97" s="911" t="s">
        <v>125</v>
      </c>
      <c r="B97" s="911"/>
      <c r="C97" s="911"/>
      <c r="D97" s="911"/>
      <c r="E97" s="911"/>
      <c r="F97" s="911"/>
      <c r="G97" s="911"/>
      <c r="H97" s="912"/>
      <c r="I97" s="913"/>
    </row>
    <row r="98" spans="1:12" s="914" customFormat="1" ht="31.2" customHeight="1" x14ac:dyDescent="0.3">
      <c r="A98" s="915" t="s">
        <v>19</v>
      </c>
      <c r="B98" s="915" t="s">
        <v>5</v>
      </c>
      <c r="C98" s="867" t="s">
        <v>6</v>
      </c>
      <c r="D98" s="867" t="s">
        <v>7</v>
      </c>
      <c r="E98" s="873" t="s">
        <v>8</v>
      </c>
      <c r="F98" s="873"/>
      <c r="G98" s="873"/>
      <c r="H98" s="916"/>
    </row>
    <row r="99" spans="1:12" s="914" customFormat="1" ht="24" customHeight="1" x14ac:dyDescent="0.3">
      <c r="A99" s="915"/>
      <c r="B99" s="915"/>
      <c r="C99" s="859" t="s">
        <v>12</v>
      </c>
      <c r="D99" s="859" t="s">
        <v>24</v>
      </c>
      <c r="E99" s="859" t="s">
        <v>120</v>
      </c>
      <c r="F99" s="859" t="s">
        <v>231</v>
      </c>
      <c r="G99" s="859" t="s">
        <v>355</v>
      </c>
      <c r="H99" s="916"/>
    </row>
    <row r="100" spans="1:12" s="914" customFormat="1" hidden="1" x14ac:dyDescent="0.3">
      <c r="A100" s="917" t="s">
        <v>110</v>
      </c>
      <c r="B100" s="918" t="s">
        <v>39</v>
      </c>
      <c r="C100" s="919"/>
      <c r="D100" s="920"/>
      <c r="E100" s="920"/>
      <c r="H100" s="916"/>
    </row>
    <row r="101" spans="1:12" s="914" customFormat="1" hidden="1" x14ac:dyDescent="0.3">
      <c r="A101" s="917" t="s">
        <v>111</v>
      </c>
      <c r="B101" s="918" t="s">
        <v>39</v>
      </c>
      <c r="C101" s="919"/>
      <c r="D101" s="920"/>
      <c r="E101" s="920"/>
      <c r="H101" s="916"/>
    </row>
    <row r="102" spans="1:12" s="914" customFormat="1" hidden="1" x14ac:dyDescent="0.3">
      <c r="A102" s="917" t="s">
        <v>112</v>
      </c>
      <c r="B102" s="918" t="s">
        <v>113</v>
      </c>
      <c r="C102" s="919"/>
      <c r="D102" s="920"/>
      <c r="E102" s="920"/>
      <c r="H102" s="916"/>
    </row>
    <row r="103" spans="1:12" s="914" customFormat="1" hidden="1" x14ac:dyDescent="0.3">
      <c r="A103" s="917" t="s">
        <v>114</v>
      </c>
      <c r="B103" s="918" t="s">
        <v>30</v>
      </c>
      <c r="C103" s="919"/>
      <c r="D103" s="920"/>
      <c r="E103" s="920"/>
      <c r="H103" s="916"/>
    </row>
    <row r="104" spans="1:12" s="914" customFormat="1" ht="40.5" hidden="1" customHeight="1" x14ac:dyDescent="0.3">
      <c r="A104" s="917" t="s">
        <v>115</v>
      </c>
      <c r="B104" s="918" t="s">
        <v>30</v>
      </c>
      <c r="C104" s="919"/>
      <c r="D104" s="920"/>
      <c r="E104" s="920"/>
      <c r="H104" s="916"/>
    </row>
    <row r="105" spans="1:12" s="914" customFormat="1" ht="40.5" hidden="1" customHeight="1" x14ac:dyDescent="0.3">
      <c r="A105" s="917" t="s">
        <v>116</v>
      </c>
      <c r="B105" s="918" t="s">
        <v>30</v>
      </c>
      <c r="C105" s="919"/>
      <c r="D105" s="920"/>
      <c r="E105" s="920"/>
      <c r="H105" s="916"/>
    </row>
    <row r="106" spans="1:12" s="914" customFormat="1" ht="27.6" hidden="1" x14ac:dyDescent="0.3">
      <c r="A106" s="917" t="s">
        <v>117</v>
      </c>
      <c r="B106" s="918" t="s">
        <v>30</v>
      </c>
      <c r="C106" s="919"/>
      <c r="D106" s="920"/>
      <c r="E106" s="920"/>
      <c r="H106" s="916"/>
    </row>
    <row r="107" spans="1:12" s="914" customFormat="1" ht="27.6" hidden="1" x14ac:dyDescent="0.3">
      <c r="A107" s="917" t="s">
        <v>118</v>
      </c>
      <c r="B107" s="918" t="s">
        <v>39</v>
      </c>
      <c r="C107" s="919"/>
      <c r="D107" s="920"/>
      <c r="E107" s="921"/>
      <c r="H107" s="916"/>
    </row>
    <row r="108" spans="1:12" s="914" customFormat="1" ht="33" customHeight="1" x14ac:dyDescent="0.3">
      <c r="A108" s="922" t="s">
        <v>126</v>
      </c>
      <c r="B108" s="923" t="s">
        <v>124</v>
      </c>
      <c r="C108" s="405">
        <v>2.25</v>
      </c>
      <c r="D108" s="405">
        <v>2.25</v>
      </c>
      <c r="E108" s="405">
        <v>2.25</v>
      </c>
      <c r="F108" s="405">
        <v>2.25</v>
      </c>
      <c r="G108" s="405">
        <v>2.25</v>
      </c>
      <c r="H108" s="916"/>
    </row>
    <row r="109" spans="1:12" s="914" customFormat="1" ht="40.5" hidden="1" customHeight="1" x14ac:dyDescent="0.3">
      <c r="A109" s="915" t="s">
        <v>20</v>
      </c>
      <c r="B109" s="915" t="s">
        <v>5</v>
      </c>
      <c r="C109" s="685" t="s">
        <v>121</v>
      </c>
      <c r="D109" s="685" t="s">
        <v>122</v>
      </c>
      <c r="E109" s="685" t="s">
        <v>37</v>
      </c>
      <c r="F109" s="685"/>
      <c r="G109" s="685"/>
      <c r="H109" s="916"/>
      <c r="I109" s="924"/>
      <c r="J109" s="924"/>
      <c r="K109" s="924"/>
      <c r="L109" s="924"/>
    </row>
    <row r="110" spans="1:12" s="914" customFormat="1" ht="40.5" hidden="1" customHeight="1" x14ac:dyDescent="0.3">
      <c r="A110" s="915"/>
      <c r="B110" s="915"/>
      <c r="C110" s="685"/>
      <c r="D110" s="685"/>
      <c r="E110" s="608" t="s">
        <v>12</v>
      </c>
      <c r="F110" s="608" t="s">
        <v>24</v>
      </c>
      <c r="G110" s="608" t="s">
        <v>120</v>
      </c>
      <c r="H110" s="913"/>
      <c r="I110" s="924"/>
      <c r="J110" s="924"/>
      <c r="K110" s="924"/>
      <c r="L110" s="924"/>
    </row>
    <row r="111" spans="1:12" s="914" customFormat="1" ht="40.5" hidden="1" customHeight="1" x14ac:dyDescent="0.3">
      <c r="A111" s="925" t="s">
        <v>13</v>
      </c>
      <c r="B111" s="918" t="s">
        <v>14</v>
      </c>
      <c r="C111" s="403">
        <v>10437</v>
      </c>
      <c r="D111" s="403">
        <f>280781+199872</f>
        <v>480653</v>
      </c>
      <c r="E111" s="919"/>
      <c r="F111" s="926"/>
      <c r="G111" s="926"/>
      <c r="H111" s="913"/>
      <c r="I111" s="924"/>
      <c r="J111" s="924"/>
      <c r="K111" s="924"/>
      <c r="L111" s="924"/>
    </row>
    <row r="112" spans="1:12" s="914" customFormat="1" ht="40.5" hidden="1" customHeight="1" x14ac:dyDescent="0.3">
      <c r="A112" s="927" t="s">
        <v>21</v>
      </c>
      <c r="B112" s="928" t="s">
        <v>14</v>
      </c>
      <c r="C112" s="929">
        <f>SUM(C111)</f>
        <v>10437</v>
      </c>
      <c r="D112" s="929">
        <f>SUM(D111)</f>
        <v>480653</v>
      </c>
      <c r="E112" s="929">
        <f>SUM(E111)</f>
        <v>0</v>
      </c>
      <c r="F112" s="929">
        <f>SUM(F111)</f>
        <v>0</v>
      </c>
      <c r="G112" s="929">
        <f>SUM(G111)</f>
        <v>0</v>
      </c>
      <c r="H112" s="913"/>
      <c r="I112" s="924"/>
      <c r="J112" s="930"/>
      <c r="K112" s="930"/>
      <c r="L112" s="930"/>
    </row>
    <row r="113" spans="1:13" s="907" customFormat="1" ht="40.5" hidden="1" customHeight="1" x14ac:dyDescent="0.3">
      <c r="A113" s="931" t="s">
        <v>224</v>
      </c>
      <c r="B113" s="931"/>
      <c r="C113" s="931"/>
      <c r="D113" s="931"/>
      <c r="E113" s="931"/>
      <c r="F113" s="931"/>
      <c r="G113" s="931"/>
      <c r="H113" s="912"/>
      <c r="I113" s="905"/>
      <c r="J113" s="906"/>
      <c r="K113" s="906"/>
      <c r="L113" s="906"/>
      <c r="M113" s="906"/>
    </row>
    <row r="114" spans="1:13" s="907" customFormat="1" ht="40.5" hidden="1" customHeight="1" x14ac:dyDescent="0.3">
      <c r="A114" s="932" t="s">
        <v>23</v>
      </c>
      <c r="B114" s="932"/>
      <c r="C114" s="932"/>
      <c r="D114" s="932"/>
      <c r="E114" s="932"/>
      <c r="F114" s="932"/>
      <c r="G114" s="932"/>
      <c r="H114" s="933"/>
      <c r="I114" s="905"/>
    </row>
    <row r="115" spans="1:13" s="907" customFormat="1" ht="40.5" hidden="1" customHeight="1" x14ac:dyDescent="0.3">
      <c r="A115" s="934" t="s">
        <v>225</v>
      </c>
      <c r="B115" s="934"/>
      <c r="C115" s="934"/>
      <c r="D115" s="934"/>
      <c r="E115" s="934"/>
      <c r="F115" s="934"/>
      <c r="G115" s="934"/>
      <c r="H115" s="935"/>
      <c r="I115" s="905"/>
    </row>
    <row r="116" spans="1:13" s="907" customFormat="1" ht="40.5" hidden="1" customHeight="1" x14ac:dyDescent="0.3">
      <c r="A116" s="936" t="s">
        <v>226</v>
      </c>
      <c r="B116" s="934"/>
      <c r="C116" s="934"/>
      <c r="D116" s="934"/>
      <c r="E116" s="934"/>
      <c r="F116" s="934"/>
      <c r="G116" s="934"/>
      <c r="H116" s="933"/>
      <c r="I116" s="905"/>
    </row>
    <row r="117" spans="1:13" s="914" customFormat="1" ht="40.5" hidden="1" customHeight="1" x14ac:dyDescent="0.3">
      <c r="A117" s="934" t="s">
        <v>227</v>
      </c>
      <c r="B117" s="934"/>
      <c r="C117" s="934"/>
      <c r="D117" s="934"/>
      <c r="E117" s="934"/>
      <c r="F117" s="934"/>
      <c r="G117" s="934"/>
      <c r="H117" s="912"/>
      <c r="I117" s="913"/>
    </row>
    <row r="118" spans="1:13" s="914" customFormat="1" ht="40.5" hidden="1" customHeight="1" x14ac:dyDescent="0.3">
      <c r="A118" s="937" t="s">
        <v>19</v>
      </c>
      <c r="B118" s="915" t="s">
        <v>5</v>
      </c>
      <c r="C118" s="918" t="s">
        <v>6</v>
      </c>
      <c r="D118" s="918" t="s">
        <v>7</v>
      </c>
      <c r="E118" s="915" t="s">
        <v>8</v>
      </c>
      <c r="F118" s="915"/>
      <c r="G118" s="915"/>
      <c r="H118" s="916"/>
    </row>
    <row r="119" spans="1:13" s="914" customFormat="1" ht="40.5" hidden="1" customHeight="1" x14ac:dyDescent="0.3">
      <c r="A119" s="938"/>
      <c r="B119" s="915"/>
      <c r="C119" s="918" t="s">
        <v>9</v>
      </c>
      <c r="D119" s="918" t="s">
        <v>10</v>
      </c>
      <c r="E119" s="918" t="s">
        <v>11</v>
      </c>
      <c r="F119" s="918" t="s">
        <v>12</v>
      </c>
      <c r="G119" s="918" t="s">
        <v>24</v>
      </c>
      <c r="H119" s="916"/>
    </row>
    <row r="120" spans="1:13" s="914" customFormat="1" hidden="1" x14ac:dyDescent="0.3">
      <c r="A120" s="939" t="s">
        <v>34</v>
      </c>
      <c r="B120" s="918" t="s">
        <v>35</v>
      </c>
      <c r="C120" s="940"/>
      <c r="D120" s="940"/>
      <c r="E120" s="940"/>
      <c r="F120" s="940"/>
      <c r="G120" s="940"/>
      <c r="H120" s="916"/>
    </row>
    <row r="121" spans="1:13" s="914" customFormat="1" ht="40.5" hidden="1" customHeight="1" x14ac:dyDescent="0.3">
      <c r="A121" s="939" t="s">
        <v>34</v>
      </c>
      <c r="B121" s="918" t="s">
        <v>35</v>
      </c>
      <c r="C121" s="940"/>
      <c r="D121" s="940"/>
      <c r="E121" s="940"/>
      <c r="F121" s="940"/>
      <c r="G121" s="940"/>
      <c r="H121" s="916"/>
    </row>
    <row r="122" spans="1:13" s="914" customFormat="1" ht="40.5" hidden="1" customHeight="1" x14ac:dyDescent="0.3">
      <c r="A122" s="939" t="s">
        <v>34</v>
      </c>
      <c r="B122" s="918" t="s">
        <v>35</v>
      </c>
      <c r="C122" s="940"/>
      <c r="D122" s="940"/>
      <c r="E122" s="940"/>
      <c r="F122" s="940"/>
      <c r="G122" s="940"/>
      <c r="H122" s="916"/>
    </row>
    <row r="123" spans="1:13" s="914" customFormat="1" ht="40.5" hidden="1" customHeight="1" x14ac:dyDescent="0.3">
      <c r="A123" s="941"/>
      <c r="B123" s="942"/>
      <c r="C123" s="943"/>
      <c r="D123" s="943"/>
      <c r="E123" s="943"/>
      <c r="F123" s="943"/>
      <c r="G123" s="943"/>
      <c r="H123" s="916"/>
    </row>
    <row r="124" spans="1:13" s="914" customFormat="1" ht="40.5" hidden="1" customHeight="1" x14ac:dyDescent="0.3">
      <c r="A124" s="915" t="s">
        <v>20</v>
      </c>
      <c r="B124" s="915" t="s">
        <v>5</v>
      </c>
      <c r="C124" s="918" t="s">
        <v>6</v>
      </c>
      <c r="D124" s="918" t="s">
        <v>7</v>
      </c>
      <c r="E124" s="915" t="s">
        <v>8</v>
      </c>
      <c r="F124" s="915"/>
      <c r="G124" s="915"/>
      <c r="H124" s="916"/>
      <c r="I124" s="924"/>
      <c r="J124" s="924"/>
      <c r="K124" s="924"/>
      <c r="L124" s="924"/>
    </row>
    <row r="125" spans="1:13" s="914" customFormat="1" ht="40.5" hidden="1" customHeight="1" x14ac:dyDescent="0.3">
      <c r="A125" s="915"/>
      <c r="B125" s="915"/>
      <c r="C125" s="918" t="s">
        <v>9</v>
      </c>
      <c r="D125" s="918" t="s">
        <v>10</v>
      </c>
      <c r="E125" s="918" t="s">
        <v>11</v>
      </c>
      <c r="F125" s="918" t="s">
        <v>12</v>
      </c>
      <c r="G125" s="918" t="s">
        <v>24</v>
      </c>
      <c r="H125" s="913"/>
      <c r="I125" s="924"/>
      <c r="J125" s="924"/>
      <c r="K125" s="924"/>
      <c r="L125" s="924"/>
    </row>
    <row r="126" spans="1:13" s="914" customFormat="1" ht="40.5" hidden="1" customHeight="1" x14ac:dyDescent="0.3">
      <c r="A126" s="925" t="s">
        <v>15</v>
      </c>
      <c r="B126" s="918" t="s">
        <v>14</v>
      </c>
      <c r="C126" s="926"/>
      <c r="D126" s="926"/>
      <c r="E126" s="926"/>
      <c r="F126" s="926"/>
      <c r="G126" s="926"/>
      <c r="H126" s="913"/>
      <c r="I126" s="924"/>
      <c r="J126" s="924"/>
      <c r="K126" s="924"/>
      <c r="L126" s="924"/>
    </row>
    <row r="127" spans="1:13" s="914" customFormat="1" ht="40.5" hidden="1" customHeight="1" x14ac:dyDescent="0.3">
      <c r="A127" s="927" t="s">
        <v>21</v>
      </c>
      <c r="B127" s="928" t="s">
        <v>14</v>
      </c>
      <c r="C127" s="929">
        <f>SUM(C126)</f>
        <v>0</v>
      </c>
      <c r="D127" s="929">
        <f>SUM(D126)</f>
        <v>0</v>
      </c>
      <c r="E127" s="929">
        <f>SUM(E126)</f>
        <v>0</v>
      </c>
      <c r="F127" s="929">
        <f>SUM(F126)</f>
        <v>0</v>
      </c>
      <c r="G127" s="929">
        <f>SUM(G126)</f>
        <v>0</v>
      </c>
      <c r="H127" s="913"/>
      <c r="I127" s="924"/>
      <c r="J127" s="930"/>
      <c r="K127" s="930"/>
      <c r="L127" s="930"/>
    </row>
    <row r="128" spans="1:13" s="914" customFormat="1" hidden="1" x14ac:dyDescent="0.3">
      <c r="A128" s="944"/>
      <c r="B128" s="944"/>
      <c r="I128" s="913"/>
    </row>
    <row r="129" spans="1:9" s="914" customFormat="1" hidden="1" x14ac:dyDescent="0.3">
      <c r="A129" s="944"/>
      <c r="B129" s="944"/>
      <c r="E129" s="945"/>
      <c r="I129" s="913"/>
    </row>
    <row r="130" spans="1:9" s="914" customFormat="1" hidden="1" x14ac:dyDescent="0.3">
      <c r="A130" s="944"/>
      <c r="B130" s="944"/>
      <c r="I130" s="913"/>
    </row>
    <row r="131" spans="1:9" s="914" customFormat="1" hidden="1" x14ac:dyDescent="0.3">
      <c r="A131" s="944"/>
      <c r="B131" s="944"/>
      <c r="I131" s="913"/>
    </row>
    <row r="132" spans="1:9" s="914" customFormat="1" x14ac:dyDescent="0.3">
      <c r="A132" s="944"/>
      <c r="B132" s="944"/>
      <c r="I132" s="913"/>
    </row>
    <row r="133" spans="1:9" s="914" customFormat="1" ht="27.6" x14ac:dyDescent="0.3">
      <c r="A133" s="937" t="s">
        <v>4</v>
      </c>
      <c r="B133" s="937" t="s">
        <v>5</v>
      </c>
      <c r="C133" s="867" t="s">
        <v>6</v>
      </c>
      <c r="D133" s="867" t="s">
        <v>7</v>
      </c>
      <c r="E133" s="873" t="s">
        <v>8</v>
      </c>
      <c r="F133" s="873"/>
      <c r="G133" s="873"/>
      <c r="H133" s="914" t="s">
        <v>48</v>
      </c>
      <c r="I133" s="913"/>
    </row>
    <row r="134" spans="1:9" s="914" customFormat="1" ht="28.5" customHeight="1" x14ac:dyDescent="0.3">
      <c r="A134" s="938"/>
      <c r="B134" s="946"/>
      <c r="C134" s="859" t="s">
        <v>12</v>
      </c>
      <c r="D134" s="859" t="s">
        <v>24</v>
      </c>
      <c r="E134" s="859" t="s">
        <v>120</v>
      </c>
      <c r="F134" s="859" t="s">
        <v>231</v>
      </c>
      <c r="G134" s="859" t="s">
        <v>355</v>
      </c>
      <c r="I134" s="913"/>
    </row>
    <row r="135" spans="1:9" s="914" customFormat="1" ht="19.2" customHeight="1" x14ac:dyDescent="0.3">
      <c r="A135" s="947" t="s">
        <v>15</v>
      </c>
      <c r="B135" s="918" t="s">
        <v>14</v>
      </c>
      <c r="C135" s="404">
        <f>C47</f>
        <v>3978</v>
      </c>
      <c r="D135" s="404">
        <f>D47</f>
        <v>3979</v>
      </c>
      <c r="E135" s="404">
        <v>4329</v>
      </c>
      <c r="F135" s="404">
        <v>4329</v>
      </c>
      <c r="G135" s="404">
        <v>4366</v>
      </c>
      <c r="I135" s="913"/>
    </row>
    <row r="136" spans="1:9" s="914" customFormat="1" ht="23.4" customHeight="1" x14ac:dyDescent="0.3">
      <c r="A136" s="927" t="s">
        <v>16</v>
      </c>
      <c r="B136" s="928" t="s">
        <v>14</v>
      </c>
      <c r="C136" s="929">
        <f>C135</f>
        <v>3978</v>
      </c>
      <c r="D136" s="929">
        <f>D135</f>
        <v>3979</v>
      </c>
      <c r="E136" s="929">
        <f>E135</f>
        <v>4329</v>
      </c>
      <c r="F136" s="929">
        <f>F135</f>
        <v>4329</v>
      </c>
      <c r="G136" s="929">
        <f>G135</f>
        <v>4366</v>
      </c>
      <c r="I136" s="913"/>
    </row>
    <row r="139" spans="1:9" x14ac:dyDescent="0.3">
      <c r="H139" s="819" t="s">
        <v>48</v>
      </c>
    </row>
    <row r="140" spans="1:9" x14ac:dyDescent="0.3">
      <c r="G140" s="819" t="s">
        <v>48</v>
      </c>
    </row>
  </sheetData>
  <mergeCells count="73">
    <mergeCell ref="A124:A125"/>
    <mergeCell ref="B124:B125"/>
    <mergeCell ref="E124:G124"/>
    <mergeCell ref="A133:A134"/>
    <mergeCell ref="B133:B134"/>
    <mergeCell ref="E133:G133"/>
    <mergeCell ref="A115:G115"/>
    <mergeCell ref="A116:G116"/>
    <mergeCell ref="A117:G117"/>
    <mergeCell ref="A118:A119"/>
    <mergeCell ref="B118:B119"/>
    <mergeCell ref="E118:G118"/>
    <mergeCell ref="A109:A110"/>
    <mergeCell ref="B109:B110"/>
    <mergeCell ref="C109:C110"/>
    <mergeCell ref="D109:D110"/>
    <mergeCell ref="E109:G109"/>
    <mergeCell ref="A113:G113"/>
    <mergeCell ref="A93:H93"/>
    <mergeCell ref="A95:K95"/>
    <mergeCell ref="A97:G97"/>
    <mergeCell ref="A98:A99"/>
    <mergeCell ref="B98:B99"/>
    <mergeCell ref="E98:G98"/>
    <mergeCell ref="A77:G77"/>
    <mergeCell ref="A78:A79"/>
    <mergeCell ref="B78:B79"/>
    <mergeCell ref="E78:G78"/>
    <mergeCell ref="A84:A85"/>
    <mergeCell ref="B84:B85"/>
    <mergeCell ref="E84:G84"/>
    <mergeCell ref="A69:A70"/>
    <mergeCell ref="B69:B70"/>
    <mergeCell ref="E69:G69"/>
    <mergeCell ref="A73:G73"/>
    <mergeCell ref="A75:G75"/>
    <mergeCell ref="A76:G76"/>
    <mergeCell ref="A49:H49"/>
    <mergeCell ref="A51:G51"/>
    <mergeCell ref="A53:G53"/>
    <mergeCell ref="A54:A55"/>
    <mergeCell ref="B54:B55"/>
    <mergeCell ref="E54:G54"/>
    <mergeCell ref="A40:G40"/>
    <mergeCell ref="A41:G41"/>
    <mergeCell ref="A42:G42"/>
    <mergeCell ref="A43:A44"/>
    <mergeCell ref="B43:B44"/>
    <mergeCell ref="E43:G43"/>
    <mergeCell ref="A34:G34"/>
    <mergeCell ref="A35:C36"/>
    <mergeCell ref="D35:D36"/>
    <mergeCell ref="E35:G35"/>
    <mergeCell ref="A37:C37"/>
    <mergeCell ref="A38:C38"/>
    <mergeCell ref="A25:G25"/>
    <mergeCell ref="A26:G26"/>
    <mergeCell ref="A27:G27"/>
    <mergeCell ref="A29:G29"/>
    <mergeCell ref="A30:G30"/>
    <mergeCell ref="A33:G33"/>
    <mergeCell ref="D9:G9"/>
    <mergeCell ref="D10:G10"/>
    <mergeCell ref="A20:G20"/>
    <mergeCell ref="A21:G21"/>
    <mergeCell ref="A22:G22"/>
    <mergeCell ref="A23:G23"/>
    <mergeCell ref="F1:G1"/>
    <mergeCell ref="D2:G2"/>
    <mergeCell ref="D3:G3"/>
    <mergeCell ref="D4:G4"/>
    <mergeCell ref="D7:G7"/>
    <mergeCell ref="D8:G8"/>
  </mergeCells>
  <printOptions horizontalCentered="1"/>
  <pageMargins left="0.39370078740157483" right="0.39370078740157483" top="0.39370078740157483" bottom="0.39370078740157483" header="0.19685039370078741" footer="0.19685039370078741"/>
  <pageSetup paperSize="9" scale="73" fitToHeight="0" orientation="landscape" r:id="rId1"/>
  <headerFooter alignWithMargins="0"/>
  <rowBreaks count="3" manualBreakCount="3">
    <brk id="33" max="16383" man="1"/>
    <brk id="60" max="10" man="1"/>
    <brk id="13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1"/>
  <sheetViews>
    <sheetView view="pageBreakPreview" topLeftCell="A45" zoomScale="75" zoomScaleNormal="60" zoomScaleSheetLayoutView="75" workbookViewId="0">
      <selection activeCell="D9" sqref="D9:G9"/>
    </sheetView>
  </sheetViews>
  <sheetFormatPr defaultRowHeight="13.8" x14ac:dyDescent="0.3"/>
  <cols>
    <col min="1" max="1" width="46.109375" style="59" customWidth="1"/>
    <col min="2" max="2" width="11.6640625" style="59" customWidth="1"/>
    <col min="3" max="3" width="15.6640625" style="54" customWidth="1"/>
    <col min="4" max="4" width="17.44140625" style="54" customWidth="1"/>
    <col min="5" max="5" width="18.88671875" style="54" customWidth="1"/>
    <col min="6" max="6" width="14.6640625" style="54" customWidth="1"/>
    <col min="7" max="7" width="14" style="54" customWidth="1"/>
    <col min="8" max="8" width="11"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54" customWidth="1"/>
    <col min="258" max="258" width="11.6640625" style="54" customWidth="1"/>
    <col min="259" max="259" width="15.6640625" style="54" customWidth="1"/>
    <col min="260" max="260" width="17.44140625" style="54" customWidth="1"/>
    <col min="261" max="261" width="18.88671875" style="54" customWidth="1"/>
    <col min="262" max="262" width="14.6640625" style="54" customWidth="1"/>
    <col min="263" max="263" width="14" style="54" customWidth="1"/>
    <col min="264" max="265" width="11" style="54" customWidth="1"/>
    <col min="266" max="266" width="11.109375" style="54" customWidth="1"/>
    <col min="267" max="268" width="13.33203125" style="54" customWidth="1"/>
    <col min="269" max="269" width="13.88671875" style="54" customWidth="1"/>
    <col min="270" max="273" width="9.109375" style="54" customWidth="1"/>
    <col min="274" max="512" width="8.88671875" style="54"/>
    <col min="513" max="513" width="46.109375" style="54" customWidth="1"/>
    <col min="514" max="514" width="11.6640625" style="54" customWidth="1"/>
    <col min="515" max="515" width="15.6640625" style="54" customWidth="1"/>
    <col min="516" max="516" width="17.44140625" style="54" customWidth="1"/>
    <col min="517" max="517" width="18.88671875" style="54" customWidth="1"/>
    <col min="518" max="518" width="14.6640625" style="54" customWidth="1"/>
    <col min="519" max="519" width="14" style="54" customWidth="1"/>
    <col min="520" max="521" width="11" style="54" customWidth="1"/>
    <col min="522" max="522" width="11.109375" style="54" customWidth="1"/>
    <col min="523" max="524" width="13.33203125" style="54" customWidth="1"/>
    <col min="525" max="525" width="13.88671875" style="54" customWidth="1"/>
    <col min="526" max="529" width="9.109375" style="54" customWidth="1"/>
    <col min="530" max="768" width="8.88671875" style="54"/>
    <col min="769" max="769" width="46.109375" style="54" customWidth="1"/>
    <col min="770" max="770" width="11.6640625" style="54" customWidth="1"/>
    <col min="771" max="771" width="15.6640625" style="54" customWidth="1"/>
    <col min="772" max="772" width="17.44140625" style="54" customWidth="1"/>
    <col min="773" max="773" width="18.88671875" style="54" customWidth="1"/>
    <col min="774" max="774" width="14.6640625" style="54" customWidth="1"/>
    <col min="775" max="775" width="14" style="54" customWidth="1"/>
    <col min="776" max="777" width="11" style="54" customWidth="1"/>
    <col min="778" max="778" width="11.109375" style="54" customWidth="1"/>
    <col min="779" max="780" width="13.33203125" style="54" customWidth="1"/>
    <col min="781" max="781" width="13.88671875" style="54" customWidth="1"/>
    <col min="782" max="785" width="9.109375" style="54" customWidth="1"/>
    <col min="786" max="1024" width="8.88671875" style="54"/>
    <col min="1025" max="1025" width="46.109375" style="54" customWidth="1"/>
    <col min="1026" max="1026" width="11.6640625" style="54" customWidth="1"/>
    <col min="1027" max="1027" width="15.6640625" style="54" customWidth="1"/>
    <col min="1028" max="1028" width="17.44140625" style="54" customWidth="1"/>
    <col min="1029" max="1029" width="18.88671875" style="54" customWidth="1"/>
    <col min="1030" max="1030" width="14.6640625" style="54" customWidth="1"/>
    <col min="1031" max="1031" width="14" style="54" customWidth="1"/>
    <col min="1032" max="1033" width="11" style="54" customWidth="1"/>
    <col min="1034" max="1034" width="11.109375" style="54" customWidth="1"/>
    <col min="1035" max="1036" width="13.33203125" style="54" customWidth="1"/>
    <col min="1037" max="1037" width="13.88671875" style="54" customWidth="1"/>
    <col min="1038" max="1041" width="9.109375" style="54" customWidth="1"/>
    <col min="1042" max="1280" width="8.88671875" style="54"/>
    <col min="1281" max="1281" width="46.109375" style="54" customWidth="1"/>
    <col min="1282" max="1282" width="11.6640625" style="54" customWidth="1"/>
    <col min="1283" max="1283" width="15.6640625" style="54" customWidth="1"/>
    <col min="1284" max="1284" width="17.44140625" style="54" customWidth="1"/>
    <col min="1285" max="1285" width="18.88671875" style="54" customWidth="1"/>
    <col min="1286" max="1286" width="14.6640625" style="54" customWidth="1"/>
    <col min="1287" max="1287" width="14" style="54" customWidth="1"/>
    <col min="1288" max="1289" width="11" style="54" customWidth="1"/>
    <col min="1290" max="1290" width="11.109375" style="54" customWidth="1"/>
    <col min="1291" max="1292" width="13.33203125" style="54" customWidth="1"/>
    <col min="1293" max="1293" width="13.88671875" style="54" customWidth="1"/>
    <col min="1294" max="1297" width="9.109375" style="54" customWidth="1"/>
    <col min="1298" max="1536" width="8.88671875" style="54"/>
    <col min="1537" max="1537" width="46.109375" style="54" customWidth="1"/>
    <col min="1538" max="1538" width="11.6640625" style="54" customWidth="1"/>
    <col min="1539" max="1539" width="15.6640625" style="54" customWidth="1"/>
    <col min="1540" max="1540" width="17.44140625" style="54" customWidth="1"/>
    <col min="1541" max="1541" width="18.88671875" style="54" customWidth="1"/>
    <col min="1542" max="1542" width="14.6640625" style="54" customWidth="1"/>
    <col min="1543" max="1543" width="14" style="54" customWidth="1"/>
    <col min="1544" max="1545" width="11" style="54" customWidth="1"/>
    <col min="1546" max="1546" width="11.109375" style="54" customWidth="1"/>
    <col min="1547" max="1548" width="13.33203125" style="54" customWidth="1"/>
    <col min="1549" max="1549" width="13.88671875" style="54" customWidth="1"/>
    <col min="1550" max="1553" width="9.109375" style="54" customWidth="1"/>
    <col min="1554" max="1792" width="8.88671875" style="54"/>
    <col min="1793" max="1793" width="46.109375" style="54" customWidth="1"/>
    <col min="1794" max="1794" width="11.6640625" style="54" customWidth="1"/>
    <col min="1795" max="1795" width="15.6640625" style="54" customWidth="1"/>
    <col min="1796" max="1796" width="17.44140625" style="54" customWidth="1"/>
    <col min="1797" max="1797" width="18.88671875" style="54" customWidth="1"/>
    <col min="1798" max="1798" width="14.6640625" style="54" customWidth="1"/>
    <col min="1799" max="1799" width="14" style="54" customWidth="1"/>
    <col min="1800" max="1801" width="11" style="54" customWidth="1"/>
    <col min="1802" max="1802" width="11.109375" style="54" customWidth="1"/>
    <col min="1803" max="1804" width="13.33203125" style="54" customWidth="1"/>
    <col min="1805" max="1805" width="13.88671875" style="54" customWidth="1"/>
    <col min="1806" max="1809" width="9.109375" style="54" customWidth="1"/>
    <col min="1810" max="2048" width="8.88671875" style="54"/>
    <col min="2049" max="2049" width="46.109375" style="54" customWidth="1"/>
    <col min="2050" max="2050" width="11.6640625" style="54" customWidth="1"/>
    <col min="2051" max="2051" width="15.6640625" style="54" customWidth="1"/>
    <col min="2052" max="2052" width="17.44140625" style="54" customWidth="1"/>
    <col min="2053" max="2053" width="18.88671875" style="54" customWidth="1"/>
    <col min="2054" max="2054" width="14.6640625" style="54" customWidth="1"/>
    <col min="2055" max="2055" width="14" style="54" customWidth="1"/>
    <col min="2056" max="2057" width="11" style="54" customWidth="1"/>
    <col min="2058" max="2058" width="11.109375" style="54" customWidth="1"/>
    <col min="2059" max="2060" width="13.33203125" style="54" customWidth="1"/>
    <col min="2061" max="2061" width="13.88671875" style="54" customWidth="1"/>
    <col min="2062" max="2065" width="9.109375" style="54" customWidth="1"/>
    <col min="2066" max="2304" width="8.88671875" style="54"/>
    <col min="2305" max="2305" width="46.109375" style="54" customWidth="1"/>
    <col min="2306" max="2306" width="11.6640625" style="54" customWidth="1"/>
    <col min="2307" max="2307" width="15.6640625" style="54" customWidth="1"/>
    <col min="2308" max="2308" width="17.44140625" style="54" customWidth="1"/>
    <col min="2309" max="2309" width="18.88671875" style="54" customWidth="1"/>
    <col min="2310" max="2310" width="14.6640625" style="54" customWidth="1"/>
    <col min="2311" max="2311" width="14" style="54" customWidth="1"/>
    <col min="2312" max="2313" width="11" style="54" customWidth="1"/>
    <col min="2314" max="2314" width="11.109375" style="54" customWidth="1"/>
    <col min="2315" max="2316" width="13.33203125" style="54" customWidth="1"/>
    <col min="2317" max="2317" width="13.88671875" style="54" customWidth="1"/>
    <col min="2318" max="2321" width="9.109375" style="54" customWidth="1"/>
    <col min="2322" max="2560" width="8.88671875" style="54"/>
    <col min="2561" max="2561" width="46.109375" style="54" customWidth="1"/>
    <col min="2562" max="2562" width="11.6640625" style="54" customWidth="1"/>
    <col min="2563" max="2563" width="15.6640625" style="54" customWidth="1"/>
    <col min="2564" max="2564" width="17.44140625" style="54" customWidth="1"/>
    <col min="2565" max="2565" width="18.88671875" style="54" customWidth="1"/>
    <col min="2566" max="2566" width="14.6640625" style="54" customWidth="1"/>
    <col min="2567" max="2567" width="14" style="54" customWidth="1"/>
    <col min="2568" max="2569" width="11" style="54" customWidth="1"/>
    <col min="2570" max="2570" width="11.109375" style="54" customWidth="1"/>
    <col min="2571" max="2572" width="13.33203125" style="54" customWidth="1"/>
    <col min="2573" max="2573" width="13.88671875" style="54" customWidth="1"/>
    <col min="2574" max="2577" width="9.109375" style="54" customWidth="1"/>
    <col min="2578" max="2816" width="8.88671875" style="54"/>
    <col min="2817" max="2817" width="46.109375" style="54" customWidth="1"/>
    <col min="2818" max="2818" width="11.6640625" style="54" customWidth="1"/>
    <col min="2819" max="2819" width="15.6640625" style="54" customWidth="1"/>
    <col min="2820" max="2820" width="17.44140625" style="54" customWidth="1"/>
    <col min="2821" max="2821" width="18.88671875" style="54" customWidth="1"/>
    <col min="2822" max="2822" width="14.6640625" style="54" customWidth="1"/>
    <col min="2823" max="2823" width="14" style="54" customWidth="1"/>
    <col min="2824" max="2825" width="11" style="54" customWidth="1"/>
    <col min="2826" max="2826" width="11.109375" style="54" customWidth="1"/>
    <col min="2827" max="2828" width="13.33203125" style="54" customWidth="1"/>
    <col min="2829" max="2829" width="13.88671875" style="54" customWidth="1"/>
    <col min="2830" max="2833" width="9.109375" style="54" customWidth="1"/>
    <col min="2834" max="3072" width="8.88671875" style="54"/>
    <col min="3073" max="3073" width="46.109375" style="54" customWidth="1"/>
    <col min="3074" max="3074" width="11.6640625" style="54" customWidth="1"/>
    <col min="3075" max="3075" width="15.6640625" style="54" customWidth="1"/>
    <col min="3076" max="3076" width="17.44140625" style="54" customWidth="1"/>
    <col min="3077" max="3077" width="18.88671875" style="54" customWidth="1"/>
    <col min="3078" max="3078" width="14.6640625" style="54" customWidth="1"/>
    <col min="3079" max="3079" width="14" style="54" customWidth="1"/>
    <col min="3080" max="3081" width="11" style="54" customWidth="1"/>
    <col min="3082" max="3082" width="11.109375" style="54" customWidth="1"/>
    <col min="3083" max="3084" width="13.33203125" style="54" customWidth="1"/>
    <col min="3085" max="3085" width="13.88671875" style="54" customWidth="1"/>
    <col min="3086" max="3089" width="9.109375" style="54" customWidth="1"/>
    <col min="3090" max="3328" width="8.88671875" style="54"/>
    <col min="3329" max="3329" width="46.109375" style="54" customWidth="1"/>
    <col min="3330" max="3330" width="11.6640625" style="54" customWidth="1"/>
    <col min="3331" max="3331" width="15.6640625" style="54" customWidth="1"/>
    <col min="3332" max="3332" width="17.44140625" style="54" customWidth="1"/>
    <col min="3333" max="3333" width="18.88671875" style="54" customWidth="1"/>
    <col min="3334" max="3334" width="14.6640625" style="54" customWidth="1"/>
    <col min="3335" max="3335" width="14" style="54" customWidth="1"/>
    <col min="3336" max="3337" width="11" style="54" customWidth="1"/>
    <col min="3338" max="3338" width="11.109375" style="54" customWidth="1"/>
    <col min="3339" max="3340" width="13.33203125" style="54" customWidth="1"/>
    <col min="3341" max="3341" width="13.88671875" style="54" customWidth="1"/>
    <col min="3342" max="3345" width="9.109375" style="54" customWidth="1"/>
    <col min="3346" max="3584" width="8.88671875" style="54"/>
    <col min="3585" max="3585" width="46.109375" style="54" customWidth="1"/>
    <col min="3586" max="3586" width="11.6640625" style="54" customWidth="1"/>
    <col min="3587" max="3587" width="15.6640625" style="54" customWidth="1"/>
    <col min="3588" max="3588" width="17.44140625" style="54" customWidth="1"/>
    <col min="3589" max="3589" width="18.88671875" style="54" customWidth="1"/>
    <col min="3590" max="3590" width="14.6640625" style="54" customWidth="1"/>
    <col min="3591" max="3591" width="14" style="54" customWidth="1"/>
    <col min="3592" max="3593" width="11" style="54" customWidth="1"/>
    <col min="3594" max="3594" width="11.109375" style="54" customWidth="1"/>
    <col min="3595" max="3596" width="13.33203125" style="54" customWidth="1"/>
    <col min="3597" max="3597" width="13.88671875" style="54" customWidth="1"/>
    <col min="3598" max="3601" width="9.109375" style="54" customWidth="1"/>
    <col min="3602" max="3840" width="8.88671875" style="54"/>
    <col min="3841" max="3841" width="46.109375" style="54" customWidth="1"/>
    <col min="3842" max="3842" width="11.6640625" style="54" customWidth="1"/>
    <col min="3843" max="3843" width="15.6640625" style="54" customWidth="1"/>
    <col min="3844" max="3844" width="17.44140625" style="54" customWidth="1"/>
    <col min="3845" max="3845" width="18.88671875" style="54" customWidth="1"/>
    <col min="3846" max="3846" width="14.6640625" style="54" customWidth="1"/>
    <col min="3847" max="3847" width="14" style="54" customWidth="1"/>
    <col min="3848" max="3849" width="11" style="54" customWidth="1"/>
    <col min="3850" max="3850" width="11.109375" style="54" customWidth="1"/>
    <col min="3851" max="3852" width="13.33203125" style="54" customWidth="1"/>
    <col min="3853" max="3853" width="13.88671875" style="54" customWidth="1"/>
    <col min="3854" max="3857" width="9.109375" style="54" customWidth="1"/>
    <col min="3858" max="4096" width="8.88671875" style="54"/>
    <col min="4097" max="4097" width="46.109375" style="54" customWidth="1"/>
    <col min="4098" max="4098" width="11.6640625" style="54" customWidth="1"/>
    <col min="4099" max="4099" width="15.6640625" style="54" customWidth="1"/>
    <col min="4100" max="4100" width="17.44140625" style="54" customWidth="1"/>
    <col min="4101" max="4101" width="18.88671875" style="54" customWidth="1"/>
    <col min="4102" max="4102" width="14.6640625" style="54" customWidth="1"/>
    <col min="4103" max="4103" width="14" style="54" customWidth="1"/>
    <col min="4104" max="4105" width="11" style="54" customWidth="1"/>
    <col min="4106" max="4106" width="11.109375" style="54" customWidth="1"/>
    <col min="4107" max="4108" width="13.33203125" style="54" customWidth="1"/>
    <col min="4109" max="4109" width="13.88671875" style="54" customWidth="1"/>
    <col min="4110" max="4113" width="9.109375" style="54" customWidth="1"/>
    <col min="4114" max="4352" width="8.88671875" style="54"/>
    <col min="4353" max="4353" width="46.109375" style="54" customWidth="1"/>
    <col min="4354" max="4354" width="11.6640625" style="54" customWidth="1"/>
    <col min="4355" max="4355" width="15.6640625" style="54" customWidth="1"/>
    <col min="4356" max="4356" width="17.44140625" style="54" customWidth="1"/>
    <col min="4357" max="4357" width="18.88671875" style="54" customWidth="1"/>
    <col min="4358" max="4358" width="14.6640625" style="54" customWidth="1"/>
    <col min="4359" max="4359" width="14" style="54" customWidth="1"/>
    <col min="4360" max="4361" width="11" style="54" customWidth="1"/>
    <col min="4362" max="4362" width="11.109375" style="54" customWidth="1"/>
    <col min="4363" max="4364" width="13.33203125" style="54" customWidth="1"/>
    <col min="4365" max="4365" width="13.88671875" style="54" customWidth="1"/>
    <col min="4366" max="4369" width="9.109375" style="54" customWidth="1"/>
    <col min="4370" max="4608" width="8.88671875" style="54"/>
    <col min="4609" max="4609" width="46.109375" style="54" customWidth="1"/>
    <col min="4610" max="4610" width="11.6640625" style="54" customWidth="1"/>
    <col min="4611" max="4611" width="15.6640625" style="54" customWidth="1"/>
    <col min="4612" max="4612" width="17.44140625" style="54" customWidth="1"/>
    <col min="4613" max="4613" width="18.88671875" style="54" customWidth="1"/>
    <col min="4614" max="4614" width="14.6640625" style="54" customWidth="1"/>
    <col min="4615" max="4615" width="14" style="54" customWidth="1"/>
    <col min="4616" max="4617" width="11" style="54" customWidth="1"/>
    <col min="4618" max="4618" width="11.109375" style="54" customWidth="1"/>
    <col min="4619" max="4620" width="13.33203125" style="54" customWidth="1"/>
    <col min="4621" max="4621" width="13.88671875" style="54" customWidth="1"/>
    <col min="4622" max="4625" width="9.109375" style="54" customWidth="1"/>
    <col min="4626" max="4864" width="8.88671875" style="54"/>
    <col min="4865" max="4865" width="46.109375" style="54" customWidth="1"/>
    <col min="4866" max="4866" width="11.6640625" style="54" customWidth="1"/>
    <col min="4867" max="4867" width="15.6640625" style="54" customWidth="1"/>
    <col min="4868" max="4868" width="17.44140625" style="54" customWidth="1"/>
    <col min="4869" max="4869" width="18.88671875" style="54" customWidth="1"/>
    <col min="4870" max="4870" width="14.6640625" style="54" customWidth="1"/>
    <col min="4871" max="4871" width="14" style="54" customWidth="1"/>
    <col min="4872" max="4873" width="11" style="54" customWidth="1"/>
    <col min="4874" max="4874" width="11.109375" style="54" customWidth="1"/>
    <col min="4875" max="4876" width="13.33203125" style="54" customWidth="1"/>
    <col min="4877" max="4877" width="13.88671875" style="54" customWidth="1"/>
    <col min="4878" max="4881" width="9.109375" style="54" customWidth="1"/>
    <col min="4882" max="5120" width="8.88671875" style="54"/>
    <col min="5121" max="5121" width="46.109375" style="54" customWidth="1"/>
    <col min="5122" max="5122" width="11.6640625" style="54" customWidth="1"/>
    <col min="5123" max="5123" width="15.6640625" style="54" customWidth="1"/>
    <col min="5124" max="5124" width="17.44140625" style="54" customWidth="1"/>
    <col min="5125" max="5125" width="18.88671875" style="54" customWidth="1"/>
    <col min="5126" max="5126" width="14.6640625" style="54" customWidth="1"/>
    <col min="5127" max="5127" width="14" style="54" customWidth="1"/>
    <col min="5128" max="5129" width="11" style="54" customWidth="1"/>
    <col min="5130" max="5130" width="11.109375" style="54" customWidth="1"/>
    <col min="5131" max="5132" width="13.33203125" style="54" customWidth="1"/>
    <col min="5133" max="5133" width="13.88671875" style="54" customWidth="1"/>
    <col min="5134" max="5137" width="9.109375" style="54" customWidth="1"/>
    <col min="5138" max="5376" width="8.88671875" style="54"/>
    <col min="5377" max="5377" width="46.109375" style="54" customWidth="1"/>
    <col min="5378" max="5378" width="11.6640625" style="54" customWidth="1"/>
    <col min="5379" max="5379" width="15.6640625" style="54" customWidth="1"/>
    <col min="5380" max="5380" width="17.44140625" style="54" customWidth="1"/>
    <col min="5381" max="5381" width="18.88671875" style="54" customWidth="1"/>
    <col min="5382" max="5382" width="14.6640625" style="54" customWidth="1"/>
    <col min="5383" max="5383" width="14" style="54" customWidth="1"/>
    <col min="5384" max="5385" width="11" style="54" customWidth="1"/>
    <col min="5386" max="5386" width="11.109375" style="54" customWidth="1"/>
    <col min="5387" max="5388" width="13.33203125" style="54" customWidth="1"/>
    <col min="5389" max="5389" width="13.88671875" style="54" customWidth="1"/>
    <col min="5390" max="5393" width="9.109375" style="54" customWidth="1"/>
    <col min="5394" max="5632" width="8.88671875" style="54"/>
    <col min="5633" max="5633" width="46.109375" style="54" customWidth="1"/>
    <col min="5634" max="5634" width="11.6640625" style="54" customWidth="1"/>
    <col min="5635" max="5635" width="15.6640625" style="54" customWidth="1"/>
    <col min="5636" max="5636" width="17.44140625" style="54" customWidth="1"/>
    <col min="5637" max="5637" width="18.88671875" style="54" customWidth="1"/>
    <col min="5638" max="5638" width="14.6640625" style="54" customWidth="1"/>
    <col min="5639" max="5639" width="14" style="54" customWidth="1"/>
    <col min="5640" max="5641" width="11" style="54" customWidth="1"/>
    <col min="5642" max="5642" width="11.109375" style="54" customWidth="1"/>
    <col min="5643" max="5644" width="13.33203125" style="54" customWidth="1"/>
    <col min="5645" max="5645" width="13.88671875" style="54" customWidth="1"/>
    <col min="5646" max="5649" width="9.109375" style="54" customWidth="1"/>
    <col min="5650" max="5888" width="8.88671875" style="54"/>
    <col min="5889" max="5889" width="46.109375" style="54" customWidth="1"/>
    <col min="5890" max="5890" width="11.6640625" style="54" customWidth="1"/>
    <col min="5891" max="5891" width="15.6640625" style="54" customWidth="1"/>
    <col min="5892" max="5892" width="17.44140625" style="54" customWidth="1"/>
    <col min="5893" max="5893" width="18.88671875" style="54" customWidth="1"/>
    <col min="5894" max="5894" width="14.6640625" style="54" customWidth="1"/>
    <col min="5895" max="5895" width="14" style="54" customWidth="1"/>
    <col min="5896" max="5897" width="11" style="54" customWidth="1"/>
    <col min="5898" max="5898" width="11.109375" style="54" customWidth="1"/>
    <col min="5899" max="5900" width="13.33203125" style="54" customWidth="1"/>
    <col min="5901" max="5901" width="13.88671875" style="54" customWidth="1"/>
    <col min="5902" max="5905" width="9.109375" style="54" customWidth="1"/>
    <col min="5906" max="6144" width="8.88671875" style="54"/>
    <col min="6145" max="6145" width="46.109375" style="54" customWidth="1"/>
    <col min="6146" max="6146" width="11.6640625" style="54" customWidth="1"/>
    <col min="6147" max="6147" width="15.6640625" style="54" customWidth="1"/>
    <col min="6148" max="6148" width="17.44140625" style="54" customWidth="1"/>
    <col min="6149" max="6149" width="18.88671875" style="54" customWidth="1"/>
    <col min="6150" max="6150" width="14.6640625" style="54" customWidth="1"/>
    <col min="6151" max="6151" width="14" style="54" customWidth="1"/>
    <col min="6152" max="6153" width="11" style="54" customWidth="1"/>
    <col min="6154" max="6154" width="11.109375" style="54" customWidth="1"/>
    <col min="6155" max="6156" width="13.33203125" style="54" customWidth="1"/>
    <col min="6157" max="6157" width="13.88671875" style="54" customWidth="1"/>
    <col min="6158" max="6161" width="9.109375" style="54" customWidth="1"/>
    <col min="6162" max="6400" width="8.88671875" style="54"/>
    <col min="6401" max="6401" width="46.109375" style="54" customWidth="1"/>
    <col min="6402" max="6402" width="11.6640625" style="54" customWidth="1"/>
    <col min="6403" max="6403" width="15.6640625" style="54" customWidth="1"/>
    <col min="6404" max="6404" width="17.44140625" style="54" customWidth="1"/>
    <col min="6405" max="6405" width="18.88671875" style="54" customWidth="1"/>
    <col min="6406" max="6406" width="14.6640625" style="54" customWidth="1"/>
    <col min="6407" max="6407" width="14" style="54" customWidth="1"/>
    <col min="6408" max="6409" width="11" style="54" customWidth="1"/>
    <col min="6410" max="6410" width="11.109375" style="54" customWidth="1"/>
    <col min="6411" max="6412" width="13.33203125" style="54" customWidth="1"/>
    <col min="6413" max="6413" width="13.88671875" style="54" customWidth="1"/>
    <col min="6414" max="6417" width="9.109375" style="54" customWidth="1"/>
    <col min="6418" max="6656" width="8.88671875" style="54"/>
    <col min="6657" max="6657" width="46.109375" style="54" customWidth="1"/>
    <col min="6658" max="6658" width="11.6640625" style="54" customWidth="1"/>
    <col min="6659" max="6659" width="15.6640625" style="54" customWidth="1"/>
    <col min="6660" max="6660" width="17.44140625" style="54" customWidth="1"/>
    <col min="6661" max="6661" width="18.88671875" style="54" customWidth="1"/>
    <col min="6662" max="6662" width="14.6640625" style="54" customWidth="1"/>
    <col min="6663" max="6663" width="14" style="54" customWidth="1"/>
    <col min="6664" max="6665" width="11" style="54" customWidth="1"/>
    <col min="6666" max="6666" width="11.109375" style="54" customWidth="1"/>
    <col min="6667" max="6668" width="13.33203125" style="54" customWidth="1"/>
    <col min="6669" max="6669" width="13.88671875" style="54" customWidth="1"/>
    <col min="6670" max="6673" width="9.109375" style="54" customWidth="1"/>
    <col min="6674" max="6912" width="8.88671875" style="54"/>
    <col min="6913" max="6913" width="46.109375" style="54" customWidth="1"/>
    <col min="6914" max="6914" width="11.6640625" style="54" customWidth="1"/>
    <col min="6915" max="6915" width="15.6640625" style="54" customWidth="1"/>
    <col min="6916" max="6916" width="17.44140625" style="54" customWidth="1"/>
    <col min="6917" max="6917" width="18.88671875" style="54" customWidth="1"/>
    <col min="6918" max="6918" width="14.6640625" style="54" customWidth="1"/>
    <col min="6919" max="6919" width="14" style="54" customWidth="1"/>
    <col min="6920" max="6921" width="11" style="54" customWidth="1"/>
    <col min="6922" max="6922" width="11.109375" style="54" customWidth="1"/>
    <col min="6923" max="6924" width="13.33203125" style="54" customWidth="1"/>
    <col min="6925" max="6925" width="13.88671875" style="54" customWidth="1"/>
    <col min="6926" max="6929" width="9.109375" style="54" customWidth="1"/>
    <col min="6930" max="7168" width="8.88671875" style="54"/>
    <col min="7169" max="7169" width="46.109375" style="54" customWidth="1"/>
    <col min="7170" max="7170" width="11.6640625" style="54" customWidth="1"/>
    <col min="7171" max="7171" width="15.6640625" style="54" customWidth="1"/>
    <col min="7172" max="7172" width="17.44140625" style="54" customWidth="1"/>
    <col min="7173" max="7173" width="18.88671875" style="54" customWidth="1"/>
    <col min="7174" max="7174" width="14.6640625" style="54" customWidth="1"/>
    <col min="7175" max="7175" width="14" style="54" customWidth="1"/>
    <col min="7176" max="7177" width="11" style="54" customWidth="1"/>
    <col min="7178" max="7178" width="11.109375" style="54" customWidth="1"/>
    <col min="7179" max="7180" width="13.33203125" style="54" customWidth="1"/>
    <col min="7181" max="7181" width="13.88671875" style="54" customWidth="1"/>
    <col min="7182" max="7185" width="9.109375" style="54" customWidth="1"/>
    <col min="7186" max="7424" width="8.88671875" style="54"/>
    <col min="7425" max="7425" width="46.109375" style="54" customWidth="1"/>
    <col min="7426" max="7426" width="11.6640625" style="54" customWidth="1"/>
    <col min="7427" max="7427" width="15.6640625" style="54" customWidth="1"/>
    <col min="7428" max="7428" width="17.44140625" style="54" customWidth="1"/>
    <col min="7429" max="7429" width="18.88671875" style="54" customWidth="1"/>
    <col min="7430" max="7430" width="14.6640625" style="54" customWidth="1"/>
    <col min="7431" max="7431" width="14" style="54" customWidth="1"/>
    <col min="7432" max="7433" width="11" style="54" customWidth="1"/>
    <col min="7434" max="7434" width="11.109375" style="54" customWidth="1"/>
    <col min="7435" max="7436" width="13.33203125" style="54" customWidth="1"/>
    <col min="7437" max="7437" width="13.88671875" style="54" customWidth="1"/>
    <col min="7438" max="7441" width="9.109375" style="54" customWidth="1"/>
    <col min="7442" max="7680" width="8.88671875" style="54"/>
    <col min="7681" max="7681" width="46.109375" style="54" customWidth="1"/>
    <col min="7682" max="7682" width="11.6640625" style="54" customWidth="1"/>
    <col min="7683" max="7683" width="15.6640625" style="54" customWidth="1"/>
    <col min="7684" max="7684" width="17.44140625" style="54" customWidth="1"/>
    <col min="7685" max="7685" width="18.88671875" style="54" customWidth="1"/>
    <col min="7686" max="7686" width="14.6640625" style="54" customWidth="1"/>
    <col min="7687" max="7687" width="14" style="54" customWidth="1"/>
    <col min="7688" max="7689" width="11" style="54" customWidth="1"/>
    <col min="7690" max="7690" width="11.109375" style="54" customWidth="1"/>
    <col min="7691" max="7692" width="13.33203125" style="54" customWidth="1"/>
    <col min="7693" max="7693" width="13.88671875" style="54" customWidth="1"/>
    <col min="7694" max="7697" width="9.109375" style="54" customWidth="1"/>
    <col min="7698" max="7936" width="8.88671875" style="54"/>
    <col min="7937" max="7937" width="46.109375" style="54" customWidth="1"/>
    <col min="7938" max="7938" width="11.6640625" style="54" customWidth="1"/>
    <col min="7939" max="7939" width="15.6640625" style="54" customWidth="1"/>
    <col min="7940" max="7940" width="17.44140625" style="54" customWidth="1"/>
    <col min="7941" max="7941" width="18.88671875" style="54" customWidth="1"/>
    <col min="7942" max="7942" width="14.6640625" style="54" customWidth="1"/>
    <col min="7943" max="7943" width="14" style="54" customWidth="1"/>
    <col min="7944" max="7945" width="11" style="54" customWidth="1"/>
    <col min="7946" max="7946" width="11.109375" style="54" customWidth="1"/>
    <col min="7947" max="7948" width="13.33203125" style="54" customWidth="1"/>
    <col min="7949" max="7949" width="13.88671875" style="54" customWidth="1"/>
    <col min="7950" max="7953" width="9.109375" style="54" customWidth="1"/>
    <col min="7954" max="8192" width="8.88671875" style="54"/>
    <col min="8193" max="8193" width="46.109375" style="54" customWidth="1"/>
    <col min="8194" max="8194" width="11.6640625" style="54" customWidth="1"/>
    <col min="8195" max="8195" width="15.6640625" style="54" customWidth="1"/>
    <col min="8196" max="8196" width="17.44140625" style="54" customWidth="1"/>
    <col min="8197" max="8197" width="18.88671875" style="54" customWidth="1"/>
    <col min="8198" max="8198" width="14.6640625" style="54" customWidth="1"/>
    <col min="8199" max="8199" width="14" style="54" customWidth="1"/>
    <col min="8200" max="8201" width="11" style="54" customWidth="1"/>
    <col min="8202" max="8202" width="11.109375" style="54" customWidth="1"/>
    <col min="8203" max="8204" width="13.33203125" style="54" customWidth="1"/>
    <col min="8205" max="8205" width="13.88671875" style="54" customWidth="1"/>
    <col min="8206" max="8209" width="9.109375" style="54" customWidth="1"/>
    <col min="8210" max="8448" width="8.88671875" style="54"/>
    <col min="8449" max="8449" width="46.109375" style="54" customWidth="1"/>
    <col min="8450" max="8450" width="11.6640625" style="54" customWidth="1"/>
    <col min="8451" max="8451" width="15.6640625" style="54" customWidth="1"/>
    <col min="8452" max="8452" width="17.44140625" style="54" customWidth="1"/>
    <col min="8453" max="8453" width="18.88671875" style="54" customWidth="1"/>
    <col min="8454" max="8454" width="14.6640625" style="54" customWidth="1"/>
    <col min="8455" max="8455" width="14" style="54" customWidth="1"/>
    <col min="8456" max="8457" width="11" style="54" customWidth="1"/>
    <col min="8458" max="8458" width="11.109375" style="54" customWidth="1"/>
    <col min="8459" max="8460" width="13.33203125" style="54" customWidth="1"/>
    <col min="8461" max="8461" width="13.88671875" style="54" customWidth="1"/>
    <col min="8462" max="8465" width="9.109375" style="54" customWidth="1"/>
    <col min="8466" max="8704" width="8.88671875" style="54"/>
    <col min="8705" max="8705" width="46.109375" style="54" customWidth="1"/>
    <col min="8706" max="8706" width="11.6640625" style="54" customWidth="1"/>
    <col min="8707" max="8707" width="15.6640625" style="54" customWidth="1"/>
    <col min="8708" max="8708" width="17.44140625" style="54" customWidth="1"/>
    <col min="8709" max="8709" width="18.88671875" style="54" customWidth="1"/>
    <col min="8710" max="8710" width="14.6640625" style="54" customWidth="1"/>
    <col min="8711" max="8711" width="14" style="54" customWidth="1"/>
    <col min="8712" max="8713" width="11" style="54" customWidth="1"/>
    <col min="8714" max="8714" width="11.109375" style="54" customWidth="1"/>
    <col min="8715" max="8716" width="13.33203125" style="54" customWidth="1"/>
    <col min="8717" max="8717" width="13.88671875" style="54" customWidth="1"/>
    <col min="8718" max="8721" width="9.109375" style="54" customWidth="1"/>
    <col min="8722" max="8960" width="8.88671875" style="54"/>
    <col min="8961" max="8961" width="46.109375" style="54" customWidth="1"/>
    <col min="8962" max="8962" width="11.6640625" style="54" customWidth="1"/>
    <col min="8963" max="8963" width="15.6640625" style="54" customWidth="1"/>
    <col min="8964" max="8964" width="17.44140625" style="54" customWidth="1"/>
    <col min="8965" max="8965" width="18.88671875" style="54" customWidth="1"/>
    <col min="8966" max="8966" width="14.6640625" style="54" customWidth="1"/>
    <col min="8967" max="8967" width="14" style="54" customWidth="1"/>
    <col min="8968" max="8969" width="11" style="54" customWidth="1"/>
    <col min="8970" max="8970" width="11.109375" style="54" customWidth="1"/>
    <col min="8971" max="8972" width="13.33203125" style="54" customWidth="1"/>
    <col min="8973" max="8973" width="13.88671875" style="54" customWidth="1"/>
    <col min="8974" max="8977" width="9.109375" style="54" customWidth="1"/>
    <col min="8978" max="9216" width="8.88671875" style="54"/>
    <col min="9217" max="9217" width="46.109375" style="54" customWidth="1"/>
    <col min="9218" max="9218" width="11.6640625" style="54" customWidth="1"/>
    <col min="9219" max="9219" width="15.6640625" style="54" customWidth="1"/>
    <col min="9220" max="9220" width="17.44140625" style="54" customWidth="1"/>
    <col min="9221" max="9221" width="18.88671875" style="54" customWidth="1"/>
    <col min="9222" max="9222" width="14.6640625" style="54" customWidth="1"/>
    <col min="9223" max="9223" width="14" style="54" customWidth="1"/>
    <col min="9224" max="9225" width="11" style="54" customWidth="1"/>
    <col min="9226" max="9226" width="11.109375" style="54" customWidth="1"/>
    <col min="9227" max="9228" width="13.33203125" style="54" customWidth="1"/>
    <col min="9229" max="9229" width="13.88671875" style="54" customWidth="1"/>
    <col min="9230" max="9233" width="9.109375" style="54" customWidth="1"/>
    <col min="9234" max="9472" width="8.88671875" style="54"/>
    <col min="9473" max="9473" width="46.109375" style="54" customWidth="1"/>
    <col min="9474" max="9474" width="11.6640625" style="54" customWidth="1"/>
    <col min="9475" max="9475" width="15.6640625" style="54" customWidth="1"/>
    <col min="9476" max="9476" width="17.44140625" style="54" customWidth="1"/>
    <col min="9477" max="9477" width="18.88671875" style="54" customWidth="1"/>
    <col min="9478" max="9478" width="14.6640625" style="54" customWidth="1"/>
    <col min="9479" max="9479" width="14" style="54" customWidth="1"/>
    <col min="9480" max="9481" width="11" style="54" customWidth="1"/>
    <col min="9482" max="9482" width="11.109375" style="54" customWidth="1"/>
    <col min="9483" max="9484" width="13.33203125" style="54" customWidth="1"/>
    <col min="9485" max="9485" width="13.88671875" style="54" customWidth="1"/>
    <col min="9486" max="9489" width="9.109375" style="54" customWidth="1"/>
    <col min="9490" max="9728" width="8.88671875" style="54"/>
    <col min="9729" max="9729" width="46.109375" style="54" customWidth="1"/>
    <col min="9730" max="9730" width="11.6640625" style="54" customWidth="1"/>
    <col min="9731" max="9731" width="15.6640625" style="54" customWidth="1"/>
    <col min="9732" max="9732" width="17.44140625" style="54" customWidth="1"/>
    <col min="9733" max="9733" width="18.88671875" style="54" customWidth="1"/>
    <col min="9734" max="9734" width="14.6640625" style="54" customWidth="1"/>
    <col min="9735" max="9735" width="14" style="54" customWidth="1"/>
    <col min="9736" max="9737" width="11" style="54" customWidth="1"/>
    <col min="9738" max="9738" width="11.109375" style="54" customWidth="1"/>
    <col min="9739" max="9740" width="13.33203125" style="54" customWidth="1"/>
    <col min="9741" max="9741" width="13.88671875" style="54" customWidth="1"/>
    <col min="9742" max="9745" width="9.109375" style="54" customWidth="1"/>
    <col min="9746" max="9984" width="8.88671875" style="54"/>
    <col min="9985" max="9985" width="46.109375" style="54" customWidth="1"/>
    <col min="9986" max="9986" width="11.6640625" style="54" customWidth="1"/>
    <col min="9987" max="9987" width="15.6640625" style="54" customWidth="1"/>
    <col min="9988" max="9988" width="17.44140625" style="54" customWidth="1"/>
    <col min="9989" max="9989" width="18.88671875" style="54" customWidth="1"/>
    <col min="9990" max="9990" width="14.6640625" style="54" customWidth="1"/>
    <col min="9991" max="9991" width="14" style="54" customWidth="1"/>
    <col min="9992" max="9993" width="11" style="54" customWidth="1"/>
    <col min="9994" max="9994" width="11.109375" style="54" customWidth="1"/>
    <col min="9995" max="9996" width="13.33203125" style="54" customWidth="1"/>
    <col min="9997" max="9997" width="13.88671875" style="54" customWidth="1"/>
    <col min="9998" max="10001" width="9.109375" style="54" customWidth="1"/>
    <col min="10002" max="10240" width="8.88671875" style="54"/>
    <col min="10241" max="10241" width="46.109375" style="54" customWidth="1"/>
    <col min="10242" max="10242" width="11.6640625" style="54" customWidth="1"/>
    <col min="10243" max="10243" width="15.6640625" style="54" customWidth="1"/>
    <col min="10244" max="10244" width="17.44140625" style="54" customWidth="1"/>
    <col min="10245" max="10245" width="18.88671875" style="54" customWidth="1"/>
    <col min="10246" max="10246" width="14.6640625" style="54" customWidth="1"/>
    <col min="10247" max="10247" width="14" style="54" customWidth="1"/>
    <col min="10248" max="10249" width="11" style="54" customWidth="1"/>
    <col min="10250" max="10250" width="11.109375" style="54" customWidth="1"/>
    <col min="10251" max="10252" width="13.33203125" style="54" customWidth="1"/>
    <col min="10253" max="10253" width="13.88671875" style="54" customWidth="1"/>
    <col min="10254" max="10257" width="9.109375" style="54" customWidth="1"/>
    <col min="10258" max="10496" width="8.88671875" style="54"/>
    <col min="10497" max="10497" width="46.109375" style="54" customWidth="1"/>
    <col min="10498" max="10498" width="11.6640625" style="54" customWidth="1"/>
    <col min="10499" max="10499" width="15.6640625" style="54" customWidth="1"/>
    <col min="10500" max="10500" width="17.44140625" style="54" customWidth="1"/>
    <col min="10501" max="10501" width="18.88671875" style="54" customWidth="1"/>
    <col min="10502" max="10502" width="14.6640625" style="54" customWidth="1"/>
    <col min="10503" max="10503" width="14" style="54" customWidth="1"/>
    <col min="10504" max="10505" width="11" style="54" customWidth="1"/>
    <col min="10506" max="10506" width="11.109375" style="54" customWidth="1"/>
    <col min="10507" max="10508" width="13.33203125" style="54" customWidth="1"/>
    <col min="10509" max="10509" width="13.88671875" style="54" customWidth="1"/>
    <col min="10510" max="10513" width="9.109375" style="54" customWidth="1"/>
    <col min="10514" max="10752" width="8.88671875" style="54"/>
    <col min="10753" max="10753" width="46.109375" style="54" customWidth="1"/>
    <col min="10754" max="10754" width="11.6640625" style="54" customWidth="1"/>
    <col min="10755" max="10755" width="15.6640625" style="54" customWidth="1"/>
    <col min="10756" max="10756" width="17.44140625" style="54" customWidth="1"/>
    <col min="10757" max="10757" width="18.88671875" style="54" customWidth="1"/>
    <col min="10758" max="10758" width="14.6640625" style="54" customWidth="1"/>
    <col min="10759" max="10759" width="14" style="54" customWidth="1"/>
    <col min="10760" max="10761" width="11" style="54" customWidth="1"/>
    <col min="10762" max="10762" width="11.109375" style="54" customWidth="1"/>
    <col min="10763" max="10764" width="13.33203125" style="54" customWidth="1"/>
    <col min="10765" max="10765" width="13.88671875" style="54" customWidth="1"/>
    <col min="10766" max="10769" width="9.109375" style="54" customWidth="1"/>
    <col min="10770" max="11008" width="8.88671875" style="54"/>
    <col min="11009" max="11009" width="46.109375" style="54" customWidth="1"/>
    <col min="11010" max="11010" width="11.6640625" style="54" customWidth="1"/>
    <col min="11011" max="11011" width="15.6640625" style="54" customWidth="1"/>
    <col min="11012" max="11012" width="17.44140625" style="54" customWidth="1"/>
    <col min="11013" max="11013" width="18.88671875" style="54" customWidth="1"/>
    <col min="11014" max="11014" width="14.6640625" style="54" customWidth="1"/>
    <col min="11015" max="11015" width="14" style="54" customWidth="1"/>
    <col min="11016" max="11017" width="11" style="54" customWidth="1"/>
    <col min="11018" max="11018" width="11.109375" style="54" customWidth="1"/>
    <col min="11019" max="11020" width="13.33203125" style="54" customWidth="1"/>
    <col min="11021" max="11021" width="13.88671875" style="54" customWidth="1"/>
    <col min="11022" max="11025" width="9.109375" style="54" customWidth="1"/>
    <col min="11026" max="11264" width="8.88671875" style="54"/>
    <col min="11265" max="11265" width="46.109375" style="54" customWidth="1"/>
    <col min="11266" max="11266" width="11.6640625" style="54" customWidth="1"/>
    <col min="11267" max="11267" width="15.6640625" style="54" customWidth="1"/>
    <col min="11268" max="11268" width="17.44140625" style="54" customWidth="1"/>
    <col min="11269" max="11269" width="18.88671875" style="54" customWidth="1"/>
    <col min="11270" max="11270" width="14.6640625" style="54" customWidth="1"/>
    <col min="11271" max="11271" width="14" style="54" customWidth="1"/>
    <col min="11272" max="11273" width="11" style="54" customWidth="1"/>
    <col min="11274" max="11274" width="11.109375" style="54" customWidth="1"/>
    <col min="11275" max="11276" width="13.33203125" style="54" customWidth="1"/>
    <col min="11277" max="11277" width="13.88671875" style="54" customWidth="1"/>
    <col min="11278" max="11281" width="9.109375" style="54" customWidth="1"/>
    <col min="11282" max="11520" width="8.88671875" style="54"/>
    <col min="11521" max="11521" width="46.109375" style="54" customWidth="1"/>
    <col min="11522" max="11522" width="11.6640625" style="54" customWidth="1"/>
    <col min="11523" max="11523" width="15.6640625" style="54" customWidth="1"/>
    <col min="11524" max="11524" width="17.44140625" style="54" customWidth="1"/>
    <col min="11525" max="11525" width="18.88671875" style="54" customWidth="1"/>
    <col min="11526" max="11526" width="14.6640625" style="54" customWidth="1"/>
    <col min="11527" max="11527" width="14" style="54" customWidth="1"/>
    <col min="11528" max="11529" width="11" style="54" customWidth="1"/>
    <col min="11530" max="11530" width="11.109375" style="54" customWidth="1"/>
    <col min="11531" max="11532" width="13.33203125" style="54" customWidth="1"/>
    <col min="11533" max="11533" width="13.88671875" style="54" customWidth="1"/>
    <col min="11534" max="11537" width="9.109375" style="54" customWidth="1"/>
    <col min="11538" max="11776" width="8.88671875" style="54"/>
    <col min="11777" max="11777" width="46.109375" style="54" customWidth="1"/>
    <col min="11778" max="11778" width="11.6640625" style="54" customWidth="1"/>
    <col min="11779" max="11779" width="15.6640625" style="54" customWidth="1"/>
    <col min="11780" max="11780" width="17.44140625" style="54" customWidth="1"/>
    <col min="11781" max="11781" width="18.88671875" style="54" customWidth="1"/>
    <col min="11782" max="11782" width="14.6640625" style="54" customWidth="1"/>
    <col min="11783" max="11783" width="14" style="54" customWidth="1"/>
    <col min="11784" max="11785" width="11" style="54" customWidth="1"/>
    <col min="11786" max="11786" width="11.109375" style="54" customWidth="1"/>
    <col min="11787" max="11788" width="13.33203125" style="54" customWidth="1"/>
    <col min="11789" max="11789" width="13.88671875" style="54" customWidth="1"/>
    <col min="11790" max="11793" width="9.109375" style="54" customWidth="1"/>
    <col min="11794" max="12032" width="8.88671875" style="54"/>
    <col min="12033" max="12033" width="46.109375" style="54" customWidth="1"/>
    <col min="12034" max="12034" width="11.6640625" style="54" customWidth="1"/>
    <col min="12035" max="12035" width="15.6640625" style="54" customWidth="1"/>
    <col min="12036" max="12036" width="17.44140625" style="54" customWidth="1"/>
    <col min="12037" max="12037" width="18.88671875" style="54" customWidth="1"/>
    <col min="12038" max="12038" width="14.6640625" style="54" customWidth="1"/>
    <col min="12039" max="12039" width="14" style="54" customWidth="1"/>
    <col min="12040" max="12041" width="11" style="54" customWidth="1"/>
    <col min="12042" max="12042" width="11.109375" style="54" customWidth="1"/>
    <col min="12043" max="12044" width="13.33203125" style="54" customWidth="1"/>
    <col min="12045" max="12045" width="13.88671875" style="54" customWidth="1"/>
    <col min="12046" max="12049" width="9.109375" style="54" customWidth="1"/>
    <col min="12050" max="12288" width="8.88671875" style="54"/>
    <col min="12289" max="12289" width="46.109375" style="54" customWidth="1"/>
    <col min="12290" max="12290" width="11.6640625" style="54" customWidth="1"/>
    <col min="12291" max="12291" width="15.6640625" style="54" customWidth="1"/>
    <col min="12292" max="12292" width="17.44140625" style="54" customWidth="1"/>
    <col min="12293" max="12293" width="18.88671875" style="54" customWidth="1"/>
    <col min="12294" max="12294" width="14.6640625" style="54" customWidth="1"/>
    <col min="12295" max="12295" width="14" style="54" customWidth="1"/>
    <col min="12296" max="12297" width="11" style="54" customWidth="1"/>
    <col min="12298" max="12298" width="11.109375" style="54" customWidth="1"/>
    <col min="12299" max="12300" width="13.33203125" style="54" customWidth="1"/>
    <col min="12301" max="12301" width="13.88671875" style="54" customWidth="1"/>
    <col min="12302" max="12305" width="9.109375" style="54" customWidth="1"/>
    <col min="12306" max="12544" width="8.88671875" style="54"/>
    <col min="12545" max="12545" width="46.109375" style="54" customWidth="1"/>
    <col min="12546" max="12546" width="11.6640625" style="54" customWidth="1"/>
    <col min="12547" max="12547" width="15.6640625" style="54" customWidth="1"/>
    <col min="12548" max="12548" width="17.44140625" style="54" customWidth="1"/>
    <col min="12549" max="12549" width="18.88671875" style="54" customWidth="1"/>
    <col min="12550" max="12550" width="14.6640625" style="54" customWidth="1"/>
    <col min="12551" max="12551" width="14" style="54" customWidth="1"/>
    <col min="12552" max="12553" width="11" style="54" customWidth="1"/>
    <col min="12554" max="12554" width="11.109375" style="54" customWidth="1"/>
    <col min="12555" max="12556" width="13.33203125" style="54" customWidth="1"/>
    <col min="12557" max="12557" width="13.88671875" style="54" customWidth="1"/>
    <col min="12558" max="12561" width="9.109375" style="54" customWidth="1"/>
    <col min="12562" max="12800" width="8.88671875" style="54"/>
    <col min="12801" max="12801" width="46.109375" style="54" customWidth="1"/>
    <col min="12802" max="12802" width="11.6640625" style="54" customWidth="1"/>
    <col min="12803" max="12803" width="15.6640625" style="54" customWidth="1"/>
    <col min="12804" max="12804" width="17.44140625" style="54" customWidth="1"/>
    <col min="12805" max="12805" width="18.88671875" style="54" customWidth="1"/>
    <col min="12806" max="12806" width="14.6640625" style="54" customWidth="1"/>
    <col min="12807" max="12807" width="14" style="54" customWidth="1"/>
    <col min="12808" max="12809" width="11" style="54" customWidth="1"/>
    <col min="12810" max="12810" width="11.109375" style="54" customWidth="1"/>
    <col min="12811" max="12812" width="13.33203125" style="54" customWidth="1"/>
    <col min="12813" max="12813" width="13.88671875" style="54" customWidth="1"/>
    <col min="12814" max="12817" width="9.109375" style="54" customWidth="1"/>
    <col min="12818" max="13056" width="8.88671875" style="54"/>
    <col min="13057" max="13057" width="46.109375" style="54" customWidth="1"/>
    <col min="13058" max="13058" width="11.6640625" style="54" customWidth="1"/>
    <col min="13059" max="13059" width="15.6640625" style="54" customWidth="1"/>
    <col min="13060" max="13060" width="17.44140625" style="54" customWidth="1"/>
    <col min="13061" max="13061" width="18.88671875" style="54" customWidth="1"/>
    <col min="13062" max="13062" width="14.6640625" style="54" customWidth="1"/>
    <col min="13063" max="13063" width="14" style="54" customWidth="1"/>
    <col min="13064" max="13065" width="11" style="54" customWidth="1"/>
    <col min="13066" max="13066" width="11.109375" style="54" customWidth="1"/>
    <col min="13067" max="13068" width="13.33203125" style="54" customWidth="1"/>
    <col min="13069" max="13069" width="13.88671875" style="54" customWidth="1"/>
    <col min="13070" max="13073" width="9.109375" style="54" customWidth="1"/>
    <col min="13074" max="13312" width="8.88671875" style="54"/>
    <col min="13313" max="13313" width="46.109375" style="54" customWidth="1"/>
    <col min="13314" max="13314" width="11.6640625" style="54" customWidth="1"/>
    <col min="13315" max="13315" width="15.6640625" style="54" customWidth="1"/>
    <col min="13316" max="13316" width="17.44140625" style="54" customWidth="1"/>
    <col min="13317" max="13317" width="18.88671875" style="54" customWidth="1"/>
    <col min="13318" max="13318" width="14.6640625" style="54" customWidth="1"/>
    <col min="13319" max="13319" width="14" style="54" customWidth="1"/>
    <col min="13320" max="13321" width="11" style="54" customWidth="1"/>
    <col min="13322" max="13322" width="11.109375" style="54" customWidth="1"/>
    <col min="13323" max="13324" width="13.33203125" style="54" customWidth="1"/>
    <col min="13325" max="13325" width="13.88671875" style="54" customWidth="1"/>
    <col min="13326" max="13329" width="9.109375" style="54" customWidth="1"/>
    <col min="13330" max="13568" width="8.88671875" style="54"/>
    <col min="13569" max="13569" width="46.109375" style="54" customWidth="1"/>
    <col min="13570" max="13570" width="11.6640625" style="54" customWidth="1"/>
    <col min="13571" max="13571" width="15.6640625" style="54" customWidth="1"/>
    <col min="13572" max="13572" width="17.44140625" style="54" customWidth="1"/>
    <col min="13573" max="13573" width="18.88671875" style="54" customWidth="1"/>
    <col min="13574" max="13574" width="14.6640625" style="54" customWidth="1"/>
    <col min="13575" max="13575" width="14" style="54" customWidth="1"/>
    <col min="13576" max="13577" width="11" style="54" customWidth="1"/>
    <col min="13578" max="13578" width="11.109375" style="54" customWidth="1"/>
    <col min="13579" max="13580" width="13.33203125" style="54" customWidth="1"/>
    <col min="13581" max="13581" width="13.88671875" style="54" customWidth="1"/>
    <col min="13582" max="13585" width="9.109375" style="54" customWidth="1"/>
    <col min="13586" max="13824" width="8.88671875" style="54"/>
    <col min="13825" max="13825" width="46.109375" style="54" customWidth="1"/>
    <col min="13826" max="13826" width="11.6640625" style="54" customWidth="1"/>
    <col min="13827" max="13827" width="15.6640625" style="54" customWidth="1"/>
    <col min="13828" max="13828" width="17.44140625" style="54" customWidth="1"/>
    <col min="13829" max="13829" width="18.88671875" style="54" customWidth="1"/>
    <col min="13830" max="13830" width="14.6640625" style="54" customWidth="1"/>
    <col min="13831" max="13831" width="14" style="54" customWidth="1"/>
    <col min="13832" max="13833" width="11" style="54" customWidth="1"/>
    <col min="13834" max="13834" width="11.109375" style="54" customWidth="1"/>
    <col min="13835" max="13836" width="13.33203125" style="54" customWidth="1"/>
    <col min="13837" max="13837" width="13.88671875" style="54" customWidth="1"/>
    <col min="13838" max="13841" width="9.109375" style="54" customWidth="1"/>
    <col min="13842" max="14080" width="8.88671875" style="54"/>
    <col min="14081" max="14081" width="46.109375" style="54" customWidth="1"/>
    <col min="14082" max="14082" width="11.6640625" style="54" customWidth="1"/>
    <col min="14083" max="14083" width="15.6640625" style="54" customWidth="1"/>
    <col min="14084" max="14084" width="17.44140625" style="54" customWidth="1"/>
    <col min="14085" max="14085" width="18.88671875" style="54" customWidth="1"/>
    <col min="14086" max="14086" width="14.6640625" style="54" customWidth="1"/>
    <col min="14087" max="14087" width="14" style="54" customWidth="1"/>
    <col min="14088" max="14089" width="11" style="54" customWidth="1"/>
    <col min="14090" max="14090" width="11.109375" style="54" customWidth="1"/>
    <col min="14091" max="14092" width="13.33203125" style="54" customWidth="1"/>
    <col min="14093" max="14093" width="13.88671875" style="54" customWidth="1"/>
    <col min="14094" max="14097" width="9.109375" style="54" customWidth="1"/>
    <col min="14098" max="14336" width="8.88671875" style="54"/>
    <col min="14337" max="14337" width="46.109375" style="54" customWidth="1"/>
    <col min="14338" max="14338" width="11.6640625" style="54" customWidth="1"/>
    <col min="14339" max="14339" width="15.6640625" style="54" customWidth="1"/>
    <col min="14340" max="14340" width="17.44140625" style="54" customWidth="1"/>
    <col min="14341" max="14341" width="18.88671875" style="54" customWidth="1"/>
    <col min="14342" max="14342" width="14.6640625" style="54" customWidth="1"/>
    <col min="14343" max="14343" width="14" style="54" customWidth="1"/>
    <col min="14344" max="14345" width="11" style="54" customWidth="1"/>
    <col min="14346" max="14346" width="11.109375" style="54" customWidth="1"/>
    <col min="14347" max="14348" width="13.33203125" style="54" customWidth="1"/>
    <col min="14349" max="14349" width="13.88671875" style="54" customWidth="1"/>
    <col min="14350" max="14353" width="9.109375" style="54" customWidth="1"/>
    <col min="14354" max="14592" width="8.88671875" style="54"/>
    <col min="14593" max="14593" width="46.109375" style="54" customWidth="1"/>
    <col min="14594" max="14594" width="11.6640625" style="54" customWidth="1"/>
    <col min="14595" max="14595" width="15.6640625" style="54" customWidth="1"/>
    <col min="14596" max="14596" width="17.44140625" style="54" customWidth="1"/>
    <col min="14597" max="14597" width="18.88671875" style="54" customWidth="1"/>
    <col min="14598" max="14598" width="14.6640625" style="54" customWidth="1"/>
    <col min="14599" max="14599" width="14" style="54" customWidth="1"/>
    <col min="14600" max="14601" width="11" style="54" customWidth="1"/>
    <col min="14602" max="14602" width="11.109375" style="54" customWidth="1"/>
    <col min="14603" max="14604" width="13.33203125" style="54" customWidth="1"/>
    <col min="14605" max="14605" width="13.88671875" style="54" customWidth="1"/>
    <col min="14606" max="14609" width="9.109375" style="54" customWidth="1"/>
    <col min="14610" max="14848" width="8.88671875" style="54"/>
    <col min="14849" max="14849" width="46.109375" style="54" customWidth="1"/>
    <col min="14850" max="14850" width="11.6640625" style="54" customWidth="1"/>
    <col min="14851" max="14851" width="15.6640625" style="54" customWidth="1"/>
    <col min="14852" max="14852" width="17.44140625" style="54" customWidth="1"/>
    <col min="14853" max="14853" width="18.88671875" style="54" customWidth="1"/>
    <col min="14854" max="14854" width="14.6640625" style="54" customWidth="1"/>
    <col min="14855" max="14855" width="14" style="54" customWidth="1"/>
    <col min="14856" max="14857" width="11" style="54" customWidth="1"/>
    <col min="14858" max="14858" width="11.109375" style="54" customWidth="1"/>
    <col min="14859" max="14860" width="13.33203125" style="54" customWidth="1"/>
    <col min="14861" max="14861" width="13.88671875" style="54" customWidth="1"/>
    <col min="14862" max="14865" width="9.109375" style="54" customWidth="1"/>
    <col min="14866" max="15104" width="8.88671875" style="54"/>
    <col min="15105" max="15105" width="46.109375" style="54" customWidth="1"/>
    <col min="15106" max="15106" width="11.6640625" style="54" customWidth="1"/>
    <col min="15107" max="15107" width="15.6640625" style="54" customWidth="1"/>
    <col min="15108" max="15108" width="17.44140625" style="54" customWidth="1"/>
    <col min="15109" max="15109" width="18.88671875" style="54" customWidth="1"/>
    <col min="15110" max="15110" width="14.6640625" style="54" customWidth="1"/>
    <col min="15111" max="15111" width="14" style="54" customWidth="1"/>
    <col min="15112" max="15113" width="11" style="54" customWidth="1"/>
    <col min="15114" max="15114" width="11.109375" style="54" customWidth="1"/>
    <col min="15115" max="15116" width="13.33203125" style="54" customWidth="1"/>
    <col min="15117" max="15117" width="13.88671875" style="54" customWidth="1"/>
    <col min="15118" max="15121" width="9.109375" style="54" customWidth="1"/>
    <col min="15122" max="15360" width="8.88671875" style="54"/>
    <col min="15361" max="15361" width="46.109375" style="54" customWidth="1"/>
    <col min="15362" max="15362" width="11.6640625" style="54" customWidth="1"/>
    <col min="15363" max="15363" width="15.6640625" style="54" customWidth="1"/>
    <col min="15364" max="15364" width="17.44140625" style="54" customWidth="1"/>
    <col min="15365" max="15365" width="18.88671875" style="54" customWidth="1"/>
    <col min="15366" max="15366" width="14.6640625" style="54" customWidth="1"/>
    <col min="15367" max="15367" width="14" style="54" customWidth="1"/>
    <col min="15368" max="15369" width="11" style="54" customWidth="1"/>
    <col min="15370" max="15370" width="11.109375" style="54" customWidth="1"/>
    <col min="15371" max="15372" width="13.33203125" style="54" customWidth="1"/>
    <col min="15373" max="15373" width="13.88671875" style="54" customWidth="1"/>
    <col min="15374" max="15377" width="9.109375" style="54" customWidth="1"/>
    <col min="15378" max="15616" width="8.88671875" style="54"/>
    <col min="15617" max="15617" width="46.109375" style="54" customWidth="1"/>
    <col min="15618" max="15618" width="11.6640625" style="54" customWidth="1"/>
    <col min="15619" max="15619" width="15.6640625" style="54" customWidth="1"/>
    <col min="15620" max="15620" width="17.44140625" style="54" customWidth="1"/>
    <col min="15621" max="15621" width="18.88671875" style="54" customWidth="1"/>
    <col min="15622" max="15622" width="14.6640625" style="54" customWidth="1"/>
    <col min="15623" max="15623" width="14" style="54" customWidth="1"/>
    <col min="15624" max="15625" width="11" style="54" customWidth="1"/>
    <col min="15626" max="15626" width="11.109375" style="54" customWidth="1"/>
    <col min="15627" max="15628" width="13.33203125" style="54" customWidth="1"/>
    <col min="15629" max="15629" width="13.88671875" style="54" customWidth="1"/>
    <col min="15630" max="15633" width="9.109375" style="54" customWidth="1"/>
    <col min="15634" max="15872" width="8.88671875" style="54"/>
    <col min="15873" max="15873" width="46.109375" style="54" customWidth="1"/>
    <col min="15874" max="15874" width="11.6640625" style="54" customWidth="1"/>
    <col min="15875" max="15875" width="15.6640625" style="54" customWidth="1"/>
    <col min="15876" max="15876" width="17.44140625" style="54" customWidth="1"/>
    <col min="15877" max="15877" width="18.88671875" style="54" customWidth="1"/>
    <col min="15878" max="15878" width="14.6640625" style="54" customWidth="1"/>
    <col min="15879" max="15879" width="14" style="54" customWidth="1"/>
    <col min="15880" max="15881" width="11" style="54" customWidth="1"/>
    <col min="15882" max="15882" width="11.109375" style="54" customWidth="1"/>
    <col min="15883" max="15884" width="13.33203125" style="54" customWidth="1"/>
    <col min="15885" max="15885" width="13.88671875" style="54" customWidth="1"/>
    <col min="15886" max="15889" width="9.109375" style="54" customWidth="1"/>
    <col min="15890" max="16128" width="8.88671875" style="54"/>
    <col min="16129" max="16129" width="46.109375" style="54" customWidth="1"/>
    <col min="16130" max="16130" width="11.6640625" style="54" customWidth="1"/>
    <col min="16131" max="16131" width="15.6640625" style="54" customWidth="1"/>
    <col min="16132" max="16132" width="17.44140625" style="54" customWidth="1"/>
    <col min="16133" max="16133" width="18.88671875" style="54" customWidth="1"/>
    <col min="16134" max="16134" width="14.6640625" style="54" customWidth="1"/>
    <col min="16135" max="16135" width="14" style="54" customWidth="1"/>
    <col min="16136" max="16137" width="11" style="54" customWidth="1"/>
    <col min="16138" max="16138" width="11.109375" style="54" customWidth="1"/>
    <col min="16139" max="16140" width="13.33203125" style="54" customWidth="1"/>
    <col min="16141" max="16141" width="13.88671875" style="54" customWidth="1"/>
    <col min="16142" max="16145" width="9.109375" style="54" customWidth="1"/>
    <col min="16146" max="16384" width="8.88671875" style="54"/>
  </cols>
  <sheetData>
    <row r="1" spans="1:256" ht="15.6" x14ac:dyDescent="0.3">
      <c r="F1" s="73"/>
      <c r="G1" s="121" t="s">
        <v>71</v>
      </c>
      <c r="H1" s="73"/>
      <c r="I1" s="75"/>
    </row>
    <row r="2" spans="1:256" ht="15.6" x14ac:dyDescent="0.3">
      <c r="F2" s="83"/>
      <c r="G2" s="122" t="s">
        <v>72</v>
      </c>
      <c r="H2" s="83"/>
      <c r="I2" s="75"/>
    </row>
    <row r="3" spans="1:256" ht="18" x14ac:dyDescent="0.3">
      <c r="A3" s="164"/>
      <c r="F3" s="73"/>
      <c r="G3" s="121" t="s">
        <v>73</v>
      </c>
      <c r="H3" s="73"/>
      <c r="I3" s="75"/>
    </row>
    <row r="4" spans="1:256" ht="15.6" x14ac:dyDescent="0.3">
      <c r="F4" s="73"/>
      <c r="G4" s="121" t="s">
        <v>74</v>
      </c>
      <c r="H4" s="73"/>
      <c r="I4" s="75"/>
    </row>
    <row r="5" spans="1:256" ht="15.6" x14ac:dyDescent="0.3">
      <c r="F5" s="73"/>
      <c r="G5" s="121" t="s">
        <v>75</v>
      </c>
      <c r="H5" s="73"/>
      <c r="I5" s="75"/>
    </row>
    <row r="7" spans="1:256" ht="18" x14ac:dyDescent="0.35">
      <c r="A7" s="106"/>
      <c r="B7" s="106"/>
      <c r="C7" s="106"/>
      <c r="D7" s="163"/>
      <c r="E7" s="163"/>
      <c r="F7" s="163"/>
      <c r="G7" s="163"/>
      <c r="H7" s="163"/>
      <c r="I7" s="163"/>
      <c r="J7" s="163"/>
      <c r="K7" s="163"/>
      <c r="L7" s="163"/>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c r="IU7" s="65"/>
      <c r="IV7" s="65"/>
    </row>
    <row r="8" spans="1:256" ht="18" customHeight="1" x14ac:dyDescent="0.35">
      <c r="A8" s="106"/>
      <c r="B8" s="106"/>
      <c r="C8" s="106"/>
      <c r="D8" s="650" t="s">
        <v>136</v>
      </c>
      <c r="E8" s="650"/>
      <c r="F8" s="650"/>
      <c r="G8" s="650"/>
      <c r="H8" s="162"/>
      <c r="I8" s="162"/>
      <c r="J8" s="162"/>
      <c r="K8" s="162"/>
      <c r="L8" s="162"/>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256" ht="18" x14ac:dyDescent="0.35">
      <c r="A9" s="406"/>
      <c r="B9" s="106"/>
      <c r="C9" s="106"/>
      <c r="D9" s="651" t="s">
        <v>338</v>
      </c>
      <c r="E9" s="651"/>
      <c r="F9" s="651"/>
      <c r="G9" s="651"/>
      <c r="H9" s="163"/>
      <c r="I9" s="163"/>
      <c r="J9" s="163"/>
      <c r="K9" s="163"/>
      <c r="L9" s="163"/>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ht="21" x14ac:dyDescent="0.4">
      <c r="A10" s="108"/>
      <c r="B10" s="108"/>
      <c r="C10" s="108"/>
      <c r="D10" s="651" t="s">
        <v>137</v>
      </c>
      <c r="E10" s="651"/>
      <c r="F10" s="651"/>
      <c r="G10" s="651"/>
      <c r="H10" s="163"/>
      <c r="I10" s="163"/>
      <c r="J10" s="163"/>
      <c r="K10" s="163"/>
      <c r="L10" s="163"/>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ht="21" x14ac:dyDescent="0.4">
      <c r="A11" s="108"/>
      <c r="B11" s="108"/>
      <c r="C11" s="108"/>
      <c r="D11" s="650" t="s">
        <v>138</v>
      </c>
      <c r="E11" s="650"/>
      <c r="F11" s="650"/>
      <c r="G11" s="650"/>
      <c r="H11" s="163"/>
      <c r="I11" s="163"/>
      <c r="J11" s="163"/>
      <c r="K11" s="163"/>
      <c r="L11" s="163"/>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c r="IR11" s="109"/>
      <c r="IS11" s="109"/>
      <c r="IT11" s="109"/>
      <c r="IU11" s="109"/>
      <c r="IV11" s="109"/>
    </row>
    <row r="12" spans="1:256" ht="21" x14ac:dyDescent="0.4">
      <c r="A12" s="108"/>
      <c r="B12" s="108"/>
      <c r="C12" s="108"/>
      <c r="D12" s="163"/>
      <c r="E12" s="163"/>
      <c r="F12" s="163"/>
      <c r="G12" s="163"/>
      <c r="H12" s="106"/>
      <c r="I12" s="141"/>
      <c r="J12" s="79"/>
      <c r="K12" s="79"/>
      <c r="L12" s="7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c r="GH12" s="109"/>
      <c r="GI12" s="109"/>
      <c r="GJ12" s="109"/>
      <c r="GK12" s="109"/>
      <c r="GL12" s="109"/>
      <c r="GM12" s="109"/>
      <c r="GN12" s="109"/>
      <c r="GO12" s="109"/>
      <c r="GP12" s="109"/>
      <c r="GQ12" s="109"/>
      <c r="GR12" s="109"/>
      <c r="GS12" s="109"/>
      <c r="GT12" s="109"/>
      <c r="GU12" s="109"/>
      <c r="GV12" s="109"/>
      <c r="GW12" s="109"/>
      <c r="GX12" s="109"/>
      <c r="GY12" s="109"/>
      <c r="GZ12" s="109"/>
      <c r="HA12" s="109"/>
      <c r="HB12" s="109"/>
      <c r="HC12" s="109"/>
      <c r="HD12" s="109"/>
      <c r="HE12" s="109"/>
      <c r="HF12" s="109"/>
      <c r="HG12" s="109"/>
      <c r="HH12" s="109"/>
      <c r="HI12" s="109"/>
      <c r="HJ12" s="109"/>
      <c r="HK12" s="109"/>
      <c r="HL12" s="109"/>
      <c r="HM12" s="109"/>
      <c r="HN12" s="109"/>
      <c r="HO12" s="109"/>
      <c r="HP12" s="109"/>
      <c r="HQ12" s="109"/>
      <c r="HR12" s="109"/>
      <c r="HS12" s="109"/>
      <c r="HT12" s="109"/>
      <c r="HU12" s="109"/>
      <c r="HV12" s="109"/>
      <c r="HW12" s="109"/>
      <c r="HX12" s="109"/>
      <c r="HY12" s="109"/>
      <c r="HZ12" s="109"/>
      <c r="IA12" s="109"/>
      <c r="IB12" s="109"/>
      <c r="IC12" s="109"/>
      <c r="ID12" s="109"/>
      <c r="IE12" s="109"/>
      <c r="IF12" s="109"/>
      <c r="IG12" s="109"/>
      <c r="IH12" s="109"/>
      <c r="II12" s="109"/>
      <c r="IJ12" s="109"/>
      <c r="IK12" s="109"/>
      <c r="IL12" s="109"/>
      <c r="IM12" s="109"/>
      <c r="IN12" s="109"/>
      <c r="IO12" s="109"/>
      <c r="IP12" s="109"/>
      <c r="IQ12" s="109"/>
      <c r="IR12" s="109"/>
      <c r="IS12" s="109"/>
      <c r="IT12" s="109"/>
      <c r="IU12" s="109"/>
      <c r="IV12" s="109"/>
    </row>
    <row r="13" spans="1:256" ht="21" x14ac:dyDescent="0.4">
      <c r="A13" s="108"/>
      <c r="B13" s="108"/>
      <c r="C13" s="108"/>
      <c r="D13" s="141"/>
      <c r="E13" s="141"/>
      <c r="F13" s="141"/>
      <c r="G13" s="141"/>
      <c r="H13" s="141"/>
      <c r="I13" s="141"/>
      <c r="J13" s="79"/>
      <c r="K13" s="79"/>
      <c r="L13" s="7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row>
    <row r="14" spans="1:256" ht="21" x14ac:dyDescent="0.4">
      <c r="A14" s="108"/>
      <c r="B14" s="108"/>
      <c r="C14" s="108"/>
      <c r="D14" s="141"/>
      <c r="E14" s="141"/>
      <c r="F14" s="141"/>
      <c r="G14" s="141"/>
      <c r="H14" s="141"/>
      <c r="I14" s="141"/>
      <c r="J14" s="79"/>
      <c r="K14" s="79"/>
      <c r="L14" s="7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row>
    <row r="15" spans="1:256" ht="15.6" x14ac:dyDescent="0.3">
      <c r="A15" s="71"/>
      <c r="B15" s="71"/>
      <c r="C15" s="71"/>
      <c r="D15" s="71"/>
      <c r="E15" s="71"/>
      <c r="F15" s="72"/>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71"/>
      <c r="IP15" s="71"/>
      <c r="IQ15" s="71"/>
      <c r="IR15" s="71"/>
      <c r="IS15" s="71"/>
      <c r="IT15" s="71"/>
      <c r="IU15" s="71"/>
      <c r="IV15" s="71"/>
    </row>
    <row r="16" spans="1:256" ht="15.6" x14ac:dyDescent="0.3">
      <c r="A16" s="73"/>
      <c r="B16" s="73"/>
      <c r="C16" s="74" t="s">
        <v>0</v>
      </c>
      <c r="D16" s="74"/>
      <c r="E16" s="74"/>
      <c r="F16" s="74"/>
      <c r="G16" s="74"/>
      <c r="H16" s="74"/>
      <c r="I16" s="75"/>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c r="IP16" s="73"/>
      <c r="IQ16" s="73"/>
      <c r="IR16" s="73"/>
      <c r="IS16" s="73"/>
      <c r="IT16" s="73"/>
      <c r="IU16" s="73"/>
      <c r="IV16" s="73"/>
    </row>
    <row r="17" spans="1:256" ht="15.6" x14ac:dyDescent="0.3">
      <c r="A17" s="649" t="s">
        <v>46</v>
      </c>
      <c r="B17" s="649"/>
      <c r="C17" s="649"/>
      <c r="D17" s="649"/>
      <c r="E17" s="649"/>
      <c r="F17" s="649"/>
      <c r="G17" s="649"/>
      <c r="H17" s="76"/>
      <c r="I17" s="75"/>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row>
    <row r="18" spans="1:256" ht="15.6" x14ac:dyDescent="0.3">
      <c r="A18" s="73"/>
      <c r="B18" s="646" t="s">
        <v>1</v>
      </c>
      <c r="C18" s="646"/>
      <c r="D18" s="646"/>
      <c r="E18" s="646"/>
      <c r="F18" s="77"/>
      <c r="G18" s="77"/>
      <c r="H18" s="77"/>
      <c r="I18" s="75"/>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row>
    <row r="19" spans="1:256" ht="15.6" x14ac:dyDescent="0.3">
      <c r="A19" s="73"/>
      <c r="B19" s="74"/>
      <c r="C19" s="74" t="s">
        <v>228</v>
      </c>
      <c r="D19" s="74"/>
      <c r="E19" s="74"/>
      <c r="F19" s="74"/>
      <c r="G19" s="74"/>
      <c r="H19" s="74"/>
      <c r="I19" s="75"/>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1:256" s="83" customFormat="1" ht="34.200000000000003" customHeight="1" x14ac:dyDescent="0.3">
      <c r="A20" s="616" t="s">
        <v>244</v>
      </c>
      <c r="B20" s="616"/>
      <c r="C20" s="616"/>
      <c r="D20" s="616"/>
      <c r="E20" s="616"/>
      <c r="F20" s="616"/>
      <c r="G20" s="616"/>
      <c r="H20" s="616"/>
      <c r="I20" s="616"/>
      <c r="J20" s="616"/>
      <c r="K20" s="616"/>
      <c r="L20" s="123"/>
      <c r="M20" s="123"/>
    </row>
    <row r="21" spans="1:256" s="348" customFormat="1" ht="51.75" customHeight="1" x14ac:dyDescent="0.3">
      <c r="A21" s="348" t="s">
        <v>238</v>
      </c>
      <c r="B21" s="333"/>
      <c r="C21" s="333"/>
      <c r="D21" s="333"/>
      <c r="E21" s="333"/>
      <c r="F21" s="333"/>
      <c r="G21" s="349"/>
      <c r="H21" s="349"/>
      <c r="I21" s="350"/>
      <c r="J21" s="349"/>
      <c r="K21" s="349"/>
      <c r="L21" s="349"/>
      <c r="M21" s="349"/>
    </row>
    <row r="22" spans="1:256" ht="206.4" customHeight="1" x14ac:dyDescent="0.3">
      <c r="A22" s="656" t="s">
        <v>333</v>
      </c>
      <c r="B22" s="656"/>
      <c r="C22" s="656"/>
      <c r="D22" s="656"/>
      <c r="E22" s="656"/>
      <c r="F22" s="656"/>
      <c r="G22" s="656"/>
      <c r="H22" s="656"/>
      <c r="I22" s="656"/>
      <c r="J22" s="656"/>
      <c r="K22" s="656"/>
      <c r="L22" s="656"/>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c r="IV22" s="73"/>
    </row>
    <row r="23" spans="1:256" ht="15.6" x14ac:dyDescent="0.3">
      <c r="A23" s="71" t="s">
        <v>51</v>
      </c>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row>
    <row r="24" spans="1:256" ht="19.95" customHeight="1" x14ac:dyDescent="0.3">
      <c r="A24" s="648" t="s">
        <v>52</v>
      </c>
      <c r="B24" s="648"/>
      <c r="C24" s="648"/>
      <c r="D24" s="648"/>
      <c r="E24" s="648"/>
      <c r="F24" s="648"/>
      <c r="G24" s="648"/>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row>
    <row r="25" spans="1:256" ht="36" customHeight="1" x14ac:dyDescent="0.3">
      <c r="A25" s="694" t="s">
        <v>83</v>
      </c>
      <c r="B25" s="694"/>
      <c r="C25" s="694"/>
      <c r="D25" s="694"/>
      <c r="E25" s="694"/>
      <c r="F25" s="694"/>
      <c r="G25" s="694"/>
      <c r="H25" s="124"/>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c r="CW25" s="125"/>
      <c r="CX25" s="125"/>
      <c r="CY25" s="125"/>
      <c r="CZ25" s="125"/>
      <c r="DA25" s="125"/>
      <c r="DB25" s="125"/>
      <c r="DC25" s="125"/>
      <c r="DD25" s="125"/>
      <c r="DE25" s="125"/>
      <c r="DF25" s="125"/>
      <c r="DG25" s="125"/>
      <c r="DH25" s="125"/>
      <c r="DI25" s="125"/>
      <c r="DJ25" s="125"/>
      <c r="DK25" s="125"/>
      <c r="DL25" s="125"/>
      <c r="DM25" s="125"/>
      <c r="DN25" s="125"/>
      <c r="DO25" s="125"/>
      <c r="DP25" s="125"/>
      <c r="DQ25" s="125"/>
      <c r="DR25" s="125"/>
      <c r="DS25" s="125"/>
      <c r="DT25" s="125"/>
      <c r="DU25" s="125"/>
      <c r="DV25" s="125"/>
      <c r="DW25" s="125"/>
      <c r="DX25" s="125"/>
      <c r="DY25" s="125"/>
      <c r="DZ25" s="125"/>
      <c r="EA25" s="125"/>
      <c r="EB25" s="125"/>
      <c r="EC25" s="125"/>
      <c r="ED25" s="125"/>
      <c r="EE25" s="125"/>
      <c r="EF25" s="125"/>
      <c r="EG25" s="125"/>
      <c r="EH25" s="125"/>
      <c r="EI25" s="125"/>
      <c r="EJ25" s="125"/>
      <c r="EK25" s="125"/>
      <c r="EL25" s="125"/>
      <c r="EM25" s="125"/>
      <c r="EN25" s="125"/>
      <c r="EO25" s="125"/>
      <c r="EP25" s="125"/>
      <c r="EQ25" s="125"/>
      <c r="ER25" s="125"/>
      <c r="ES25" s="125"/>
      <c r="ET25" s="125"/>
      <c r="EU25" s="125"/>
      <c r="EV25" s="125"/>
      <c r="EW25" s="125"/>
      <c r="EX25" s="125"/>
      <c r="EY25" s="125"/>
      <c r="EZ25" s="125"/>
      <c r="FA25" s="125"/>
      <c r="FB25" s="125"/>
      <c r="FC25" s="125"/>
      <c r="FD25" s="125"/>
      <c r="FE25" s="125"/>
      <c r="FF25" s="125"/>
      <c r="FG25" s="125"/>
      <c r="FH25" s="125"/>
      <c r="FI25" s="125"/>
      <c r="FJ25" s="125"/>
      <c r="FK25" s="125"/>
      <c r="FL25" s="125"/>
      <c r="FM25" s="125"/>
      <c r="FN25" s="125"/>
      <c r="FO25" s="125"/>
      <c r="FP25" s="125"/>
      <c r="FQ25" s="125"/>
      <c r="FR25" s="125"/>
      <c r="FS25" s="125"/>
      <c r="FT25" s="125"/>
      <c r="FU25" s="125"/>
      <c r="FV25" s="125"/>
      <c r="FW25" s="125"/>
      <c r="FX25" s="125"/>
      <c r="FY25" s="125"/>
      <c r="FZ25" s="125"/>
      <c r="GA25" s="125"/>
      <c r="GB25" s="125"/>
      <c r="GC25" s="125"/>
      <c r="GD25" s="125"/>
      <c r="GE25" s="125"/>
      <c r="GF25" s="125"/>
      <c r="GG25" s="125"/>
      <c r="GH25" s="125"/>
      <c r="GI25" s="125"/>
      <c r="GJ25" s="125"/>
      <c r="GK25" s="125"/>
      <c r="GL25" s="125"/>
      <c r="GM25" s="125"/>
      <c r="GN25" s="125"/>
      <c r="GO25" s="125"/>
      <c r="GP25" s="125"/>
      <c r="GQ25" s="125"/>
      <c r="GR25" s="125"/>
      <c r="GS25" s="125"/>
      <c r="GT25" s="125"/>
      <c r="GU25" s="125"/>
      <c r="GV25" s="125"/>
      <c r="GW25" s="125"/>
      <c r="GX25" s="125"/>
      <c r="GY25" s="125"/>
      <c r="GZ25" s="125"/>
      <c r="HA25" s="125"/>
      <c r="HB25" s="125"/>
      <c r="HC25" s="125"/>
      <c r="HD25" s="125"/>
      <c r="HE25" s="125"/>
      <c r="HF25" s="125"/>
      <c r="HG25" s="125"/>
      <c r="HH25" s="125"/>
      <c r="HI25" s="125"/>
      <c r="HJ25" s="125"/>
      <c r="HK25" s="125"/>
      <c r="HL25" s="125"/>
      <c r="HM25" s="125"/>
      <c r="HN25" s="125"/>
      <c r="HO25" s="125"/>
      <c r="HP25" s="125"/>
      <c r="HQ25" s="125"/>
      <c r="HR25" s="125"/>
      <c r="HS25" s="125"/>
      <c r="HT25" s="125"/>
      <c r="HU25" s="125"/>
      <c r="HV25" s="125"/>
      <c r="HW25" s="125"/>
      <c r="HX25" s="125"/>
      <c r="HY25" s="125"/>
      <c r="HZ25" s="125"/>
      <c r="IA25" s="125"/>
      <c r="IB25" s="125"/>
      <c r="IC25" s="125"/>
      <c r="ID25" s="125"/>
      <c r="IE25" s="125"/>
      <c r="IF25" s="125"/>
      <c r="IG25" s="125"/>
      <c r="IH25" s="125"/>
      <c r="II25" s="125"/>
      <c r="IJ25" s="125"/>
      <c r="IK25" s="125"/>
      <c r="IL25" s="125"/>
      <c r="IM25" s="125"/>
      <c r="IN25" s="125"/>
      <c r="IO25" s="125"/>
      <c r="IP25" s="125"/>
      <c r="IQ25" s="125"/>
      <c r="IR25" s="125"/>
      <c r="IS25" s="125"/>
      <c r="IT25" s="125"/>
      <c r="IU25" s="125"/>
      <c r="IV25" s="125"/>
    </row>
    <row r="26" spans="1:256" ht="15.6" x14ac:dyDescent="0.3">
      <c r="A26" s="71" t="s">
        <v>54</v>
      </c>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row>
    <row r="27" spans="1:256" ht="15.6" x14ac:dyDescent="0.3">
      <c r="A27" s="71" t="s">
        <v>84</v>
      </c>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c r="IV27" s="82"/>
    </row>
    <row r="28" spans="1:256" ht="38.4" customHeight="1" x14ac:dyDescent="0.3">
      <c r="A28" s="642" t="s">
        <v>99</v>
      </c>
      <c r="B28" s="642"/>
      <c r="C28" s="642"/>
      <c r="D28" s="642"/>
      <c r="E28" s="642"/>
      <c r="F28" s="642"/>
      <c r="G28" s="642"/>
      <c r="H28" s="126"/>
      <c r="I28" s="127"/>
      <c r="J28" s="119"/>
      <c r="K28" s="119"/>
      <c r="L28" s="119"/>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c r="IV28" s="53"/>
    </row>
    <row r="29" spans="1:256" s="120" customFormat="1" ht="46.2" customHeight="1" x14ac:dyDescent="0.3">
      <c r="A29" s="642" t="s">
        <v>100</v>
      </c>
      <c r="B29" s="642"/>
      <c r="C29" s="642"/>
      <c r="D29" s="642"/>
      <c r="E29" s="642"/>
      <c r="F29" s="642"/>
      <c r="G29" s="642"/>
      <c r="H29" s="642"/>
      <c r="I29" s="642"/>
      <c r="J29" s="642"/>
      <c r="K29" s="84"/>
      <c r="L29" s="119"/>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c r="IU29" s="53"/>
      <c r="IV29" s="53"/>
    </row>
    <row r="30" spans="1:256" ht="15.6" x14ac:dyDescent="0.3">
      <c r="A30" s="154"/>
      <c r="B30" s="53"/>
      <c r="C30" s="53"/>
      <c r="D30" s="53"/>
      <c r="E30" s="53"/>
      <c r="F30" s="53"/>
      <c r="G30" s="53"/>
      <c r="H30" s="53"/>
      <c r="I30" s="127"/>
      <c r="J30" s="119"/>
      <c r="K30" s="119"/>
      <c r="L30" s="119"/>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row>
    <row r="31" spans="1:256" ht="41.4" customHeight="1" x14ac:dyDescent="0.3">
      <c r="A31" s="642" t="s">
        <v>101</v>
      </c>
      <c r="B31" s="642"/>
      <c r="C31" s="642"/>
      <c r="D31" s="642"/>
      <c r="E31" s="642"/>
      <c r="F31" s="642"/>
      <c r="G31" s="642"/>
      <c r="H31" s="126"/>
      <c r="I31" s="52"/>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row>
    <row r="32" spans="1:256" ht="15.6" x14ac:dyDescent="0.3">
      <c r="A32" s="137"/>
      <c r="B32" s="137"/>
      <c r="C32" s="137"/>
      <c r="D32" s="137"/>
      <c r="E32" s="137"/>
      <c r="F32" s="137"/>
      <c r="G32" s="137"/>
      <c r="H32" s="78"/>
      <c r="I32" s="75"/>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c r="II32" s="73"/>
      <c r="IJ32" s="73"/>
      <c r="IK32" s="73"/>
      <c r="IL32" s="73"/>
      <c r="IM32" s="73"/>
      <c r="IN32" s="73"/>
      <c r="IO32" s="73"/>
      <c r="IP32" s="73"/>
      <c r="IQ32" s="73"/>
      <c r="IR32" s="73"/>
      <c r="IS32" s="73"/>
      <c r="IT32" s="73"/>
      <c r="IU32" s="73"/>
      <c r="IV32" s="73"/>
    </row>
    <row r="33" spans="1:256" ht="22.95" customHeight="1" x14ac:dyDescent="0.3">
      <c r="A33" s="618" t="s">
        <v>57</v>
      </c>
      <c r="B33" s="618" t="s">
        <v>5</v>
      </c>
      <c r="C33" s="618" t="s">
        <v>230</v>
      </c>
      <c r="D33" s="618" t="s">
        <v>229</v>
      </c>
      <c r="E33" s="618" t="s">
        <v>37</v>
      </c>
      <c r="F33" s="618"/>
      <c r="G33" s="618"/>
      <c r="H33" s="78"/>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c r="IA33" s="82"/>
      <c r="IB33" s="82"/>
      <c r="IC33" s="82"/>
      <c r="ID33" s="82"/>
      <c r="IE33" s="82"/>
      <c r="IF33" s="82"/>
      <c r="IG33" s="82"/>
      <c r="IH33" s="82"/>
      <c r="II33" s="82"/>
      <c r="IJ33" s="82"/>
      <c r="IK33" s="82"/>
      <c r="IL33" s="82"/>
      <c r="IM33" s="82"/>
      <c r="IN33" s="82"/>
      <c r="IO33" s="82"/>
      <c r="IP33" s="82"/>
      <c r="IQ33" s="82"/>
      <c r="IR33" s="82"/>
      <c r="IS33" s="82"/>
      <c r="IT33" s="82"/>
      <c r="IU33" s="82"/>
      <c r="IV33" s="82"/>
    </row>
    <row r="34" spans="1:256" ht="44.25" customHeight="1" x14ac:dyDescent="0.3">
      <c r="A34" s="618"/>
      <c r="B34" s="618"/>
      <c r="C34" s="618"/>
      <c r="D34" s="618"/>
      <c r="E34" s="397" t="s">
        <v>24</v>
      </c>
      <c r="F34" s="397" t="s">
        <v>120</v>
      </c>
      <c r="G34" s="397" t="s">
        <v>231</v>
      </c>
      <c r="H34" s="78"/>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row>
    <row r="35" spans="1:256" ht="44.25" customHeight="1" x14ac:dyDescent="0.3">
      <c r="A35" s="128" t="s">
        <v>86</v>
      </c>
      <c r="B35" s="41"/>
      <c r="C35" s="155"/>
      <c r="D35" s="41"/>
      <c r="E35" s="41"/>
      <c r="F35" s="42"/>
      <c r="G35" s="42"/>
      <c r="H35" s="78"/>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29"/>
      <c r="FA35" s="129"/>
      <c r="FB35" s="129"/>
      <c r="FC35" s="129"/>
      <c r="FD35" s="129"/>
      <c r="FE35" s="129"/>
      <c r="FF35" s="129"/>
      <c r="FG35" s="129"/>
      <c r="FH35" s="129"/>
      <c r="FI35" s="129"/>
      <c r="FJ35" s="129"/>
      <c r="FK35" s="129"/>
      <c r="FL35" s="129"/>
      <c r="FM35" s="129"/>
      <c r="FN35" s="129"/>
      <c r="FO35" s="129"/>
      <c r="FP35" s="129"/>
      <c r="FQ35" s="129"/>
      <c r="FR35" s="129"/>
      <c r="FS35" s="129"/>
      <c r="FT35" s="129"/>
      <c r="FU35" s="129"/>
      <c r="FV35" s="129"/>
      <c r="FW35" s="129"/>
      <c r="FX35" s="129"/>
      <c r="FY35" s="129"/>
      <c r="FZ35" s="129"/>
      <c r="GA35" s="129"/>
      <c r="GB35" s="129"/>
      <c r="GC35" s="129"/>
      <c r="GD35" s="129"/>
      <c r="GE35" s="129"/>
      <c r="GF35" s="129"/>
      <c r="GG35" s="129"/>
      <c r="GH35" s="129"/>
      <c r="GI35" s="129"/>
      <c r="GJ35" s="129"/>
      <c r="GK35" s="129"/>
      <c r="GL35" s="129"/>
      <c r="GM35" s="129"/>
      <c r="GN35" s="129"/>
      <c r="GO35" s="129"/>
      <c r="GP35" s="129"/>
      <c r="GQ35" s="129"/>
      <c r="GR35" s="129"/>
      <c r="GS35" s="129"/>
      <c r="GT35" s="129"/>
      <c r="GU35" s="129"/>
      <c r="GV35" s="129"/>
      <c r="GW35" s="129"/>
      <c r="GX35" s="129"/>
      <c r="GY35" s="129"/>
      <c r="GZ35" s="129"/>
      <c r="HA35" s="129"/>
      <c r="HB35" s="129"/>
      <c r="HC35" s="129"/>
      <c r="HD35" s="129"/>
      <c r="HE35" s="129"/>
      <c r="HF35" s="129"/>
      <c r="HG35" s="129"/>
      <c r="HH35" s="129"/>
      <c r="HI35" s="129"/>
      <c r="HJ35" s="129"/>
      <c r="HK35" s="129"/>
      <c r="HL35" s="129"/>
      <c r="HM35" s="129"/>
      <c r="HN35" s="129"/>
      <c r="HO35" s="129"/>
      <c r="HP35" s="129"/>
      <c r="HQ35" s="129"/>
      <c r="HR35" s="129"/>
      <c r="HS35" s="129"/>
      <c r="HT35" s="129"/>
      <c r="HU35" s="129"/>
      <c r="HV35" s="129"/>
      <c r="HW35" s="129"/>
      <c r="HX35" s="129"/>
      <c r="HY35" s="129"/>
      <c r="HZ35" s="129"/>
      <c r="IA35" s="129"/>
      <c r="IB35" s="129"/>
      <c r="IC35" s="129"/>
      <c r="ID35" s="129"/>
      <c r="IE35" s="129"/>
      <c r="IF35" s="129"/>
      <c r="IG35" s="129"/>
      <c r="IH35" s="129"/>
      <c r="II35" s="129"/>
      <c r="IJ35" s="129"/>
      <c r="IK35" s="129"/>
      <c r="IL35" s="129"/>
      <c r="IM35" s="129"/>
      <c r="IN35" s="129"/>
      <c r="IO35" s="129"/>
      <c r="IP35" s="129"/>
      <c r="IQ35" s="129"/>
      <c r="IR35" s="129"/>
      <c r="IS35" s="129"/>
      <c r="IT35" s="129"/>
      <c r="IU35" s="129"/>
      <c r="IV35" s="129"/>
    </row>
    <row r="36" spans="1:256" ht="33" customHeight="1" x14ac:dyDescent="0.3">
      <c r="A36" s="128" t="s">
        <v>87</v>
      </c>
      <c r="B36" s="90"/>
      <c r="C36" s="50">
        <v>7003.8</v>
      </c>
      <c r="D36" s="50">
        <v>7426</v>
      </c>
      <c r="E36" s="417">
        <f>7872+800+1000</f>
        <v>9672</v>
      </c>
      <c r="F36" s="417">
        <v>8187</v>
      </c>
      <c r="G36" s="417">
        <v>8514</v>
      </c>
      <c r="H36" s="78"/>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129"/>
      <c r="CQ36" s="129"/>
      <c r="CR36" s="129"/>
      <c r="CS36" s="129"/>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129"/>
      <c r="GE36" s="129"/>
      <c r="GF36" s="129"/>
      <c r="GG36" s="129"/>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row>
    <row r="37" spans="1:256" ht="38.25" customHeight="1" x14ac:dyDescent="0.3">
      <c r="A37" s="130" t="s">
        <v>16</v>
      </c>
      <c r="B37" s="140" t="s">
        <v>14</v>
      </c>
      <c r="C37" s="156">
        <f>D35+C36</f>
        <v>7003.8</v>
      </c>
      <c r="D37" s="156">
        <f>E35+D36</f>
        <v>7426</v>
      </c>
      <c r="E37" s="156">
        <f>F35+E36</f>
        <v>9672</v>
      </c>
      <c r="F37" s="156">
        <f>G35+F36</f>
        <v>8187</v>
      </c>
      <c r="G37" s="156">
        <f>H35+G36</f>
        <v>8514</v>
      </c>
      <c r="H37" s="131"/>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c r="GD37" s="132"/>
      <c r="GE37" s="132"/>
      <c r="GF37" s="132"/>
      <c r="GG37" s="132"/>
      <c r="GH37" s="132"/>
      <c r="GI37" s="132"/>
      <c r="GJ37" s="132"/>
      <c r="GK37" s="132"/>
      <c r="GL37" s="132"/>
      <c r="GM37" s="132"/>
      <c r="GN37" s="132"/>
      <c r="GO37" s="132"/>
      <c r="GP37" s="132"/>
      <c r="GQ37" s="132"/>
      <c r="GR37" s="132"/>
      <c r="GS37" s="132"/>
      <c r="GT37" s="132"/>
      <c r="GU37" s="132"/>
      <c r="GV37" s="132"/>
      <c r="GW37" s="132"/>
      <c r="GX37" s="132"/>
      <c r="GY37" s="132"/>
      <c r="GZ37" s="132"/>
      <c r="HA37" s="132"/>
      <c r="HB37" s="132"/>
      <c r="HC37" s="132"/>
      <c r="HD37" s="132"/>
      <c r="HE37" s="132"/>
      <c r="HF37" s="132"/>
      <c r="HG37" s="132"/>
      <c r="HH37" s="132"/>
      <c r="HI37" s="132"/>
      <c r="HJ37" s="132"/>
      <c r="HK37" s="132"/>
      <c r="HL37" s="132"/>
      <c r="HM37" s="132"/>
      <c r="HN37" s="132"/>
      <c r="HO37" s="132"/>
      <c r="HP37" s="132"/>
      <c r="HQ37" s="132"/>
      <c r="HR37" s="132"/>
      <c r="HS37" s="132"/>
      <c r="HT37" s="132"/>
      <c r="HU37" s="132"/>
      <c r="HV37" s="132"/>
      <c r="HW37" s="132"/>
      <c r="HX37" s="132"/>
      <c r="HY37" s="132"/>
      <c r="HZ37" s="132"/>
      <c r="IA37" s="132"/>
      <c r="IB37" s="132"/>
      <c r="IC37" s="132"/>
      <c r="ID37" s="132"/>
      <c r="IE37" s="132"/>
      <c r="IF37" s="132"/>
      <c r="IG37" s="132"/>
      <c r="IH37" s="132"/>
      <c r="II37" s="132"/>
      <c r="IJ37" s="132"/>
      <c r="IK37" s="132"/>
      <c r="IL37" s="132"/>
      <c r="IM37" s="132"/>
      <c r="IN37" s="132"/>
      <c r="IO37" s="132"/>
      <c r="IP37" s="132"/>
      <c r="IQ37" s="132"/>
      <c r="IR37" s="132"/>
      <c r="IS37" s="132"/>
      <c r="IT37" s="132"/>
      <c r="IU37" s="132"/>
      <c r="IV37" s="132"/>
    </row>
    <row r="38" spans="1:256" ht="52.95" customHeight="1" x14ac:dyDescent="0.3">
      <c r="A38" s="636" t="s">
        <v>59</v>
      </c>
      <c r="B38" s="636"/>
      <c r="C38" s="636"/>
      <c r="D38" s="636"/>
      <c r="E38" s="636"/>
      <c r="F38" s="636"/>
      <c r="G38" s="636"/>
      <c r="H38" s="636"/>
      <c r="I38" s="75"/>
      <c r="J38" s="97"/>
      <c r="K38" s="97"/>
      <c r="L38" s="97"/>
      <c r="M38" s="97"/>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c r="FO38" s="73"/>
      <c r="FP38" s="73"/>
      <c r="FQ38" s="73"/>
      <c r="FR38" s="73"/>
      <c r="FS38" s="73"/>
      <c r="FT38" s="73"/>
      <c r="FU38" s="73"/>
      <c r="FV38" s="73"/>
      <c r="FW38" s="73"/>
      <c r="FX38" s="73"/>
      <c r="FY38" s="73"/>
      <c r="FZ38" s="73"/>
      <c r="GA38" s="73"/>
      <c r="GB38" s="73"/>
      <c r="GC38" s="73"/>
      <c r="GD38" s="73"/>
      <c r="GE38" s="73"/>
      <c r="GF38" s="73"/>
      <c r="GG38" s="73"/>
      <c r="GH38" s="73"/>
      <c r="GI38" s="73"/>
      <c r="GJ38" s="73"/>
      <c r="GK38" s="73"/>
      <c r="GL38" s="73"/>
      <c r="GM38" s="73"/>
      <c r="GN38" s="73"/>
      <c r="GO38" s="73"/>
      <c r="GP38" s="73"/>
      <c r="GQ38" s="73"/>
      <c r="GR38" s="73"/>
      <c r="GS38" s="73"/>
      <c r="GT38" s="73"/>
      <c r="GU38" s="73"/>
      <c r="GV38" s="73"/>
      <c r="GW38" s="73"/>
      <c r="GX38" s="73"/>
      <c r="GY38" s="73"/>
      <c r="GZ38" s="73"/>
      <c r="HA38" s="73"/>
      <c r="HB38" s="73"/>
      <c r="HC38" s="73"/>
      <c r="HD38" s="73"/>
      <c r="HE38" s="73"/>
      <c r="HF38" s="73"/>
      <c r="HG38" s="73"/>
      <c r="HH38" s="73"/>
      <c r="HI38" s="73"/>
      <c r="HJ38" s="73"/>
      <c r="HK38" s="73"/>
      <c r="HL38" s="73"/>
      <c r="HM38" s="73"/>
      <c r="HN38" s="73"/>
      <c r="HO38" s="73"/>
      <c r="HP38" s="73"/>
      <c r="HQ38" s="73"/>
      <c r="HR38" s="73"/>
      <c r="HS38" s="73"/>
      <c r="HT38" s="73"/>
      <c r="HU38" s="73"/>
      <c r="HV38" s="73"/>
      <c r="HW38" s="73"/>
      <c r="HX38" s="73"/>
      <c r="HY38" s="73"/>
      <c r="HZ38" s="73"/>
      <c r="IA38" s="73"/>
      <c r="IB38" s="73"/>
      <c r="IC38" s="73"/>
      <c r="ID38" s="73"/>
      <c r="IE38" s="73"/>
      <c r="IF38" s="73"/>
      <c r="IG38" s="73"/>
      <c r="IH38" s="73"/>
      <c r="II38" s="73"/>
      <c r="IJ38" s="73"/>
      <c r="IK38" s="73"/>
      <c r="IL38" s="73"/>
      <c r="IM38" s="73"/>
      <c r="IN38" s="73"/>
      <c r="IO38" s="73"/>
      <c r="IP38" s="73"/>
      <c r="IQ38" s="73"/>
      <c r="IR38" s="73"/>
      <c r="IS38" s="73"/>
      <c r="IT38" s="73"/>
      <c r="IU38" s="73"/>
      <c r="IV38" s="73"/>
    </row>
    <row r="39" spans="1:256" ht="19.95" customHeight="1" x14ac:dyDescent="0.3">
      <c r="A39" s="71" t="s">
        <v>60</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c r="IV39" s="82"/>
    </row>
    <row r="40" spans="1:256" ht="40.5" customHeight="1" x14ac:dyDescent="0.3">
      <c r="A40" s="694" t="s">
        <v>83</v>
      </c>
      <c r="B40" s="694"/>
      <c r="C40" s="694"/>
      <c r="D40" s="694"/>
      <c r="E40" s="694"/>
      <c r="F40" s="694"/>
      <c r="G40" s="694"/>
      <c r="H40" s="124"/>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c r="BT40" s="125"/>
      <c r="BU40" s="125"/>
      <c r="BV40" s="125"/>
      <c r="BW40" s="125"/>
      <c r="BX40" s="125"/>
      <c r="BY40" s="125"/>
      <c r="BZ40" s="125"/>
      <c r="CA40" s="125"/>
      <c r="CB40" s="125"/>
      <c r="CC40" s="125"/>
      <c r="CD40" s="125"/>
      <c r="CE40" s="125"/>
      <c r="CF40" s="125"/>
      <c r="CG40" s="125"/>
      <c r="CH40" s="125"/>
      <c r="CI40" s="125"/>
      <c r="CJ40" s="125"/>
      <c r="CK40" s="125"/>
      <c r="CL40" s="125"/>
      <c r="CM40" s="125"/>
      <c r="CN40" s="125"/>
      <c r="CO40" s="125"/>
      <c r="CP40" s="125"/>
      <c r="CQ40" s="125"/>
      <c r="CR40" s="125"/>
      <c r="CS40" s="125"/>
      <c r="CT40" s="125"/>
      <c r="CU40" s="125"/>
      <c r="CV40" s="125"/>
      <c r="CW40" s="125"/>
      <c r="CX40" s="125"/>
      <c r="CY40" s="125"/>
      <c r="CZ40" s="125"/>
      <c r="DA40" s="125"/>
      <c r="DB40" s="125"/>
      <c r="DC40" s="125"/>
      <c r="DD40" s="125"/>
      <c r="DE40" s="125"/>
      <c r="DF40" s="125"/>
      <c r="DG40" s="125"/>
      <c r="DH40" s="125"/>
      <c r="DI40" s="125"/>
      <c r="DJ40" s="125"/>
      <c r="DK40" s="125"/>
      <c r="DL40" s="125"/>
      <c r="DM40" s="125"/>
      <c r="DN40" s="125"/>
      <c r="DO40" s="125"/>
      <c r="DP40" s="125"/>
      <c r="DQ40" s="125"/>
      <c r="DR40" s="125"/>
      <c r="DS40" s="125"/>
      <c r="DT40" s="125"/>
      <c r="DU40" s="125"/>
      <c r="DV40" s="125"/>
      <c r="DW40" s="125"/>
      <c r="DX40" s="125"/>
      <c r="DY40" s="125"/>
      <c r="DZ40" s="125"/>
      <c r="EA40" s="125"/>
      <c r="EB40" s="125"/>
      <c r="EC40" s="125"/>
      <c r="ED40" s="125"/>
      <c r="EE40" s="125"/>
      <c r="EF40" s="125"/>
      <c r="EG40" s="125"/>
      <c r="EH40" s="125"/>
      <c r="EI40" s="125"/>
      <c r="EJ40" s="125"/>
      <c r="EK40" s="125"/>
      <c r="EL40" s="125"/>
      <c r="EM40" s="125"/>
      <c r="EN40" s="125"/>
      <c r="EO40" s="125"/>
      <c r="EP40" s="125"/>
      <c r="EQ40" s="125"/>
      <c r="ER40" s="125"/>
      <c r="ES40" s="125"/>
      <c r="ET40" s="125"/>
      <c r="EU40" s="125"/>
      <c r="EV40" s="125"/>
      <c r="EW40" s="125"/>
      <c r="EX40" s="125"/>
      <c r="EY40" s="125"/>
      <c r="EZ40" s="125"/>
      <c r="FA40" s="125"/>
      <c r="FB40" s="125"/>
      <c r="FC40" s="125"/>
      <c r="FD40" s="125"/>
      <c r="FE40" s="125"/>
      <c r="FF40" s="125"/>
      <c r="FG40" s="125"/>
      <c r="FH40" s="125"/>
      <c r="FI40" s="125"/>
      <c r="FJ40" s="125"/>
      <c r="FK40" s="125"/>
      <c r="FL40" s="125"/>
      <c r="FM40" s="125"/>
      <c r="FN40" s="125"/>
      <c r="FO40" s="125"/>
      <c r="FP40" s="125"/>
      <c r="FQ40" s="125"/>
      <c r="FR40" s="125"/>
      <c r="FS40" s="125"/>
      <c r="FT40" s="125"/>
      <c r="FU40" s="125"/>
      <c r="FV40" s="125"/>
      <c r="FW40" s="125"/>
      <c r="FX40" s="125"/>
      <c r="FY40" s="125"/>
      <c r="FZ40" s="125"/>
      <c r="GA40" s="125"/>
      <c r="GB40" s="125"/>
      <c r="GC40" s="125"/>
      <c r="GD40" s="125"/>
      <c r="GE40" s="125"/>
      <c r="GF40" s="125"/>
      <c r="GG40" s="125"/>
      <c r="GH40" s="125"/>
      <c r="GI40" s="125"/>
      <c r="GJ40" s="125"/>
      <c r="GK40" s="125"/>
      <c r="GL40" s="125"/>
      <c r="GM40" s="125"/>
      <c r="GN40" s="125"/>
      <c r="GO40" s="125"/>
      <c r="GP40" s="125"/>
      <c r="GQ40" s="125"/>
      <c r="GR40" s="125"/>
      <c r="GS40" s="125"/>
      <c r="GT40" s="125"/>
      <c r="GU40" s="125"/>
      <c r="GV40" s="125"/>
      <c r="GW40" s="125"/>
      <c r="GX40" s="125"/>
      <c r="GY40" s="125"/>
      <c r="GZ40" s="125"/>
      <c r="HA40" s="125"/>
      <c r="HB40" s="125"/>
      <c r="HC40" s="125"/>
      <c r="HD40" s="125"/>
      <c r="HE40" s="125"/>
      <c r="HF40" s="125"/>
      <c r="HG40" s="125"/>
      <c r="HH40" s="125"/>
      <c r="HI40" s="125"/>
      <c r="HJ40" s="125"/>
      <c r="HK40" s="125"/>
      <c r="HL40" s="125"/>
      <c r="HM40" s="125"/>
      <c r="HN40" s="125"/>
      <c r="HO40" s="125"/>
      <c r="HP40" s="125"/>
      <c r="HQ40" s="125"/>
      <c r="HR40" s="125"/>
      <c r="HS40" s="125"/>
      <c r="HT40" s="125"/>
      <c r="HU40" s="125"/>
      <c r="HV40" s="125"/>
      <c r="HW40" s="125"/>
      <c r="HX40" s="125"/>
      <c r="HY40" s="125"/>
      <c r="HZ40" s="125"/>
      <c r="IA40" s="125"/>
      <c r="IB40" s="125"/>
      <c r="IC40" s="125"/>
      <c r="ID40" s="125"/>
      <c r="IE40" s="125"/>
      <c r="IF40" s="125"/>
      <c r="IG40" s="125"/>
      <c r="IH40" s="125"/>
      <c r="II40" s="125"/>
      <c r="IJ40" s="125"/>
      <c r="IK40" s="125"/>
      <c r="IL40" s="125"/>
      <c r="IM40" s="125"/>
      <c r="IN40" s="125"/>
      <c r="IO40" s="125"/>
      <c r="IP40" s="125"/>
      <c r="IQ40" s="125"/>
      <c r="IR40" s="125"/>
      <c r="IS40" s="125"/>
      <c r="IT40" s="125"/>
      <c r="IU40" s="125"/>
      <c r="IV40" s="125"/>
    </row>
    <row r="41" spans="1:256" ht="21.6" customHeight="1" x14ac:dyDescent="0.3">
      <c r="A41" s="71" t="s">
        <v>88</v>
      </c>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ht="60" customHeight="1" x14ac:dyDescent="0.3">
      <c r="A42" s="642" t="s">
        <v>102</v>
      </c>
      <c r="B42" s="642"/>
      <c r="C42" s="642"/>
      <c r="D42" s="642"/>
      <c r="E42" s="642"/>
      <c r="F42" s="642"/>
      <c r="G42" s="642"/>
      <c r="H42" s="126"/>
      <c r="I42" s="52"/>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row>
    <row r="43" spans="1:256" ht="27" customHeight="1" x14ac:dyDescent="0.3">
      <c r="A43" s="695" t="s">
        <v>19</v>
      </c>
      <c r="B43" s="618" t="s">
        <v>5</v>
      </c>
      <c r="C43" s="618" t="s">
        <v>230</v>
      </c>
      <c r="D43" s="618" t="s">
        <v>229</v>
      </c>
      <c r="E43" s="618" t="s">
        <v>37</v>
      </c>
      <c r="F43" s="618"/>
      <c r="G43" s="618"/>
      <c r="H43" s="52"/>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c r="EN43" s="53"/>
      <c r="EO43" s="53"/>
      <c r="EP43" s="53"/>
      <c r="EQ43" s="53"/>
      <c r="ER43" s="53"/>
      <c r="ES43" s="53"/>
      <c r="ET43" s="53"/>
      <c r="EU43" s="53"/>
      <c r="EV43" s="53"/>
      <c r="EW43" s="53"/>
      <c r="EX43" s="53"/>
      <c r="EY43" s="53"/>
      <c r="EZ43" s="53"/>
      <c r="FA43" s="53"/>
      <c r="FB43" s="53"/>
      <c r="FC43" s="53"/>
      <c r="FD43" s="53"/>
      <c r="FE43" s="53"/>
      <c r="FF43" s="53"/>
      <c r="FG43" s="53"/>
      <c r="FH43" s="53"/>
      <c r="FI43" s="53"/>
      <c r="FJ43" s="53"/>
      <c r="FK43" s="53"/>
      <c r="FL43" s="53"/>
      <c r="FM43" s="53"/>
      <c r="FN43" s="53"/>
      <c r="FO43" s="53"/>
      <c r="FP43" s="53"/>
      <c r="FQ43" s="53"/>
      <c r="FR43" s="53"/>
      <c r="FS43" s="53"/>
      <c r="FT43" s="53"/>
      <c r="FU43" s="53"/>
      <c r="FV43" s="53"/>
      <c r="FW43" s="53"/>
      <c r="FX43" s="53"/>
      <c r="FY43" s="53"/>
      <c r="FZ43" s="53"/>
      <c r="GA43" s="53"/>
      <c r="GB43" s="53"/>
      <c r="GC43" s="53"/>
      <c r="GD43" s="53"/>
      <c r="GE43" s="53"/>
      <c r="GF43" s="53"/>
      <c r="GG43" s="53"/>
      <c r="GH43" s="53"/>
      <c r="GI43" s="53"/>
      <c r="GJ43" s="53"/>
      <c r="GK43" s="53"/>
      <c r="GL43" s="53"/>
      <c r="GM43" s="53"/>
      <c r="GN43" s="53"/>
      <c r="GO43" s="53"/>
      <c r="GP43" s="53"/>
      <c r="GQ43" s="53"/>
      <c r="GR43" s="53"/>
      <c r="GS43" s="53"/>
      <c r="GT43" s="53"/>
      <c r="GU43" s="53"/>
      <c r="GV43" s="53"/>
      <c r="GW43" s="53"/>
      <c r="GX43" s="53"/>
      <c r="GY43" s="53"/>
      <c r="GZ43" s="53"/>
      <c r="HA43" s="53"/>
      <c r="HB43" s="53"/>
      <c r="HC43" s="53"/>
      <c r="HD43" s="53"/>
      <c r="HE43" s="53"/>
      <c r="HF43" s="53"/>
      <c r="HG43" s="53"/>
      <c r="HH43" s="53"/>
      <c r="HI43" s="53"/>
      <c r="HJ43" s="53"/>
      <c r="HK43" s="53"/>
      <c r="HL43" s="53"/>
      <c r="HM43" s="53"/>
      <c r="HN43" s="53"/>
      <c r="HO43" s="53"/>
      <c r="HP43" s="53"/>
      <c r="HQ43" s="53"/>
      <c r="HR43" s="53"/>
      <c r="HS43" s="53"/>
      <c r="HT43" s="53"/>
      <c r="HU43" s="53"/>
      <c r="HV43" s="53"/>
      <c r="HW43" s="53"/>
      <c r="HX43" s="53"/>
      <c r="HY43" s="53"/>
      <c r="HZ43" s="53"/>
      <c r="IA43" s="53"/>
      <c r="IB43" s="53"/>
      <c r="IC43" s="53"/>
      <c r="ID43" s="53"/>
      <c r="IE43" s="53"/>
      <c r="IF43" s="53"/>
      <c r="IG43" s="53"/>
      <c r="IH43" s="53"/>
      <c r="II43" s="53"/>
      <c r="IJ43" s="53"/>
      <c r="IK43" s="53"/>
      <c r="IL43" s="53"/>
      <c r="IM43" s="53"/>
      <c r="IN43" s="53"/>
      <c r="IO43" s="53"/>
      <c r="IP43" s="53"/>
      <c r="IQ43" s="53"/>
      <c r="IR43" s="53"/>
      <c r="IS43" s="53"/>
      <c r="IT43" s="53"/>
      <c r="IU43" s="53"/>
      <c r="IV43" s="53"/>
    </row>
    <row r="44" spans="1:256" ht="36.75" customHeight="1" x14ac:dyDescent="0.3">
      <c r="A44" s="696"/>
      <c r="B44" s="618"/>
      <c r="C44" s="618"/>
      <c r="D44" s="618"/>
      <c r="E44" s="397" t="s">
        <v>24</v>
      </c>
      <c r="F44" s="397" t="s">
        <v>120</v>
      </c>
      <c r="G44" s="397" t="s">
        <v>231</v>
      </c>
      <c r="H44" s="52"/>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c r="EL44" s="53"/>
      <c r="EM44" s="53"/>
      <c r="EN44" s="53"/>
      <c r="EO44" s="53"/>
      <c r="EP44" s="53"/>
      <c r="EQ44" s="53"/>
      <c r="ER44" s="53"/>
      <c r="ES44" s="53"/>
      <c r="ET44" s="53"/>
      <c r="EU44" s="53"/>
      <c r="EV44" s="53"/>
      <c r="EW44" s="53"/>
      <c r="EX44" s="53"/>
      <c r="EY44" s="53"/>
      <c r="EZ44" s="53"/>
      <c r="FA44" s="53"/>
      <c r="FB44" s="53"/>
      <c r="FC44" s="53"/>
      <c r="FD44" s="53"/>
      <c r="FE44" s="53"/>
      <c r="FF44" s="53"/>
      <c r="FG44" s="53"/>
      <c r="FH44" s="53"/>
      <c r="FI44" s="53"/>
      <c r="FJ44" s="53"/>
      <c r="FK44" s="53"/>
      <c r="FL44" s="53"/>
      <c r="FM44" s="53"/>
      <c r="FN44" s="53"/>
      <c r="FO44" s="53"/>
      <c r="FP44" s="53"/>
      <c r="FQ44" s="53"/>
      <c r="FR44" s="53"/>
      <c r="FS44" s="53"/>
      <c r="FT44" s="53"/>
      <c r="FU44" s="53"/>
      <c r="FV44" s="53"/>
      <c r="FW44" s="53"/>
      <c r="FX44" s="53"/>
      <c r="FY44" s="53"/>
      <c r="FZ44" s="53"/>
      <c r="GA44" s="53"/>
      <c r="GB44" s="53"/>
      <c r="GC44" s="53"/>
      <c r="GD44" s="53"/>
      <c r="GE44" s="53"/>
      <c r="GF44" s="53"/>
      <c r="GG44" s="53"/>
      <c r="GH44" s="53"/>
      <c r="GI44" s="53"/>
      <c r="GJ44" s="53"/>
      <c r="GK44" s="53"/>
      <c r="GL44" s="53"/>
      <c r="GM44" s="53"/>
      <c r="GN44" s="53"/>
      <c r="GO44" s="53"/>
      <c r="GP44" s="53"/>
      <c r="GQ44" s="53"/>
      <c r="GR44" s="53"/>
      <c r="GS44" s="53"/>
      <c r="GT44" s="53"/>
      <c r="GU44" s="53"/>
      <c r="GV44" s="53"/>
      <c r="GW44" s="53"/>
      <c r="GX44" s="53"/>
      <c r="GY44" s="53"/>
      <c r="GZ44" s="53"/>
      <c r="HA44" s="53"/>
      <c r="HB44" s="53"/>
      <c r="HC44" s="53"/>
      <c r="HD44" s="53"/>
      <c r="HE44" s="53"/>
      <c r="HF44" s="53"/>
      <c r="HG44" s="53"/>
      <c r="HH44" s="53"/>
      <c r="HI44" s="53"/>
      <c r="HJ44" s="53"/>
      <c r="HK44" s="53"/>
      <c r="HL44" s="53"/>
      <c r="HM44" s="53"/>
      <c r="HN44" s="53"/>
      <c r="HO44" s="53"/>
      <c r="HP44" s="53"/>
      <c r="HQ44" s="53"/>
      <c r="HR44" s="53"/>
      <c r="HS44" s="53"/>
      <c r="HT44" s="53"/>
      <c r="HU44" s="53"/>
      <c r="HV44" s="53"/>
      <c r="HW44" s="53"/>
      <c r="HX44" s="53"/>
      <c r="HY44" s="53"/>
      <c r="HZ44" s="53"/>
      <c r="IA44" s="53"/>
      <c r="IB44" s="53"/>
      <c r="IC44" s="53"/>
      <c r="ID44" s="53"/>
      <c r="IE44" s="53"/>
      <c r="IF44" s="53"/>
      <c r="IG44" s="53"/>
      <c r="IH44" s="53"/>
      <c r="II44" s="53"/>
      <c r="IJ44" s="53"/>
      <c r="IK44" s="53"/>
      <c r="IL44" s="53"/>
      <c r="IM44" s="53"/>
      <c r="IN44" s="53"/>
      <c r="IO44" s="53"/>
      <c r="IP44" s="53"/>
      <c r="IQ44" s="53"/>
      <c r="IR44" s="53"/>
      <c r="IS44" s="53"/>
      <c r="IT44" s="53"/>
      <c r="IU44" s="53"/>
      <c r="IV44" s="53"/>
    </row>
    <row r="45" spans="1:256" ht="42" customHeight="1" x14ac:dyDescent="0.3">
      <c r="A45" s="90" t="s">
        <v>103</v>
      </c>
      <c r="B45" s="158"/>
      <c r="C45" s="45">
        <v>1039</v>
      </c>
      <c r="D45" s="45">
        <v>1044</v>
      </c>
      <c r="E45" s="45">
        <f>1044+20+40</f>
        <v>1104</v>
      </c>
      <c r="F45" s="45">
        <v>1044</v>
      </c>
      <c r="G45" s="45">
        <v>1044</v>
      </c>
      <c r="H45" s="52"/>
      <c r="I45" s="53" t="s">
        <v>48</v>
      </c>
      <c r="J45" s="53" t="s">
        <v>212</v>
      </c>
      <c r="K45" s="53"/>
      <c r="L45" s="53"/>
      <c r="M45" s="53" t="s">
        <v>48</v>
      </c>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c r="DP45" s="53"/>
      <c r="DQ45" s="53"/>
      <c r="DR45" s="53"/>
      <c r="DS45" s="53"/>
      <c r="DT45" s="53"/>
      <c r="DU45" s="53"/>
      <c r="DV45" s="53"/>
      <c r="DW45" s="53"/>
      <c r="DX45" s="53"/>
      <c r="DY45" s="53"/>
      <c r="DZ45" s="53"/>
      <c r="EA45" s="53"/>
      <c r="EB45" s="53"/>
      <c r="EC45" s="53"/>
      <c r="ED45" s="53"/>
      <c r="EE45" s="53"/>
      <c r="EF45" s="53"/>
      <c r="EG45" s="53"/>
      <c r="EH45" s="53"/>
      <c r="EI45" s="53"/>
      <c r="EJ45" s="53"/>
      <c r="EK45" s="53"/>
      <c r="EL45" s="53"/>
      <c r="EM45" s="53"/>
      <c r="EN45" s="53"/>
      <c r="EO45" s="53"/>
      <c r="EP45" s="53"/>
      <c r="EQ45" s="53"/>
      <c r="ER45" s="53"/>
      <c r="ES45" s="53"/>
      <c r="ET45" s="53"/>
      <c r="EU45" s="53"/>
      <c r="EV45" s="53"/>
      <c r="EW45" s="53"/>
      <c r="EX45" s="53"/>
      <c r="EY45" s="53"/>
      <c r="EZ45" s="53"/>
      <c r="FA45" s="53"/>
      <c r="FB45" s="53"/>
      <c r="FC45" s="53"/>
      <c r="FD45" s="53"/>
      <c r="FE45" s="53"/>
      <c r="FF45" s="53"/>
      <c r="FG45" s="53"/>
      <c r="FH45" s="53"/>
      <c r="FI45" s="53"/>
      <c r="FJ45" s="53"/>
      <c r="FK45" s="53"/>
      <c r="FL45" s="53"/>
      <c r="FM45" s="53"/>
      <c r="FN45" s="53"/>
      <c r="FO45" s="53"/>
      <c r="FP45" s="53"/>
      <c r="FQ45" s="53"/>
      <c r="FR45" s="53"/>
      <c r="FS45" s="53"/>
      <c r="FT45" s="53"/>
      <c r="FU45" s="53"/>
      <c r="FV45" s="53"/>
      <c r="FW45" s="53"/>
      <c r="FX45" s="53"/>
      <c r="FY45" s="53"/>
      <c r="FZ45" s="53"/>
      <c r="GA45" s="53"/>
      <c r="GB45" s="53"/>
      <c r="GC45" s="53"/>
      <c r="GD45" s="53"/>
      <c r="GE45" s="53"/>
      <c r="GF45" s="53"/>
      <c r="GG45" s="53"/>
      <c r="GH45" s="53"/>
      <c r="GI45" s="53"/>
      <c r="GJ45" s="53"/>
      <c r="GK45" s="53"/>
      <c r="GL45" s="53"/>
      <c r="GM45" s="53"/>
      <c r="GN45" s="53"/>
      <c r="GO45" s="53"/>
      <c r="GP45" s="53"/>
      <c r="GQ45" s="53"/>
      <c r="GR45" s="53"/>
      <c r="GS45" s="53"/>
      <c r="GT45" s="53"/>
      <c r="GU45" s="53"/>
      <c r="GV45" s="53"/>
      <c r="GW45" s="53"/>
      <c r="GX45" s="53"/>
      <c r="GY45" s="53"/>
      <c r="GZ45" s="53"/>
      <c r="HA45" s="53"/>
      <c r="HB45" s="53"/>
      <c r="HC45" s="53"/>
      <c r="HD45" s="53"/>
      <c r="HE45" s="53"/>
      <c r="HF45" s="53"/>
      <c r="HG45" s="53"/>
      <c r="HH45" s="53"/>
      <c r="HI45" s="53"/>
      <c r="HJ45" s="53"/>
      <c r="HK45" s="53"/>
      <c r="HL45" s="53"/>
      <c r="HM45" s="53"/>
      <c r="HN45" s="53"/>
      <c r="HO45" s="53"/>
      <c r="HP45" s="53"/>
      <c r="HQ45" s="53"/>
      <c r="HR45" s="53"/>
      <c r="HS45" s="53"/>
      <c r="HT45" s="53"/>
      <c r="HU45" s="53"/>
      <c r="HV45" s="53"/>
      <c r="HW45" s="53"/>
      <c r="HX45" s="53"/>
      <c r="HY45" s="53"/>
      <c r="HZ45" s="53"/>
      <c r="IA45" s="53"/>
      <c r="IB45" s="53"/>
      <c r="IC45" s="53"/>
      <c r="ID45" s="53"/>
      <c r="IE45" s="53"/>
      <c r="IF45" s="53"/>
      <c r="IG45" s="53"/>
      <c r="IH45" s="53"/>
      <c r="II45" s="53"/>
      <c r="IJ45" s="53"/>
      <c r="IK45" s="53"/>
      <c r="IL45" s="53"/>
      <c r="IM45" s="53"/>
      <c r="IN45" s="53"/>
      <c r="IO45" s="53"/>
      <c r="IP45" s="53"/>
      <c r="IQ45" s="53"/>
      <c r="IR45" s="53"/>
      <c r="IS45" s="53"/>
      <c r="IT45" s="53"/>
      <c r="IU45" s="53"/>
      <c r="IV45" s="53"/>
    </row>
    <row r="46" spans="1:256" ht="15.6" x14ac:dyDescent="0.3">
      <c r="A46" s="138"/>
      <c r="B46" s="138"/>
      <c r="C46" s="159"/>
      <c r="D46" s="160"/>
      <c r="E46" s="160"/>
      <c r="F46" s="160"/>
      <c r="G46" s="160"/>
      <c r="H46" s="160"/>
      <c r="I46" s="52"/>
      <c r="J46" s="55" t="s">
        <v>48</v>
      </c>
      <c r="K46" s="56"/>
      <c r="L46" s="56"/>
      <c r="M46" s="56"/>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row>
    <row r="47" spans="1:256" ht="27" customHeight="1" x14ac:dyDescent="0.3">
      <c r="A47" s="618" t="s">
        <v>57</v>
      </c>
      <c r="B47" s="618" t="s">
        <v>5</v>
      </c>
      <c r="C47" s="618" t="s">
        <v>230</v>
      </c>
      <c r="D47" s="618" t="s">
        <v>229</v>
      </c>
      <c r="E47" s="618" t="s">
        <v>37</v>
      </c>
      <c r="F47" s="618"/>
      <c r="G47" s="618"/>
    </row>
    <row r="48" spans="1:256" ht="27" customHeight="1" x14ac:dyDescent="0.3">
      <c r="A48" s="618"/>
      <c r="B48" s="618"/>
      <c r="C48" s="618"/>
      <c r="D48" s="618"/>
      <c r="E48" s="397" t="s">
        <v>24</v>
      </c>
      <c r="F48" s="397" t="s">
        <v>120</v>
      </c>
      <c r="G48" s="397" t="s">
        <v>231</v>
      </c>
      <c r="H48" s="54" t="s">
        <v>48</v>
      </c>
      <c r="I48" s="60" t="s">
        <v>48</v>
      </c>
    </row>
    <row r="49" spans="1:9" ht="31.95" customHeight="1" x14ac:dyDescent="0.3">
      <c r="A49" s="128" t="s">
        <v>87</v>
      </c>
      <c r="B49" s="90"/>
      <c r="C49" s="51">
        <v>7003.8</v>
      </c>
      <c r="D49" s="51">
        <v>7426</v>
      </c>
      <c r="E49" s="51">
        <f>E36</f>
        <v>9672</v>
      </c>
      <c r="F49" s="51">
        <v>8187</v>
      </c>
      <c r="G49" s="51">
        <f>G36</f>
        <v>8514</v>
      </c>
    </row>
    <row r="50" spans="1:9" ht="37.950000000000003" customHeight="1" x14ac:dyDescent="0.3">
      <c r="A50" s="130" t="s">
        <v>16</v>
      </c>
      <c r="B50" s="161" t="s">
        <v>14</v>
      </c>
      <c r="C50" s="156">
        <f t="shared" ref="C50:G50" si="0">C49</f>
        <v>7003.8</v>
      </c>
      <c r="D50" s="156">
        <f t="shared" si="0"/>
        <v>7426</v>
      </c>
      <c r="E50" s="156">
        <f t="shared" si="0"/>
        <v>9672</v>
      </c>
      <c r="F50" s="156">
        <f t="shared" si="0"/>
        <v>8187</v>
      </c>
      <c r="G50" s="156">
        <f t="shared" si="0"/>
        <v>8514</v>
      </c>
    </row>
    <row r="51" spans="1:9" x14ac:dyDescent="0.3">
      <c r="I51" s="60" t="s">
        <v>48</v>
      </c>
    </row>
  </sheetData>
  <mergeCells count="31">
    <mergeCell ref="A29:J29"/>
    <mergeCell ref="A40:G40"/>
    <mergeCell ref="A42:G42"/>
    <mergeCell ref="A43:A44"/>
    <mergeCell ref="B43:B44"/>
    <mergeCell ref="C43:C44"/>
    <mergeCell ref="D43:D44"/>
    <mergeCell ref="E43:G43"/>
    <mergeCell ref="A20:K20"/>
    <mergeCell ref="B18:E18"/>
    <mergeCell ref="A17:G17"/>
    <mergeCell ref="D8:G8"/>
    <mergeCell ref="D9:G9"/>
    <mergeCell ref="D10:G10"/>
    <mergeCell ref="D11:G11"/>
    <mergeCell ref="A22:L22"/>
    <mergeCell ref="A47:A48"/>
    <mergeCell ref="B47:B48"/>
    <mergeCell ref="C47:C48"/>
    <mergeCell ref="D47:D48"/>
    <mergeCell ref="E47:G47"/>
    <mergeCell ref="A38:H38"/>
    <mergeCell ref="A24:G24"/>
    <mergeCell ref="A25:G25"/>
    <mergeCell ref="A28:G28"/>
    <mergeCell ref="A31:G31"/>
    <mergeCell ref="A33:A34"/>
    <mergeCell ref="B33:B34"/>
    <mergeCell ref="C33:C34"/>
    <mergeCell ref="D33:D34"/>
    <mergeCell ref="E33:G33"/>
  </mergeCells>
  <hyperlinks>
    <hyperlink ref="G2" r:id="rId1" display="jl:31665116.100 "/>
  </hyperlinks>
  <pageMargins left="0.39370078740157483" right="0.19685039370078741" top="0.39370078740157483" bottom="0.39370078740157483" header="0.59055118110236227" footer="0.98425196850393704"/>
  <pageSetup paperSize="9" scale="68" orientation="landscape" useFirstPageNumber="1" r:id="rId2"/>
  <headerFooter alignWithMargins="0">
    <oddHeader>&amp;C&amp;P</oddHeader>
  </headerFooter>
  <rowBreaks count="2" manualBreakCount="2">
    <brk id="27" max="16383" man="1"/>
    <brk id="5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1"/>
  <sheetViews>
    <sheetView zoomScale="60" zoomScaleNormal="60" zoomScaleSheetLayoutView="75" workbookViewId="0">
      <selection activeCell="D9" sqref="D9:G9"/>
    </sheetView>
  </sheetViews>
  <sheetFormatPr defaultRowHeight="13.8" x14ac:dyDescent="0.3"/>
  <cols>
    <col min="1" max="1" width="46.109375" style="59" customWidth="1"/>
    <col min="2" max="2" width="11.6640625" style="59" customWidth="1"/>
    <col min="3" max="3" width="15.6640625" style="54" customWidth="1"/>
    <col min="4" max="4" width="17.44140625" style="54" customWidth="1"/>
    <col min="5" max="5" width="18.88671875" style="54" customWidth="1"/>
    <col min="6" max="6" width="14.6640625" style="54" customWidth="1"/>
    <col min="7" max="7" width="14" style="54" customWidth="1"/>
    <col min="8" max="8" width="11"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54" customWidth="1"/>
    <col min="258" max="258" width="11.6640625" style="54" customWidth="1"/>
    <col min="259" max="259" width="15.6640625" style="54" customWidth="1"/>
    <col min="260" max="260" width="17.44140625" style="54" customWidth="1"/>
    <col min="261" max="261" width="18.88671875" style="54" customWidth="1"/>
    <col min="262" max="262" width="14.6640625" style="54" customWidth="1"/>
    <col min="263" max="263" width="14" style="54" customWidth="1"/>
    <col min="264" max="265" width="11" style="54" customWidth="1"/>
    <col min="266" max="266" width="11.109375" style="54" customWidth="1"/>
    <col min="267" max="268" width="13.33203125" style="54" customWidth="1"/>
    <col min="269" max="269" width="13.88671875" style="54" customWidth="1"/>
    <col min="270" max="273" width="9.109375" style="54" customWidth="1"/>
    <col min="274" max="512" width="8.88671875" style="54"/>
    <col min="513" max="513" width="46.109375" style="54" customWidth="1"/>
    <col min="514" max="514" width="11.6640625" style="54" customWidth="1"/>
    <col min="515" max="515" width="15.6640625" style="54" customWidth="1"/>
    <col min="516" max="516" width="17.44140625" style="54" customWidth="1"/>
    <col min="517" max="517" width="18.88671875" style="54" customWidth="1"/>
    <col min="518" max="518" width="14.6640625" style="54" customWidth="1"/>
    <col min="519" max="519" width="14" style="54" customWidth="1"/>
    <col min="520" max="521" width="11" style="54" customWidth="1"/>
    <col min="522" max="522" width="11.109375" style="54" customWidth="1"/>
    <col min="523" max="524" width="13.33203125" style="54" customWidth="1"/>
    <col min="525" max="525" width="13.88671875" style="54" customWidth="1"/>
    <col min="526" max="529" width="9.109375" style="54" customWidth="1"/>
    <col min="530" max="768" width="8.88671875" style="54"/>
    <col min="769" max="769" width="46.109375" style="54" customWidth="1"/>
    <col min="770" max="770" width="11.6640625" style="54" customWidth="1"/>
    <col min="771" max="771" width="15.6640625" style="54" customWidth="1"/>
    <col min="772" max="772" width="17.44140625" style="54" customWidth="1"/>
    <col min="773" max="773" width="18.88671875" style="54" customWidth="1"/>
    <col min="774" max="774" width="14.6640625" style="54" customWidth="1"/>
    <col min="775" max="775" width="14" style="54" customWidth="1"/>
    <col min="776" max="777" width="11" style="54" customWidth="1"/>
    <col min="778" max="778" width="11.109375" style="54" customWidth="1"/>
    <col min="779" max="780" width="13.33203125" style="54" customWidth="1"/>
    <col min="781" max="781" width="13.88671875" style="54" customWidth="1"/>
    <col min="782" max="785" width="9.109375" style="54" customWidth="1"/>
    <col min="786" max="1024" width="8.88671875" style="54"/>
    <col min="1025" max="1025" width="46.109375" style="54" customWidth="1"/>
    <col min="1026" max="1026" width="11.6640625" style="54" customWidth="1"/>
    <col min="1027" max="1027" width="15.6640625" style="54" customWidth="1"/>
    <col min="1028" max="1028" width="17.44140625" style="54" customWidth="1"/>
    <col min="1029" max="1029" width="18.88671875" style="54" customWidth="1"/>
    <col min="1030" max="1030" width="14.6640625" style="54" customWidth="1"/>
    <col min="1031" max="1031" width="14" style="54" customWidth="1"/>
    <col min="1032" max="1033" width="11" style="54" customWidth="1"/>
    <col min="1034" max="1034" width="11.109375" style="54" customWidth="1"/>
    <col min="1035" max="1036" width="13.33203125" style="54" customWidth="1"/>
    <col min="1037" max="1037" width="13.88671875" style="54" customWidth="1"/>
    <col min="1038" max="1041" width="9.109375" style="54" customWidth="1"/>
    <col min="1042" max="1280" width="8.88671875" style="54"/>
    <col min="1281" max="1281" width="46.109375" style="54" customWidth="1"/>
    <col min="1282" max="1282" width="11.6640625" style="54" customWidth="1"/>
    <col min="1283" max="1283" width="15.6640625" style="54" customWidth="1"/>
    <col min="1284" max="1284" width="17.44140625" style="54" customWidth="1"/>
    <col min="1285" max="1285" width="18.88671875" style="54" customWidth="1"/>
    <col min="1286" max="1286" width="14.6640625" style="54" customWidth="1"/>
    <col min="1287" max="1287" width="14" style="54" customWidth="1"/>
    <col min="1288" max="1289" width="11" style="54" customWidth="1"/>
    <col min="1290" max="1290" width="11.109375" style="54" customWidth="1"/>
    <col min="1291" max="1292" width="13.33203125" style="54" customWidth="1"/>
    <col min="1293" max="1293" width="13.88671875" style="54" customWidth="1"/>
    <col min="1294" max="1297" width="9.109375" style="54" customWidth="1"/>
    <col min="1298" max="1536" width="8.88671875" style="54"/>
    <col min="1537" max="1537" width="46.109375" style="54" customWidth="1"/>
    <col min="1538" max="1538" width="11.6640625" style="54" customWidth="1"/>
    <col min="1539" max="1539" width="15.6640625" style="54" customWidth="1"/>
    <col min="1540" max="1540" width="17.44140625" style="54" customWidth="1"/>
    <col min="1541" max="1541" width="18.88671875" style="54" customWidth="1"/>
    <col min="1542" max="1542" width="14.6640625" style="54" customWidth="1"/>
    <col min="1543" max="1543" width="14" style="54" customWidth="1"/>
    <col min="1544" max="1545" width="11" style="54" customWidth="1"/>
    <col min="1546" max="1546" width="11.109375" style="54" customWidth="1"/>
    <col min="1547" max="1548" width="13.33203125" style="54" customWidth="1"/>
    <col min="1549" max="1549" width="13.88671875" style="54" customWidth="1"/>
    <col min="1550" max="1553" width="9.109375" style="54" customWidth="1"/>
    <col min="1554" max="1792" width="8.88671875" style="54"/>
    <col min="1793" max="1793" width="46.109375" style="54" customWidth="1"/>
    <col min="1794" max="1794" width="11.6640625" style="54" customWidth="1"/>
    <col min="1795" max="1795" width="15.6640625" style="54" customWidth="1"/>
    <col min="1796" max="1796" width="17.44140625" style="54" customWidth="1"/>
    <col min="1797" max="1797" width="18.88671875" style="54" customWidth="1"/>
    <col min="1798" max="1798" width="14.6640625" style="54" customWidth="1"/>
    <col min="1799" max="1799" width="14" style="54" customWidth="1"/>
    <col min="1800" max="1801" width="11" style="54" customWidth="1"/>
    <col min="1802" max="1802" width="11.109375" style="54" customWidth="1"/>
    <col min="1803" max="1804" width="13.33203125" style="54" customWidth="1"/>
    <col min="1805" max="1805" width="13.88671875" style="54" customWidth="1"/>
    <col min="1806" max="1809" width="9.109375" style="54" customWidth="1"/>
    <col min="1810" max="2048" width="8.88671875" style="54"/>
    <col min="2049" max="2049" width="46.109375" style="54" customWidth="1"/>
    <col min="2050" max="2050" width="11.6640625" style="54" customWidth="1"/>
    <col min="2051" max="2051" width="15.6640625" style="54" customWidth="1"/>
    <col min="2052" max="2052" width="17.44140625" style="54" customWidth="1"/>
    <col min="2053" max="2053" width="18.88671875" style="54" customWidth="1"/>
    <col min="2054" max="2054" width="14.6640625" style="54" customWidth="1"/>
    <col min="2055" max="2055" width="14" style="54" customWidth="1"/>
    <col min="2056" max="2057" width="11" style="54" customWidth="1"/>
    <col min="2058" max="2058" width="11.109375" style="54" customWidth="1"/>
    <col min="2059" max="2060" width="13.33203125" style="54" customWidth="1"/>
    <col min="2061" max="2061" width="13.88671875" style="54" customWidth="1"/>
    <col min="2062" max="2065" width="9.109375" style="54" customWidth="1"/>
    <col min="2066" max="2304" width="8.88671875" style="54"/>
    <col min="2305" max="2305" width="46.109375" style="54" customWidth="1"/>
    <col min="2306" max="2306" width="11.6640625" style="54" customWidth="1"/>
    <col min="2307" max="2307" width="15.6640625" style="54" customWidth="1"/>
    <col min="2308" max="2308" width="17.44140625" style="54" customWidth="1"/>
    <col min="2309" max="2309" width="18.88671875" style="54" customWidth="1"/>
    <col min="2310" max="2310" width="14.6640625" style="54" customWidth="1"/>
    <col min="2311" max="2311" width="14" style="54" customWidth="1"/>
    <col min="2312" max="2313" width="11" style="54" customWidth="1"/>
    <col min="2314" max="2314" width="11.109375" style="54" customWidth="1"/>
    <col min="2315" max="2316" width="13.33203125" style="54" customWidth="1"/>
    <col min="2317" max="2317" width="13.88671875" style="54" customWidth="1"/>
    <col min="2318" max="2321" width="9.109375" style="54" customWidth="1"/>
    <col min="2322" max="2560" width="8.88671875" style="54"/>
    <col min="2561" max="2561" width="46.109375" style="54" customWidth="1"/>
    <col min="2562" max="2562" width="11.6640625" style="54" customWidth="1"/>
    <col min="2563" max="2563" width="15.6640625" style="54" customWidth="1"/>
    <col min="2564" max="2564" width="17.44140625" style="54" customWidth="1"/>
    <col min="2565" max="2565" width="18.88671875" style="54" customWidth="1"/>
    <col min="2566" max="2566" width="14.6640625" style="54" customWidth="1"/>
    <col min="2567" max="2567" width="14" style="54" customWidth="1"/>
    <col min="2568" max="2569" width="11" style="54" customWidth="1"/>
    <col min="2570" max="2570" width="11.109375" style="54" customWidth="1"/>
    <col min="2571" max="2572" width="13.33203125" style="54" customWidth="1"/>
    <col min="2573" max="2573" width="13.88671875" style="54" customWidth="1"/>
    <col min="2574" max="2577" width="9.109375" style="54" customWidth="1"/>
    <col min="2578" max="2816" width="8.88671875" style="54"/>
    <col min="2817" max="2817" width="46.109375" style="54" customWidth="1"/>
    <col min="2818" max="2818" width="11.6640625" style="54" customWidth="1"/>
    <col min="2819" max="2819" width="15.6640625" style="54" customWidth="1"/>
    <col min="2820" max="2820" width="17.44140625" style="54" customWidth="1"/>
    <col min="2821" max="2821" width="18.88671875" style="54" customWidth="1"/>
    <col min="2822" max="2822" width="14.6640625" style="54" customWidth="1"/>
    <col min="2823" max="2823" width="14" style="54" customWidth="1"/>
    <col min="2824" max="2825" width="11" style="54" customWidth="1"/>
    <col min="2826" max="2826" width="11.109375" style="54" customWidth="1"/>
    <col min="2827" max="2828" width="13.33203125" style="54" customWidth="1"/>
    <col min="2829" max="2829" width="13.88671875" style="54" customWidth="1"/>
    <col min="2830" max="2833" width="9.109375" style="54" customWidth="1"/>
    <col min="2834" max="3072" width="8.88671875" style="54"/>
    <col min="3073" max="3073" width="46.109375" style="54" customWidth="1"/>
    <col min="3074" max="3074" width="11.6640625" style="54" customWidth="1"/>
    <col min="3075" max="3075" width="15.6640625" style="54" customWidth="1"/>
    <col min="3076" max="3076" width="17.44140625" style="54" customWidth="1"/>
    <col min="3077" max="3077" width="18.88671875" style="54" customWidth="1"/>
    <col min="3078" max="3078" width="14.6640625" style="54" customWidth="1"/>
    <col min="3079" max="3079" width="14" style="54" customWidth="1"/>
    <col min="3080" max="3081" width="11" style="54" customWidth="1"/>
    <col min="3082" max="3082" width="11.109375" style="54" customWidth="1"/>
    <col min="3083" max="3084" width="13.33203125" style="54" customWidth="1"/>
    <col min="3085" max="3085" width="13.88671875" style="54" customWidth="1"/>
    <col min="3086" max="3089" width="9.109375" style="54" customWidth="1"/>
    <col min="3090" max="3328" width="8.88671875" style="54"/>
    <col min="3329" max="3329" width="46.109375" style="54" customWidth="1"/>
    <col min="3330" max="3330" width="11.6640625" style="54" customWidth="1"/>
    <col min="3331" max="3331" width="15.6640625" style="54" customWidth="1"/>
    <col min="3332" max="3332" width="17.44140625" style="54" customWidth="1"/>
    <col min="3333" max="3333" width="18.88671875" style="54" customWidth="1"/>
    <col min="3334" max="3334" width="14.6640625" style="54" customWidth="1"/>
    <col min="3335" max="3335" width="14" style="54" customWidth="1"/>
    <col min="3336" max="3337" width="11" style="54" customWidth="1"/>
    <col min="3338" max="3338" width="11.109375" style="54" customWidth="1"/>
    <col min="3339" max="3340" width="13.33203125" style="54" customWidth="1"/>
    <col min="3341" max="3341" width="13.88671875" style="54" customWidth="1"/>
    <col min="3342" max="3345" width="9.109375" style="54" customWidth="1"/>
    <col min="3346" max="3584" width="8.88671875" style="54"/>
    <col min="3585" max="3585" width="46.109375" style="54" customWidth="1"/>
    <col min="3586" max="3586" width="11.6640625" style="54" customWidth="1"/>
    <col min="3587" max="3587" width="15.6640625" style="54" customWidth="1"/>
    <col min="3588" max="3588" width="17.44140625" style="54" customWidth="1"/>
    <col min="3589" max="3589" width="18.88671875" style="54" customWidth="1"/>
    <col min="3590" max="3590" width="14.6640625" style="54" customWidth="1"/>
    <col min="3591" max="3591" width="14" style="54" customWidth="1"/>
    <col min="3592" max="3593" width="11" style="54" customWidth="1"/>
    <col min="3594" max="3594" width="11.109375" style="54" customWidth="1"/>
    <col min="3595" max="3596" width="13.33203125" style="54" customWidth="1"/>
    <col min="3597" max="3597" width="13.88671875" style="54" customWidth="1"/>
    <col min="3598" max="3601" width="9.109375" style="54" customWidth="1"/>
    <col min="3602" max="3840" width="8.88671875" style="54"/>
    <col min="3841" max="3841" width="46.109375" style="54" customWidth="1"/>
    <col min="3842" max="3842" width="11.6640625" style="54" customWidth="1"/>
    <col min="3843" max="3843" width="15.6640625" style="54" customWidth="1"/>
    <col min="3844" max="3844" width="17.44140625" style="54" customWidth="1"/>
    <col min="3845" max="3845" width="18.88671875" style="54" customWidth="1"/>
    <col min="3846" max="3846" width="14.6640625" style="54" customWidth="1"/>
    <col min="3847" max="3847" width="14" style="54" customWidth="1"/>
    <col min="3848" max="3849" width="11" style="54" customWidth="1"/>
    <col min="3850" max="3850" width="11.109375" style="54" customWidth="1"/>
    <col min="3851" max="3852" width="13.33203125" style="54" customWidth="1"/>
    <col min="3853" max="3853" width="13.88671875" style="54" customWidth="1"/>
    <col min="3854" max="3857" width="9.109375" style="54" customWidth="1"/>
    <col min="3858" max="4096" width="8.88671875" style="54"/>
    <col min="4097" max="4097" width="46.109375" style="54" customWidth="1"/>
    <col min="4098" max="4098" width="11.6640625" style="54" customWidth="1"/>
    <col min="4099" max="4099" width="15.6640625" style="54" customWidth="1"/>
    <col min="4100" max="4100" width="17.44140625" style="54" customWidth="1"/>
    <col min="4101" max="4101" width="18.88671875" style="54" customWidth="1"/>
    <col min="4102" max="4102" width="14.6640625" style="54" customWidth="1"/>
    <col min="4103" max="4103" width="14" style="54" customWidth="1"/>
    <col min="4104" max="4105" width="11" style="54" customWidth="1"/>
    <col min="4106" max="4106" width="11.109375" style="54" customWidth="1"/>
    <col min="4107" max="4108" width="13.33203125" style="54" customWidth="1"/>
    <col min="4109" max="4109" width="13.88671875" style="54" customWidth="1"/>
    <col min="4110" max="4113" width="9.109375" style="54" customWidth="1"/>
    <col min="4114" max="4352" width="8.88671875" style="54"/>
    <col min="4353" max="4353" width="46.109375" style="54" customWidth="1"/>
    <col min="4354" max="4354" width="11.6640625" style="54" customWidth="1"/>
    <col min="4355" max="4355" width="15.6640625" style="54" customWidth="1"/>
    <col min="4356" max="4356" width="17.44140625" style="54" customWidth="1"/>
    <col min="4357" max="4357" width="18.88671875" style="54" customWidth="1"/>
    <col min="4358" max="4358" width="14.6640625" style="54" customWidth="1"/>
    <col min="4359" max="4359" width="14" style="54" customWidth="1"/>
    <col min="4360" max="4361" width="11" style="54" customWidth="1"/>
    <col min="4362" max="4362" width="11.109375" style="54" customWidth="1"/>
    <col min="4363" max="4364" width="13.33203125" style="54" customWidth="1"/>
    <col min="4365" max="4365" width="13.88671875" style="54" customWidth="1"/>
    <col min="4366" max="4369" width="9.109375" style="54" customWidth="1"/>
    <col min="4370" max="4608" width="8.88671875" style="54"/>
    <col min="4609" max="4609" width="46.109375" style="54" customWidth="1"/>
    <col min="4610" max="4610" width="11.6640625" style="54" customWidth="1"/>
    <col min="4611" max="4611" width="15.6640625" style="54" customWidth="1"/>
    <col min="4612" max="4612" width="17.44140625" style="54" customWidth="1"/>
    <col min="4613" max="4613" width="18.88671875" style="54" customWidth="1"/>
    <col min="4614" max="4614" width="14.6640625" style="54" customWidth="1"/>
    <col min="4615" max="4615" width="14" style="54" customWidth="1"/>
    <col min="4616" max="4617" width="11" style="54" customWidth="1"/>
    <col min="4618" max="4618" width="11.109375" style="54" customWidth="1"/>
    <col min="4619" max="4620" width="13.33203125" style="54" customWidth="1"/>
    <col min="4621" max="4621" width="13.88671875" style="54" customWidth="1"/>
    <col min="4622" max="4625" width="9.109375" style="54" customWidth="1"/>
    <col min="4626" max="4864" width="8.88671875" style="54"/>
    <col min="4865" max="4865" width="46.109375" style="54" customWidth="1"/>
    <col min="4866" max="4866" width="11.6640625" style="54" customWidth="1"/>
    <col min="4867" max="4867" width="15.6640625" style="54" customWidth="1"/>
    <col min="4868" max="4868" width="17.44140625" style="54" customWidth="1"/>
    <col min="4869" max="4869" width="18.88671875" style="54" customWidth="1"/>
    <col min="4870" max="4870" width="14.6640625" style="54" customWidth="1"/>
    <col min="4871" max="4871" width="14" style="54" customWidth="1"/>
    <col min="4872" max="4873" width="11" style="54" customWidth="1"/>
    <col min="4874" max="4874" width="11.109375" style="54" customWidth="1"/>
    <col min="4875" max="4876" width="13.33203125" style="54" customWidth="1"/>
    <col min="4877" max="4877" width="13.88671875" style="54" customWidth="1"/>
    <col min="4878" max="4881" width="9.109375" style="54" customWidth="1"/>
    <col min="4882" max="5120" width="8.88671875" style="54"/>
    <col min="5121" max="5121" width="46.109375" style="54" customWidth="1"/>
    <col min="5122" max="5122" width="11.6640625" style="54" customWidth="1"/>
    <col min="5123" max="5123" width="15.6640625" style="54" customWidth="1"/>
    <col min="5124" max="5124" width="17.44140625" style="54" customWidth="1"/>
    <col min="5125" max="5125" width="18.88671875" style="54" customWidth="1"/>
    <col min="5126" max="5126" width="14.6640625" style="54" customWidth="1"/>
    <col min="5127" max="5127" width="14" style="54" customWidth="1"/>
    <col min="5128" max="5129" width="11" style="54" customWidth="1"/>
    <col min="5130" max="5130" width="11.109375" style="54" customWidth="1"/>
    <col min="5131" max="5132" width="13.33203125" style="54" customWidth="1"/>
    <col min="5133" max="5133" width="13.88671875" style="54" customWidth="1"/>
    <col min="5134" max="5137" width="9.109375" style="54" customWidth="1"/>
    <col min="5138" max="5376" width="8.88671875" style="54"/>
    <col min="5377" max="5377" width="46.109375" style="54" customWidth="1"/>
    <col min="5378" max="5378" width="11.6640625" style="54" customWidth="1"/>
    <col min="5379" max="5379" width="15.6640625" style="54" customWidth="1"/>
    <col min="5380" max="5380" width="17.44140625" style="54" customWidth="1"/>
    <col min="5381" max="5381" width="18.88671875" style="54" customWidth="1"/>
    <col min="5382" max="5382" width="14.6640625" style="54" customWidth="1"/>
    <col min="5383" max="5383" width="14" style="54" customWidth="1"/>
    <col min="5384" max="5385" width="11" style="54" customWidth="1"/>
    <col min="5386" max="5386" width="11.109375" style="54" customWidth="1"/>
    <col min="5387" max="5388" width="13.33203125" style="54" customWidth="1"/>
    <col min="5389" max="5389" width="13.88671875" style="54" customWidth="1"/>
    <col min="5390" max="5393" width="9.109375" style="54" customWidth="1"/>
    <col min="5394" max="5632" width="8.88671875" style="54"/>
    <col min="5633" max="5633" width="46.109375" style="54" customWidth="1"/>
    <col min="5634" max="5634" width="11.6640625" style="54" customWidth="1"/>
    <col min="5635" max="5635" width="15.6640625" style="54" customWidth="1"/>
    <col min="5636" max="5636" width="17.44140625" style="54" customWidth="1"/>
    <col min="5637" max="5637" width="18.88671875" style="54" customWidth="1"/>
    <col min="5638" max="5638" width="14.6640625" style="54" customWidth="1"/>
    <col min="5639" max="5639" width="14" style="54" customWidth="1"/>
    <col min="5640" max="5641" width="11" style="54" customWidth="1"/>
    <col min="5642" max="5642" width="11.109375" style="54" customWidth="1"/>
    <col min="5643" max="5644" width="13.33203125" style="54" customWidth="1"/>
    <col min="5645" max="5645" width="13.88671875" style="54" customWidth="1"/>
    <col min="5646" max="5649" width="9.109375" style="54" customWidth="1"/>
    <col min="5650" max="5888" width="8.88671875" style="54"/>
    <col min="5889" max="5889" width="46.109375" style="54" customWidth="1"/>
    <col min="5890" max="5890" width="11.6640625" style="54" customWidth="1"/>
    <col min="5891" max="5891" width="15.6640625" style="54" customWidth="1"/>
    <col min="5892" max="5892" width="17.44140625" style="54" customWidth="1"/>
    <col min="5893" max="5893" width="18.88671875" style="54" customWidth="1"/>
    <col min="5894" max="5894" width="14.6640625" style="54" customWidth="1"/>
    <col min="5895" max="5895" width="14" style="54" customWidth="1"/>
    <col min="5896" max="5897" width="11" style="54" customWidth="1"/>
    <col min="5898" max="5898" width="11.109375" style="54" customWidth="1"/>
    <col min="5899" max="5900" width="13.33203125" style="54" customWidth="1"/>
    <col min="5901" max="5901" width="13.88671875" style="54" customWidth="1"/>
    <col min="5902" max="5905" width="9.109375" style="54" customWidth="1"/>
    <col min="5906" max="6144" width="8.88671875" style="54"/>
    <col min="6145" max="6145" width="46.109375" style="54" customWidth="1"/>
    <col min="6146" max="6146" width="11.6640625" style="54" customWidth="1"/>
    <col min="6147" max="6147" width="15.6640625" style="54" customWidth="1"/>
    <col min="6148" max="6148" width="17.44140625" style="54" customWidth="1"/>
    <col min="6149" max="6149" width="18.88671875" style="54" customWidth="1"/>
    <col min="6150" max="6150" width="14.6640625" style="54" customWidth="1"/>
    <col min="6151" max="6151" width="14" style="54" customWidth="1"/>
    <col min="6152" max="6153" width="11" style="54" customWidth="1"/>
    <col min="6154" max="6154" width="11.109375" style="54" customWidth="1"/>
    <col min="6155" max="6156" width="13.33203125" style="54" customWidth="1"/>
    <col min="6157" max="6157" width="13.88671875" style="54" customWidth="1"/>
    <col min="6158" max="6161" width="9.109375" style="54" customWidth="1"/>
    <col min="6162" max="6400" width="8.88671875" style="54"/>
    <col min="6401" max="6401" width="46.109375" style="54" customWidth="1"/>
    <col min="6402" max="6402" width="11.6640625" style="54" customWidth="1"/>
    <col min="6403" max="6403" width="15.6640625" style="54" customWidth="1"/>
    <col min="6404" max="6404" width="17.44140625" style="54" customWidth="1"/>
    <col min="6405" max="6405" width="18.88671875" style="54" customWidth="1"/>
    <col min="6406" max="6406" width="14.6640625" style="54" customWidth="1"/>
    <col min="6407" max="6407" width="14" style="54" customWidth="1"/>
    <col min="6408" max="6409" width="11" style="54" customWidth="1"/>
    <col min="6410" max="6410" width="11.109375" style="54" customWidth="1"/>
    <col min="6411" max="6412" width="13.33203125" style="54" customWidth="1"/>
    <col min="6413" max="6413" width="13.88671875" style="54" customWidth="1"/>
    <col min="6414" max="6417" width="9.109375" style="54" customWidth="1"/>
    <col min="6418" max="6656" width="8.88671875" style="54"/>
    <col min="6657" max="6657" width="46.109375" style="54" customWidth="1"/>
    <col min="6658" max="6658" width="11.6640625" style="54" customWidth="1"/>
    <col min="6659" max="6659" width="15.6640625" style="54" customWidth="1"/>
    <col min="6660" max="6660" width="17.44140625" style="54" customWidth="1"/>
    <col min="6661" max="6661" width="18.88671875" style="54" customWidth="1"/>
    <col min="6662" max="6662" width="14.6640625" style="54" customWidth="1"/>
    <col min="6663" max="6663" width="14" style="54" customWidth="1"/>
    <col min="6664" max="6665" width="11" style="54" customWidth="1"/>
    <col min="6666" max="6666" width="11.109375" style="54" customWidth="1"/>
    <col min="6667" max="6668" width="13.33203125" style="54" customWidth="1"/>
    <col min="6669" max="6669" width="13.88671875" style="54" customWidth="1"/>
    <col min="6670" max="6673" width="9.109375" style="54" customWidth="1"/>
    <col min="6674" max="6912" width="8.88671875" style="54"/>
    <col min="6913" max="6913" width="46.109375" style="54" customWidth="1"/>
    <col min="6914" max="6914" width="11.6640625" style="54" customWidth="1"/>
    <col min="6915" max="6915" width="15.6640625" style="54" customWidth="1"/>
    <col min="6916" max="6916" width="17.44140625" style="54" customWidth="1"/>
    <col min="6917" max="6917" width="18.88671875" style="54" customWidth="1"/>
    <col min="6918" max="6918" width="14.6640625" style="54" customWidth="1"/>
    <col min="6919" max="6919" width="14" style="54" customWidth="1"/>
    <col min="6920" max="6921" width="11" style="54" customWidth="1"/>
    <col min="6922" max="6922" width="11.109375" style="54" customWidth="1"/>
    <col min="6923" max="6924" width="13.33203125" style="54" customWidth="1"/>
    <col min="6925" max="6925" width="13.88671875" style="54" customWidth="1"/>
    <col min="6926" max="6929" width="9.109375" style="54" customWidth="1"/>
    <col min="6930" max="7168" width="8.88671875" style="54"/>
    <col min="7169" max="7169" width="46.109375" style="54" customWidth="1"/>
    <col min="7170" max="7170" width="11.6640625" style="54" customWidth="1"/>
    <col min="7171" max="7171" width="15.6640625" style="54" customWidth="1"/>
    <col min="7172" max="7172" width="17.44140625" style="54" customWidth="1"/>
    <col min="7173" max="7173" width="18.88671875" style="54" customWidth="1"/>
    <col min="7174" max="7174" width="14.6640625" style="54" customWidth="1"/>
    <col min="7175" max="7175" width="14" style="54" customWidth="1"/>
    <col min="7176" max="7177" width="11" style="54" customWidth="1"/>
    <col min="7178" max="7178" width="11.109375" style="54" customWidth="1"/>
    <col min="7179" max="7180" width="13.33203125" style="54" customWidth="1"/>
    <col min="7181" max="7181" width="13.88671875" style="54" customWidth="1"/>
    <col min="7182" max="7185" width="9.109375" style="54" customWidth="1"/>
    <col min="7186" max="7424" width="8.88671875" style="54"/>
    <col min="7425" max="7425" width="46.109375" style="54" customWidth="1"/>
    <col min="7426" max="7426" width="11.6640625" style="54" customWidth="1"/>
    <col min="7427" max="7427" width="15.6640625" style="54" customWidth="1"/>
    <col min="7428" max="7428" width="17.44140625" style="54" customWidth="1"/>
    <col min="7429" max="7429" width="18.88671875" style="54" customWidth="1"/>
    <col min="7430" max="7430" width="14.6640625" style="54" customWidth="1"/>
    <col min="7431" max="7431" width="14" style="54" customWidth="1"/>
    <col min="7432" max="7433" width="11" style="54" customWidth="1"/>
    <col min="7434" max="7434" width="11.109375" style="54" customWidth="1"/>
    <col min="7435" max="7436" width="13.33203125" style="54" customWidth="1"/>
    <col min="7437" max="7437" width="13.88671875" style="54" customWidth="1"/>
    <col min="7438" max="7441" width="9.109375" style="54" customWidth="1"/>
    <col min="7442" max="7680" width="8.88671875" style="54"/>
    <col min="7681" max="7681" width="46.109375" style="54" customWidth="1"/>
    <col min="7682" max="7682" width="11.6640625" style="54" customWidth="1"/>
    <col min="7683" max="7683" width="15.6640625" style="54" customWidth="1"/>
    <col min="7684" max="7684" width="17.44140625" style="54" customWidth="1"/>
    <col min="7685" max="7685" width="18.88671875" style="54" customWidth="1"/>
    <col min="7686" max="7686" width="14.6640625" style="54" customWidth="1"/>
    <col min="7687" max="7687" width="14" style="54" customWidth="1"/>
    <col min="7688" max="7689" width="11" style="54" customWidth="1"/>
    <col min="7690" max="7690" width="11.109375" style="54" customWidth="1"/>
    <col min="7691" max="7692" width="13.33203125" style="54" customWidth="1"/>
    <col min="7693" max="7693" width="13.88671875" style="54" customWidth="1"/>
    <col min="7694" max="7697" width="9.109375" style="54" customWidth="1"/>
    <col min="7698" max="7936" width="8.88671875" style="54"/>
    <col min="7937" max="7937" width="46.109375" style="54" customWidth="1"/>
    <col min="7938" max="7938" width="11.6640625" style="54" customWidth="1"/>
    <col min="7939" max="7939" width="15.6640625" style="54" customWidth="1"/>
    <col min="7940" max="7940" width="17.44140625" style="54" customWidth="1"/>
    <col min="7941" max="7941" width="18.88671875" style="54" customWidth="1"/>
    <col min="7942" max="7942" width="14.6640625" style="54" customWidth="1"/>
    <col min="7943" max="7943" width="14" style="54" customWidth="1"/>
    <col min="7944" max="7945" width="11" style="54" customWidth="1"/>
    <col min="7946" max="7946" width="11.109375" style="54" customWidth="1"/>
    <col min="7947" max="7948" width="13.33203125" style="54" customWidth="1"/>
    <col min="7949" max="7949" width="13.88671875" style="54" customWidth="1"/>
    <col min="7950" max="7953" width="9.109375" style="54" customWidth="1"/>
    <col min="7954" max="8192" width="8.88671875" style="54"/>
    <col min="8193" max="8193" width="46.109375" style="54" customWidth="1"/>
    <col min="8194" max="8194" width="11.6640625" style="54" customWidth="1"/>
    <col min="8195" max="8195" width="15.6640625" style="54" customWidth="1"/>
    <col min="8196" max="8196" width="17.44140625" style="54" customWidth="1"/>
    <col min="8197" max="8197" width="18.88671875" style="54" customWidth="1"/>
    <col min="8198" max="8198" width="14.6640625" style="54" customWidth="1"/>
    <col min="8199" max="8199" width="14" style="54" customWidth="1"/>
    <col min="8200" max="8201" width="11" style="54" customWidth="1"/>
    <col min="8202" max="8202" width="11.109375" style="54" customWidth="1"/>
    <col min="8203" max="8204" width="13.33203125" style="54" customWidth="1"/>
    <col min="8205" max="8205" width="13.88671875" style="54" customWidth="1"/>
    <col min="8206" max="8209" width="9.109375" style="54" customWidth="1"/>
    <col min="8210" max="8448" width="8.88671875" style="54"/>
    <col min="8449" max="8449" width="46.109375" style="54" customWidth="1"/>
    <col min="8450" max="8450" width="11.6640625" style="54" customWidth="1"/>
    <col min="8451" max="8451" width="15.6640625" style="54" customWidth="1"/>
    <col min="8452" max="8452" width="17.44140625" style="54" customWidth="1"/>
    <col min="8453" max="8453" width="18.88671875" style="54" customWidth="1"/>
    <col min="8454" max="8454" width="14.6640625" style="54" customWidth="1"/>
    <col min="8455" max="8455" width="14" style="54" customWidth="1"/>
    <col min="8456" max="8457" width="11" style="54" customWidth="1"/>
    <col min="8458" max="8458" width="11.109375" style="54" customWidth="1"/>
    <col min="8459" max="8460" width="13.33203125" style="54" customWidth="1"/>
    <col min="8461" max="8461" width="13.88671875" style="54" customWidth="1"/>
    <col min="8462" max="8465" width="9.109375" style="54" customWidth="1"/>
    <col min="8466" max="8704" width="8.88671875" style="54"/>
    <col min="8705" max="8705" width="46.109375" style="54" customWidth="1"/>
    <col min="8706" max="8706" width="11.6640625" style="54" customWidth="1"/>
    <col min="8707" max="8707" width="15.6640625" style="54" customWidth="1"/>
    <col min="8708" max="8708" width="17.44140625" style="54" customWidth="1"/>
    <col min="8709" max="8709" width="18.88671875" style="54" customWidth="1"/>
    <col min="8710" max="8710" width="14.6640625" style="54" customWidth="1"/>
    <col min="8711" max="8711" width="14" style="54" customWidth="1"/>
    <col min="8712" max="8713" width="11" style="54" customWidth="1"/>
    <col min="8714" max="8714" width="11.109375" style="54" customWidth="1"/>
    <col min="8715" max="8716" width="13.33203125" style="54" customWidth="1"/>
    <col min="8717" max="8717" width="13.88671875" style="54" customWidth="1"/>
    <col min="8718" max="8721" width="9.109375" style="54" customWidth="1"/>
    <col min="8722" max="8960" width="8.88671875" style="54"/>
    <col min="8961" max="8961" width="46.109375" style="54" customWidth="1"/>
    <col min="8962" max="8962" width="11.6640625" style="54" customWidth="1"/>
    <col min="8963" max="8963" width="15.6640625" style="54" customWidth="1"/>
    <col min="8964" max="8964" width="17.44140625" style="54" customWidth="1"/>
    <col min="8965" max="8965" width="18.88671875" style="54" customWidth="1"/>
    <col min="8966" max="8966" width="14.6640625" style="54" customWidth="1"/>
    <col min="8967" max="8967" width="14" style="54" customWidth="1"/>
    <col min="8968" max="8969" width="11" style="54" customWidth="1"/>
    <col min="8970" max="8970" width="11.109375" style="54" customWidth="1"/>
    <col min="8971" max="8972" width="13.33203125" style="54" customWidth="1"/>
    <col min="8973" max="8973" width="13.88671875" style="54" customWidth="1"/>
    <col min="8974" max="8977" width="9.109375" style="54" customWidth="1"/>
    <col min="8978" max="9216" width="8.88671875" style="54"/>
    <col min="9217" max="9217" width="46.109375" style="54" customWidth="1"/>
    <col min="9218" max="9218" width="11.6640625" style="54" customWidth="1"/>
    <col min="9219" max="9219" width="15.6640625" style="54" customWidth="1"/>
    <col min="9220" max="9220" width="17.44140625" style="54" customWidth="1"/>
    <col min="9221" max="9221" width="18.88671875" style="54" customWidth="1"/>
    <col min="9222" max="9222" width="14.6640625" style="54" customWidth="1"/>
    <col min="9223" max="9223" width="14" style="54" customWidth="1"/>
    <col min="9224" max="9225" width="11" style="54" customWidth="1"/>
    <col min="9226" max="9226" width="11.109375" style="54" customWidth="1"/>
    <col min="9227" max="9228" width="13.33203125" style="54" customWidth="1"/>
    <col min="9229" max="9229" width="13.88671875" style="54" customWidth="1"/>
    <col min="9230" max="9233" width="9.109375" style="54" customWidth="1"/>
    <col min="9234" max="9472" width="8.88671875" style="54"/>
    <col min="9473" max="9473" width="46.109375" style="54" customWidth="1"/>
    <col min="9474" max="9474" width="11.6640625" style="54" customWidth="1"/>
    <col min="9475" max="9475" width="15.6640625" style="54" customWidth="1"/>
    <col min="9476" max="9476" width="17.44140625" style="54" customWidth="1"/>
    <col min="9477" max="9477" width="18.88671875" style="54" customWidth="1"/>
    <col min="9478" max="9478" width="14.6640625" style="54" customWidth="1"/>
    <col min="9479" max="9479" width="14" style="54" customWidth="1"/>
    <col min="9480" max="9481" width="11" style="54" customWidth="1"/>
    <col min="9482" max="9482" width="11.109375" style="54" customWidth="1"/>
    <col min="9483" max="9484" width="13.33203125" style="54" customWidth="1"/>
    <col min="9485" max="9485" width="13.88671875" style="54" customWidth="1"/>
    <col min="9486" max="9489" width="9.109375" style="54" customWidth="1"/>
    <col min="9490" max="9728" width="8.88671875" style="54"/>
    <col min="9729" max="9729" width="46.109375" style="54" customWidth="1"/>
    <col min="9730" max="9730" width="11.6640625" style="54" customWidth="1"/>
    <col min="9731" max="9731" width="15.6640625" style="54" customWidth="1"/>
    <col min="9732" max="9732" width="17.44140625" style="54" customWidth="1"/>
    <col min="9733" max="9733" width="18.88671875" style="54" customWidth="1"/>
    <col min="9734" max="9734" width="14.6640625" style="54" customWidth="1"/>
    <col min="9735" max="9735" width="14" style="54" customWidth="1"/>
    <col min="9736" max="9737" width="11" style="54" customWidth="1"/>
    <col min="9738" max="9738" width="11.109375" style="54" customWidth="1"/>
    <col min="9739" max="9740" width="13.33203125" style="54" customWidth="1"/>
    <col min="9741" max="9741" width="13.88671875" style="54" customWidth="1"/>
    <col min="9742" max="9745" width="9.109375" style="54" customWidth="1"/>
    <col min="9746" max="9984" width="8.88671875" style="54"/>
    <col min="9985" max="9985" width="46.109375" style="54" customWidth="1"/>
    <col min="9986" max="9986" width="11.6640625" style="54" customWidth="1"/>
    <col min="9987" max="9987" width="15.6640625" style="54" customWidth="1"/>
    <col min="9988" max="9988" width="17.44140625" style="54" customWidth="1"/>
    <col min="9989" max="9989" width="18.88671875" style="54" customWidth="1"/>
    <col min="9990" max="9990" width="14.6640625" style="54" customWidth="1"/>
    <col min="9991" max="9991" width="14" style="54" customWidth="1"/>
    <col min="9992" max="9993" width="11" style="54" customWidth="1"/>
    <col min="9994" max="9994" width="11.109375" style="54" customWidth="1"/>
    <col min="9995" max="9996" width="13.33203125" style="54" customWidth="1"/>
    <col min="9997" max="9997" width="13.88671875" style="54" customWidth="1"/>
    <col min="9998" max="10001" width="9.109375" style="54" customWidth="1"/>
    <col min="10002" max="10240" width="8.88671875" style="54"/>
    <col min="10241" max="10241" width="46.109375" style="54" customWidth="1"/>
    <col min="10242" max="10242" width="11.6640625" style="54" customWidth="1"/>
    <col min="10243" max="10243" width="15.6640625" style="54" customWidth="1"/>
    <col min="10244" max="10244" width="17.44140625" style="54" customWidth="1"/>
    <col min="10245" max="10245" width="18.88671875" style="54" customWidth="1"/>
    <col min="10246" max="10246" width="14.6640625" style="54" customWidth="1"/>
    <col min="10247" max="10247" width="14" style="54" customWidth="1"/>
    <col min="10248" max="10249" width="11" style="54" customWidth="1"/>
    <col min="10250" max="10250" width="11.109375" style="54" customWidth="1"/>
    <col min="10251" max="10252" width="13.33203125" style="54" customWidth="1"/>
    <col min="10253" max="10253" width="13.88671875" style="54" customWidth="1"/>
    <col min="10254" max="10257" width="9.109375" style="54" customWidth="1"/>
    <col min="10258" max="10496" width="8.88671875" style="54"/>
    <col min="10497" max="10497" width="46.109375" style="54" customWidth="1"/>
    <col min="10498" max="10498" width="11.6640625" style="54" customWidth="1"/>
    <col min="10499" max="10499" width="15.6640625" style="54" customWidth="1"/>
    <col min="10500" max="10500" width="17.44140625" style="54" customWidth="1"/>
    <col min="10501" max="10501" width="18.88671875" style="54" customWidth="1"/>
    <col min="10502" max="10502" width="14.6640625" style="54" customWidth="1"/>
    <col min="10503" max="10503" width="14" style="54" customWidth="1"/>
    <col min="10504" max="10505" width="11" style="54" customWidth="1"/>
    <col min="10506" max="10506" width="11.109375" style="54" customWidth="1"/>
    <col min="10507" max="10508" width="13.33203125" style="54" customWidth="1"/>
    <col min="10509" max="10509" width="13.88671875" style="54" customWidth="1"/>
    <col min="10510" max="10513" width="9.109375" style="54" customWidth="1"/>
    <col min="10514" max="10752" width="8.88671875" style="54"/>
    <col min="10753" max="10753" width="46.109375" style="54" customWidth="1"/>
    <col min="10754" max="10754" width="11.6640625" style="54" customWidth="1"/>
    <col min="10755" max="10755" width="15.6640625" style="54" customWidth="1"/>
    <col min="10756" max="10756" width="17.44140625" style="54" customWidth="1"/>
    <col min="10757" max="10757" width="18.88671875" style="54" customWidth="1"/>
    <col min="10758" max="10758" width="14.6640625" style="54" customWidth="1"/>
    <col min="10759" max="10759" width="14" style="54" customWidth="1"/>
    <col min="10760" max="10761" width="11" style="54" customWidth="1"/>
    <col min="10762" max="10762" width="11.109375" style="54" customWidth="1"/>
    <col min="10763" max="10764" width="13.33203125" style="54" customWidth="1"/>
    <col min="10765" max="10765" width="13.88671875" style="54" customWidth="1"/>
    <col min="10766" max="10769" width="9.109375" style="54" customWidth="1"/>
    <col min="10770" max="11008" width="8.88671875" style="54"/>
    <col min="11009" max="11009" width="46.109375" style="54" customWidth="1"/>
    <col min="11010" max="11010" width="11.6640625" style="54" customWidth="1"/>
    <col min="11011" max="11011" width="15.6640625" style="54" customWidth="1"/>
    <col min="11012" max="11012" width="17.44140625" style="54" customWidth="1"/>
    <col min="11013" max="11013" width="18.88671875" style="54" customWidth="1"/>
    <col min="11014" max="11014" width="14.6640625" style="54" customWidth="1"/>
    <col min="11015" max="11015" width="14" style="54" customWidth="1"/>
    <col min="11016" max="11017" width="11" style="54" customWidth="1"/>
    <col min="11018" max="11018" width="11.109375" style="54" customWidth="1"/>
    <col min="11019" max="11020" width="13.33203125" style="54" customWidth="1"/>
    <col min="11021" max="11021" width="13.88671875" style="54" customWidth="1"/>
    <col min="11022" max="11025" width="9.109375" style="54" customWidth="1"/>
    <col min="11026" max="11264" width="8.88671875" style="54"/>
    <col min="11265" max="11265" width="46.109375" style="54" customWidth="1"/>
    <col min="11266" max="11266" width="11.6640625" style="54" customWidth="1"/>
    <col min="11267" max="11267" width="15.6640625" style="54" customWidth="1"/>
    <col min="11268" max="11268" width="17.44140625" style="54" customWidth="1"/>
    <col min="11269" max="11269" width="18.88671875" style="54" customWidth="1"/>
    <col min="11270" max="11270" width="14.6640625" style="54" customWidth="1"/>
    <col min="11271" max="11271" width="14" style="54" customWidth="1"/>
    <col min="11272" max="11273" width="11" style="54" customWidth="1"/>
    <col min="11274" max="11274" width="11.109375" style="54" customWidth="1"/>
    <col min="11275" max="11276" width="13.33203125" style="54" customWidth="1"/>
    <col min="11277" max="11277" width="13.88671875" style="54" customWidth="1"/>
    <col min="11278" max="11281" width="9.109375" style="54" customWidth="1"/>
    <col min="11282" max="11520" width="8.88671875" style="54"/>
    <col min="11521" max="11521" width="46.109375" style="54" customWidth="1"/>
    <col min="11522" max="11522" width="11.6640625" style="54" customWidth="1"/>
    <col min="11523" max="11523" width="15.6640625" style="54" customWidth="1"/>
    <col min="11524" max="11524" width="17.44140625" style="54" customWidth="1"/>
    <col min="11525" max="11525" width="18.88671875" style="54" customWidth="1"/>
    <col min="11526" max="11526" width="14.6640625" style="54" customWidth="1"/>
    <col min="11527" max="11527" width="14" style="54" customWidth="1"/>
    <col min="11528" max="11529" width="11" style="54" customWidth="1"/>
    <col min="11530" max="11530" width="11.109375" style="54" customWidth="1"/>
    <col min="11531" max="11532" width="13.33203125" style="54" customWidth="1"/>
    <col min="11533" max="11533" width="13.88671875" style="54" customWidth="1"/>
    <col min="11534" max="11537" width="9.109375" style="54" customWidth="1"/>
    <col min="11538" max="11776" width="8.88671875" style="54"/>
    <col min="11777" max="11777" width="46.109375" style="54" customWidth="1"/>
    <col min="11778" max="11778" width="11.6640625" style="54" customWidth="1"/>
    <col min="11779" max="11779" width="15.6640625" style="54" customWidth="1"/>
    <col min="11780" max="11780" width="17.44140625" style="54" customWidth="1"/>
    <col min="11781" max="11781" width="18.88671875" style="54" customWidth="1"/>
    <col min="11782" max="11782" width="14.6640625" style="54" customWidth="1"/>
    <col min="11783" max="11783" width="14" style="54" customWidth="1"/>
    <col min="11784" max="11785" width="11" style="54" customWidth="1"/>
    <col min="11786" max="11786" width="11.109375" style="54" customWidth="1"/>
    <col min="11787" max="11788" width="13.33203125" style="54" customWidth="1"/>
    <col min="11789" max="11789" width="13.88671875" style="54" customWidth="1"/>
    <col min="11790" max="11793" width="9.109375" style="54" customWidth="1"/>
    <col min="11794" max="12032" width="8.88671875" style="54"/>
    <col min="12033" max="12033" width="46.109375" style="54" customWidth="1"/>
    <col min="12034" max="12034" width="11.6640625" style="54" customWidth="1"/>
    <col min="12035" max="12035" width="15.6640625" style="54" customWidth="1"/>
    <col min="12036" max="12036" width="17.44140625" style="54" customWidth="1"/>
    <col min="12037" max="12037" width="18.88671875" style="54" customWidth="1"/>
    <col min="12038" max="12038" width="14.6640625" style="54" customWidth="1"/>
    <col min="12039" max="12039" width="14" style="54" customWidth="1"/>
    <col min="12040" max="12041" width="11" style="54" customWidth="1"/>
    <col min="12042" max="12042" width="11.109375" style="54" customWidth="1"/>
    <col min="12043" max="12044" width="13.33203125" style="54" customWidth="1"/>
    <col min="12045" max="12045" width="13.88671875" style="54" customWidth="1"/>
    <col min="12046" max="12049" width="9.109375" style="54" customWidth="1"/>
    <col min="12050" max="12288" width="8.88671875" style="54"/>
    <col min="12289" max="12289" width="46.109375" style="54" customWidth="1"/>
    <col min="12290" max="12290" width="11.6640625" style="54" customWidth="1"/>
    <col min="12291" max="12291" width="15.6640625" style="54" customWidth="1"/>
    <col min="12292" max="12292" width="17.44140625" style="54" customWidth="1"/>
    <col min="12293" max="12293" width="18.88671875" style="54" customWidth="1"/>
    <col min="12294" max="12294" width="14.6640625" style="54" customWidth="1"/>
    <col min="12295" max="12295" width="14" style="54" customWidth="1"/>
    <col min="12296" max="12297" width="11" style="54" customWidth="1"/>
    <col min="12298" max="12298" width="11.109375" style="54" customWidth="1"/>
    <col min="12299" max="12300" width="13.33203125" style="54" customWidth="1"/>
    <col min="12301" max="12301" width="13.88671875" style="54" customWidth="1"/>
    <col min="12302" max="12305" width="9.109375" style="54" customWidth="1"/>
    <col min="12306" max="12544" width="8.88671875" style="54"/>
    <col min="12545" max="12545" width="46.109375" style="54" customWidth="1"/>
    <col min="12546" max="12546" width="11.6640625" style="54" customWidth="1"/>
    <col min="12547" max="12547" width="15.6640625" style="54" customWidth="1"/>
    <col min="12548" max="12548" width="17.44140625" style="54" customWidth="1"/>
    <col min="12549" max="12549" width="18.88671875" style="54" customWidth="1"/>
    <col min="12550" max="12550" width="14.6640625" style="54" customWidth="1"/>
    <col min="12551" max="12551" width="14" style="54" customWidth="1"/>
    <col min="12552" max="12553" width="11" style="54" customWidth="1"/>
    <col min="12554" max="12554" width="11.109375" style="54" customWidth="1"/>
    <col min="12555" max="12556" width="13.33203125" style="54" customWidth="1"/>
    <col min="12557" max="12557" width="13.88671875" style="54" customWidth="1"/>
    <col min="12558" max="12561" width="9.109375" style="54" customWidth="1"/>
    <col min="12562" max="12800" width="8.88671875" style="54"/>
    <col min="12801" max="12801" width="46.109375" style="54" customWidth="1"/>
    <col min="12802" max="12802" width="11.6640625" style="54" customWidth="1"/>
    <col min="12803" max="12803" width="15.6640625" style="54" customWidth="1"/>
    <col min="12804" max="12804" width="17.44140625" style="54" customWidth="1"/>
    <col min="12805" max="12805" width="18.88671875" style="54" customWidth="1"/>
    <col min="12806" max="12806" width="14.6640625" style="54" customWidth="1"/>
    <col min="12807" max="12807" width="14" style="54" customWidth="1"/>
    <col min="12808" max="12809" width="11" style="54" customWidth="1"/>
    <col min="12810" max="12810" width="11.109375" style="54" customWidth="1"/>
    <col min="12811" max="12812" width="13.33203125" style="54" customWidth="1"/>
    <col min="12813" max="12813" width="13.88671875" style="54" customWidth="1"/>
    <col min="12814" max="12817" width="9.109375" style="54" customWidth="1"/>
    <col min="12818" max="13056" width="8.88671875" style="54"/>
    <col min="13057" max="13057" width="46.109375" style="54" customWidth="1"/>
    <col min="13058" max="13058" width="11.6640625" style="54" customWidth="1"/>
    <col min="13059" max="13059" width="15.6640625" style="54" customWidth="1"/>
    <col min="13060" max="13060" width="17.44140625" style="54" customWidth="1"/>
    <col min="13061" max="13061" width="18.88671875" style="54" customWidth="1"/>
    <col min="13062" max="13062" width="14.6640625" style="54" customWidth="1"/>
    <col min="13063" max="13063" width="14" style="54" customWidth="1"/>
    <col min="13064" max="13065" width="11" style="54" customWidth="1"/>
    <col min="13066" max="13066" width="11.109375" style="54" customWidth="1"/>
    <col min="13067" max="13068" width="13.33203125" style="54" customWidth="1"/>
    <col min="13069" max="13069" width="13.88671875" style="54" customWidth="1"/>
    <col min="13070" max="13073" width="9.109375" style="54" customWidth="1"/>
    <col min="13074" max="13312" width="8.88671875" style="54"/>
    <col min="13313" max="13313" width="46.109375" style="54" customWidth="1"/>
    <col min="13314" max="13314" width="11.6640625" style="54" customWidth="1"/>
    <col min="13315" max="13315" width="15.6640625" style="54" customWidth="1"/>
    <col min="13316" max="13316" width="17.44140625" style="54" customWidth="1"/>
    <col min="13317" max="13317" width="18.88671875" style="54" customWidth="1"/>
    <col min="13318" max="13318" width="14.6640625" style="54" customWidth="1"/>
    <col min="13319" max="13319" width="14" style="54" customWidth="1"/>
    <col min="13320" max="13321" width="11" style="54" customWidth="1"/>
    <col min="13322" max="13322" width="11.109375" style="54" customWidth="1"/>
    <col min="13323" max="13324" width="13.33203125" style="54" customWidth="1"/>
    <col min="13325" max="13325" width="13.88671875" style="54" customWidth="1"/>
    <col min="13326" max="13329" width="9.109375" style="54" customWidth="1"/>
    <col min="13330" max="13568" width="8.88671875" style="54"/>
    <col min="13569" max="13569" width="46.109375" style="54" customWidth="1"/>
    <col min="13570" max="13570" width="11.6640625" style="54" customWidth="1"/>
    <col min="13571" max="13571" width="15.6640625" style="54" customWidth="1"/>
    <col min="13572" max="13572" width="17.44140625" style="54" customWidth="1"/>
    <col min="13573" max="13573" width="18.88671875" style="54" customWidth="1"/>
    <col min="13574" max="13574" width="14.6640625" style="54" customWidth="1"/>
    <col min="13575" max="13575" width="14" style="54" customWidth="1"/>
    <col min="13576" max="13577" width="11" style="54" customWidth="1"/>
    <col min="13578" max="13578" width="11.109375" style="54" customWidth="1"/>
    <col min="13579" max="13580" width="13.33203125" style="54" customWidth="1"/>
    <col min="13581" max="13581" width="13.88671875" style="54" customWidth="1"/>
    <col min="13582" max="13585" width="9.109375" style="54" customWidth="1"/>
    <col min="13586" max="13824" width="8.88671875" style="54"/>
    <col min="13825" max="13825" width="46.109375" style="54" customWidth="1"/>
    <col min="13826" max="13826" width="11.6640625" style="54" customWidth="1"/>
    <col min="13827" max="13827" width="15.6640625" style="54" customWidth="1"/>
    <col min="13828" max="13828" width="17.44140625" style="54" customWidth="1"/>
    <col min="13829" max="13829" width="18.88671875" style="54" customWidth="1"/>
    <col min="13830" max="13830" width="14.6640625" style="54" customWidth="1"/>
    <col min="13831" max="13831" width="14" style="54" customWidth="1"/>
    <col min="13832" max="13833" width="11" style="54" customWidth="1"/>
    <col min="13834" max="13834" width="11.109375" style="54" customWidth="1"/>
    <col min="13835" max="13836" width="13.33203125" style="54" customWidth="1"/>
    <col min="13837" max="13837" width="13.88671875" style="54" customWidth="1"/>
    <col min="13838" max="13841" width="9.109375" style="54" customWidth="1"/>
    <col min="13842" max="14080" width="8.88671875" style="54"/>
    <col min="14081" max="14081" width="46.109375" style="54" customWidth="1"/>
    <col min="14082" max="14082" width="11.6640625" style="54" customWidth="1"/>
    <col min="14083" max="14083" width="15.6640625" style="54" customWidth="1"/>
    <col min="14084" max="14084" width="17.44140625" style="54" customWidth="1"/>
    <col min="14085" max="14085" width="18.88671875" style="54" customWidth="1"/>
    <col min="14086" max="14086" width="14.6640625" style="54" customWidth="1"/>
    <col min="14087" max="14087" width="14" style="54" customWidth="1"/>
    <col min="14088" max="14089" width="11" style="54" customWidth="1"/>
    <col min="14090" max="14090" width="11.109375" style="54" customWidth="1"/>
    <col min="14091" max="14092" width="13.33203125" style="54" customWidth="1"/>
    <col min="14093" max="14093" width="13.88671875" style="54" customWidth="1"/>
    <col min="14094" max="14097" width="9.109375" style="54" customWidth="1"/>
    <col min="14098" max="14336" width="8.88671875" style="54"/>
    <col min="14337" max="14337" width="46.109375" style="54" customWidth="1"/>
    <col min="14338" max="14338" width="11.6640625" style="54" customWidth="1"/>
    <col min="14339" max="14339" width="15.6640625" style="54" customWidth="1"/>
    <col min="14340" max="14340" width="17.44140625" style="54" customWidth="1"/>
    <col min="14341" max="14341" width="18.88671875" style="54" customWidth="1"/>
    <col min="14342" max="14342" width="14.6640625" style="54" customWidth="1"/>
    <col min="14343" max="14343" width="14" style="54" customWidth="1"/>
    <col min="14344" max="14345" width="11" style="54" customWidth="1"/>
    <col min="14346" max="14346" width="11.109375" style="54" customWidth="1"/>
    <col min="14347" max="14348" width="13.33203125" style="54" customWidth="1"/>
    <col min="14349" max="14349" width="13.88671875" style="54" customWidth="1"/>
    <col min="14350" max="14353" width="9.109375" style="54" customWidth="1"/>
    <col min="14354" max="14592" width="8.88671875" style="54"/>
    <col min="14593" max="14593" width="46.109375" style="54" customWidth="1"/>
    <col min="14594" max="14594" width="11.6640625" style="54" customWidth="1"/>
    <col min="14595" max="14595" width="15.6640625" style="54" customWidth="1"/>
    <col min="14596" max="14596" width="17.44140625" style="54" customWidth="1"/>
    <col min="14597" max="14597" width="18.88671875" style="54" customWidth="1"/>
    <col min="14598" max="14598" width="14.6640625" style="54" customWidth="1"/>
    <col min="14599" max="14599" width="14" style="54" customWidth="1"/>
    <col min="14600" max="14601" width="11" style="54" customWidth="1"/>
    <col min="14602" max="14602" width="11.109375" style="54" customWidth="1"/>
    <col min="14603" max="14604" width="13.33203125" style="54" customWidth="1"/>
    <col min="14605" max="14605" width="13.88671875" style="54" customWidth="1"/>
    <col min="14606" max="14609" width="9.109375" style="54" customWidth="1"/>
    <col min="14610" max="14848" width="8.88671875" style="54"/>
    <col min="14849" max="14849" width="46.109375" style="54" customWidth="1"/>
    <col min="14850" max="14850" width="11.6640625" style="54" customWidth="1"/>
    <col min="14851" max="14851" width="15.6640625" style="54" customWidth="1"/>
    <col min="14852" max="14852" width="17.44140625" style="54" customWidth="1"/>
    <col min="14853" max="14853" width="18.88671875" style="54" customWidth="1"/>
    <col min="14854" max="14854" width="14.6640625" style="54" customWidth="1"/>
    <col min="14855" max="14855" width="14" style="54" customWidth="1"/>
    <col min="14856" max="14857" width="11" style="54" customWidth="1"/>
    <col min="14858" max="14858" width="11.109375" style="54" customWidth="1"/>
    <col min="14859" max="14860" width="13.33203125" style="54" customWidth="1"/>
    <col min="14861" max="14861" width="13.88671875" style="54" customWidth="1"/>
    <col min="14862" max="14865" width="9.109375" style="54" customWidth="1"/>
    <col min="14866" max="15104" width="8.88671875" style="54"/>
    <col min="15105" max="15105" width="46.109375" style="54" customWidth="1"/>
    <col min="15106" max="15106" width="11.6640625" style="54" customWidth="1"/>
    <col min="15107" max="15107" width="15.6640625" style="54" customWidth="1"/>
    <col min="15108" max="15108" width="17.44140625" style="54" customWidth="1"/>
    <col min="15109" max="15109" width="18.88671875" style="54" customWidth="1"/>
    <col min="15110" max="15110" width="14.6640625" style="54" customWidth="1"/>
    <col min="15111" max="15111" width="14" style="54" customWidth="1"/>
    <col min="15112" max="15113" width="11" style="54" customWidth="1"/>
    <col min="15114" max="15114" width="11.109375" style="54" customWidth="1"/>
    <col min="15115" max="15116" width="13.33203125" style="54" customWidth="1"/>
    <col min="15117" max="15117" width="13.88671875" style="54" customWidth="1"/>
    <col min="15118" max="15121" width="9.109375" style="54" customWidth="1"/>
    <col min="15122" max="15360" width="8.88671875" style="54"/>
    <col min="15361" max="15361" width="46.109375" style="54" customWidth="1"/>
    <col min="15362" max="15362" width="11.6640625" style="54" customWidth="1"/>
    <col min="15363" max="15363" width="15.6640625" style="54" customWidth="1"/>
    <col min="15364" max="15364" width="17.44140625" style="54" customWidth="1"/>
    <col min="15365" max="15365" width="18.88671875" style="54" customWidth="1"/>
    <col min="15366" max="15366" width="14.6640625" style="54" customWidth="1"/>
    <col min="15367" max="15367" width="14" style="54" customWidth="1"/>
    <col min="15368" max="15369" width="11" style="54" customWidth="1"/>
    <col min="15370" max="15370" width="11.109375" style="54" customWidth="1"/>
    <col min="15371" max="15372" width="13.33203125" style="54" customWidth="1"/>
    <col min="15373" max="15373" width="13.88671875" style="54" customWidth="1"/>
    <col min="15374" max="15377" width="9.109375" style="54" customWidth="1"/>
    <col min="15378" max="15616" width="8.88671875" style="54"/>
    <col min="15617" max="15617" width="46.109375" style="54" customWidth="1"/>
    <col min="15618" max="15618" width="11.6640625" style="54" customWidth="1"/>
    <col min="15619" max="15619" width="15.6640625" style="54" customWidth="1"/>
    <col min="15620" max="15620" width="17.44140625" style="54" customWidth="1"/>
    <col min="15621" max="15621" width="18.88671875" style="54" customWidth="1"/>
    <col min="15622" max="15622" width="14.6640625" style="54" customWidth="1"/>
    <col min="15623" max="15623" width="14" style="54" customWidth="1"/>
    <col min="15624" max="15625" width="11" style="54" customWidth="1"/>
    <col min="15626" max="15626" width="11.109375" style="54" customWidth="1"/>
    <col min="15627" max="15628" width="13.33203125" style="54" customWidth="1"/>
    <col min="15629" max="15629" width="13.88671875" style="54" customWidth="1"/>
    <col min="15630" max="15633" width="9.109375" style="54" customWidth="1"/>
    <col min="15634" max="15872" width="8.88671875" style="54"/>
    <col min="15873" max="15873" width="46.109375" style="54" customWidth="1"/>
    <col min="15874" max="15874" width="11.6640625" style="54" customWidth="1"/>
    <col min="15875" max="15875" width="15.6640625" style="54" customWidth="1"/>
    <col min="15876" max="15876" width="17.44140625" style="54" customWidth="1"/>
    <col min="15877" max="15877" width="18.88671875" style="54" customWidth="1"/>
    <col min="15878" max="15878" width="14.6640625" style="54" customWidth="1"/>
    <col min="15879" max="15879" width="14" style="54" customWidth="1"/>
    <col min="15880" max="15881" width="11" style="54" customWidth="1"/>
    <col min="15882" max="15882" width="11.109375" style="54" customWidth="1"/>
    <col min="15883" max="15884" width="13.33203125" style="54" customWidth="1"/>
    <col min="15885" max="15885" width="13.88671875" style="54" customWidth="1"/>
    <col min="15886" max="15889" width="9.109375" style="54" customWidth="1"/>
    <col min="15890" max="16128" width="8.88671875" style="54"/>
    <col min="16129" max="16129" width="46.109375" style="54" customWidth="1"/>
    <col min="16130" max="16130" width="11.6640625" style="54" customWidth="1"/>
    <col min="16131" max="16131" width="15.6640625" style="54" customWidth="1"/>
    <col min="16132" max="16132" width="17.44140625" style="54" customWidth="1"/>
    <col min="16133" max="16133" width="18.88671875" style="54" customWidth="1"/>
    <col min="16134" max="16134" width="14.6640625" style="54" customWidth="1"/>
    <col min="16135" max="16135" width="14" style="54" customWidth="1"/>
    <col min="16136" max="16137" width="11" style="54" customWidth="1"/>
    <col min="16138" max="16138" width="11.109375" style="54" customWidth="1"/>
    <col min="16139" max="16140" width="13.33203125" style="54" customWidth="1"/>
    <col min="16141" max="16141" width="13.88671875" style="54" customWidth="1"/>
    <col min="16142" max="16145" width="9.109375" style="54" customWidth="1"/>
    <col min="16146" max="16384" width="8.88671875" style="54"/>
  </cols>
  <sheetData>
    <row r="1" spans="1:256" ht="15.6" x14ac:dyDescent="0.3">
      <c r="F1" s="73"/>
      <c r="G1" s="121" t="s">
        <v>71</v>
      </c>
      <c r="H1" s="73"/>
      <c r="I1" s="75"/>
    </row>
    <row r="2" spans="1:256" ht="15.6" x14ac:dyDescent="0.3">
      <c r="F2" s="83"/>
      <c r="G2" s="122" t="s">
        <v>72</v>
      </c>
      <c r="H2" s="83"/>
      <c r="I2" s="75"/>
    </row>
    <row r="3" spans="1:256" ht="15.6" x14ac:dyDescent="0.3">
      <c r="F3" s="73"/>
      <c r="G3" s="121" t="s">
        <v>73</v>
      </c>
      <c r="H3" s="73"/>
      <c r="I3" s="75"/>
    </row>
    <row r="4" spans="1:256" ht="18" x14ac:dyDescent="0.3">
      <c r="A4" s="164"/>
      <c r="F4" s="73"/>
      <c r="G4" s="121" t="s">
        <v>74</v>
      </c>
      <c r="H4" s="73"/>
      <c r="I4" s="75"/>
    </row>
    <row r="5" spans="1:256" ht="15.6" x14ac:dyDescent="0.3">
      <c r="F5" s="73"/>
      <c r="G5" s="121" t="s">
        <v>75</v>
      </c>
      <c r="H5" s="73"/>
      <c r="I5" s="75"/>
    </row>
    <row r="7" spans="1:256" ht="18" x14ac:dyDescent="0.35">
      <c r="A7" s="106"/>
      <c r="B7" s="106"/>
      <c r="C7" s="106"/>
      <c r="D7" s="163"/>
      <c r="E7" s="163"/>
      <c r="F7" s="163"/>
      <c r="G7" s="163"/>
      <c r="H7" s="163"/>
      <c r="I7" s="163"/>
      <c r="J7" s="163"/>
      <c r="K7" s="163"/>
      <c r="L7" s="163"/>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c r="IU7" s="65"/>
      <c r="IV7" s="65"/>
    </row>
    <row r="8" spans="1:256" ht="18" customHeight="1" x14ac:dyDescent="0.35">
      <c r="A8" s="106"/>
      <c r="B8" s="106"/>
      <c r="C8" s="106"/>
      <c r="D8" s="650" t="s">
        <v>136</v>
      </c>
      <c r="E8" s="650"/>
      <c r="F8" s="650"/>
      <c r="G8" s="650"/>
      <c r="H8" s="162"/>
      <c r="I8" s="162"/>
      <c r="J8" s="162"/>
      <c r="K8" s="162"/>
      <c r="L8" s="162"/>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256" ht="18" x14ac:dyDescent="0.35">
      <c r="A9" s="406"/>
      <c r="B9" s="106"/>
      <c r="C9" s="106"/>
      <c r="D9" s="651" t="s">
        <v>338</v>
      </c>
      <c r="E9" s="651"/>
      <c r="F9" s="651"/>
      <c r="G9" s="651"/>
      <c r="H9" s="163"/>
      <c r="I9" s="163"/>
      <c r="J9" s="163"/>
      <c r="K9" s="163"/>
      <c r="L9" s="163"/>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ht="21" x14ac:dyDescent="0.4">
      <c r="A10" s="108"/>
      <c r="B10" s="108"/>
      <c r="C10" s="108"/>
      <c r="D10" s="651" t="s">
        <v>137</v>
      </c>
      <c r="E10" s="651"/>
      <c r="F10" s="651"/>
      <c r="G10" s="651"/>
      <c r="H10" s="163"/>
      <c r="I10" s="163"/>
      <c r="J10" s="163"/>
      <c r="K10" s="163"/>
      <c r="L10" s="163"/>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ht="21" x14ac:dyDescent="0.4">
      <c r="A11" s="108"/>
      <c r="B11" s="108"/>
      <c r="C11" s="108"/>
      <c r="D11" s="650" t="s">
        <v>138</v>
      </c>
      <c r="E11" s="650"/>
      <c r="F11" s="650"/>
      <c r="G11" s="650"/>
      <c r="H11" s="163"/>
      <c r="I11" s="163"/>
      <c r="J11" s="163"/>
      <c r="K11" s="163"/>
      <c r="L11" s="163"/>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c r="IR11" s="109"/>
      <c r="IS11" s="109"/>
      <c r="IT11" s="109"/>
      <c r="IU11" s="109"/>
      <c r="IV11" s="109"/>
    </row>
    <row r="12" spans="1:256" ht="21" x14ac:dyDescent="0.4">
      <c r="A12" s="108"/>
      <c r="B12" s="108"/>
      <c r="C12" s="108"/>
      <c r="D12" s="163"/>
      <c r="E12" s="163"/>
      <c r="F12" s="163"/>
      <c r="G12" s="163"/>
      <c r="H12" s="106"/>
      <c r="I12" s="141"/>
      <c r="J12" s="79"/>
      <c r="K12" s="79"/>
      <c r="L12" s="7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c r="GH12" s="109"/>
      <c r="GI12" s="109"/>
      <c r="GJ12" s="109"/>
      <c r="GK12" s="109"/>
      <c r="GL12" s="109"/>
      <c r="GM12" s="109"/>
      <c r="GN12" s="109"/>
      <c r="GO12" s="109"/>
      <c r="GP12" s="109"/>
      <c r="GQ12" s="109"/>
      <c r="GR12" s="109"/>
      <c r="GS12" s="109"/>
      <c r="GT12" s="109"/>
      <c r="GU12" s="109"/>
      <c r="GV12" s="109"/>
      <c r="GW12" s="109"/>
      <c r="GX12" s="109"/>
      <c r="GY12" s="109"/>
      <c r="GZ12" s="109"/>
      <c r="HA12" s="109"/>
      <c r="HB12" s="109"/>
      <c r="HC12" s="109"/>
      <c r="HD12" s="109"/>
      <c r="HE12" s="109"/>
      <c r="HF12" s="109"/>
      <c r="HG12" s="109"/>
      <c r="HH12" s="109"/>
      <c r="HI12" s="109"/>
      <c r="HJ12" s="109"/>
      <c r="HK12" s="109"/>
      <c r="HL12" s="109"/>
      <c r="HM12" s="109"/>
      <c r="HN12" s="109"/>
      <c r="HO12" s="109"/>
      <c r="HP12" s="109"/>
      <c r="HQ12" s="109"/>
      <c r="HR12" s="109"/>
      <c r="HS12" s="109"/>
      <c r="HT12" s="109"/>
      <c r="HU12" s="109"/>
      <c r="HV12" s="109"/>
      <c r="HW12" s="109"/>
      <c r="HX12" s="109"/>
      <c r="HY12" s="109"/>
      <c r="HZ12" s="109"/>
      <c r="IA12" s="109"/>
      <c r="IB12" s="109"/>
      <c r="IC12" s="109"/>
      <c r="ID12" s="109"/>
      <c r="IE12" s="109"/>
      <c r="IF12" s="109"/>
      <c r="IG12" s="109"/>
      <c r="IH12" s="109"/>
      <c r="II12" s="109"/>
      <c r="IJ12" s="109"/>
      <c r="IK12" s="109"/>
      <c r="IL12" s="109"/>
      <c r="IM12" s="109"/>
      <c r="IN12" s="109"/>
      <c r="IO12" s="109"/>
      <c r="IP12" s="109"/>
      <c r="IQ12" s="109"/>
      <c r="IR12" s="109"/>
      <c r="IS12" s="109"/>
      <c r="IT12" s="109"/>
      <c r="IU12" s="109"/>
      <c r="IV12" s="109"/>
    </row>
    <row r="13" spans="1:256" ht="15.6" x14ac:dyDescent="0.3">
      <c r="A13" s="71"/>
      <c r="B13" s="71"/>
      <c r="C13" s="71"/>
      <c r="D13" s="71"/>
      <c r="E13" s="71"/>
      <c r="F13" s="72"/>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c r="IR13" s="71"/>
      <c r="IS13" s="71"/>
      <c r="IT13" s="71"/>
      <c r="IU13" s="71"/>
      <c r="IV13" s="71"/>
    </row>
    <row r="14" spans="1:256" ht="15.6" x14ac:dyDescent="0.3">
      <c r="A14" s="73"/>
      <c r="B14" s="73"/>
      <c r="C14" s="74" t="s">
        <v>0</v>
      </c>
      <c r="D14" s="74"/>
      <c r="E14" s="74"/>
      <c r="F14" s="74"/>
      <c r="G14" s="74"/>
      <c r="H14" s="74"/>
      <c r="I14" s="75"/>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c r="IN14" s="73"/>
      <c r="IO14" s="73"/>
      <c r="IP14" s="73"/>
      <c r="IQ14" s="73"/>
      <c r="IR14" s="73"/>
      <c r="IS14" s="73"/>
      <c r="IT14" s="73"/>
      <c r="IU14" s="73"/>
      <c r="IV14" s="73"/>
    </row>
    <row r="15" spans="1:256" ht="15.6" x14ac:dyDescent="0.3">
      <c r="A15" s="649" t="s">
        <v>46</v>
      </c>
      <c r="B15" s="649"/>
      <c r="C15" s="649"/>
      <c r="D15" s="649"/>
      <c r="E15" s="649"/>
      <c r="F15" s="649"/>
      <c r="G15" s="649"/>
      <c r="H15" s="76"/>
      <c r="I15" s="75"/>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c r="IO15" s="73"/>
      <c r="IP15" s="73"/>
      <c r="IQ15" s="73"/>
      <c r="IR15" s="73"/>
      <c r="IS15" s="73"/>
      <c r="IT15" s="73"/>
      <c r="IU15" s="73"/>
      <c r="IV15" s="73"/>
    </row>
    <row r="16" spans="1:256" ht="15.6" x14ac:dyDescent="0.3">
      <c r="A16" s="73"/>
      <c r="B16" s="646" t="s">
        <v>1</v>
      </c>
      <c r="C16" s="646"/>
      <c r="D16" s="646"/>
      <c r="E16" s="646"/>
      <c r="F16" s="77"/>
      <c r="G16" s="77"/>
      <c r="H16" s="77"/>
      <c r="I16" s="75"/>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c r="IP16" s="73"/>
      <c r="IQ16" s="73"/>
      <c r="IR16" s="73"/>
      <c r="IS16" s="73"/>
      <c r="IT16" s="73"/>
      <c r="IU16" s="73"/>
      <c r="IV16" s="73"/>
    </row>
    <row r="17" spans="1:256" ht="15.6" x14ac:dyDescent="0.3">
      <c r="A17" s="73"/>
      <c r="B17" s="74"/>
      <c r="C17" s="74" t="s">
        <v>228</v>
      </c>
      <c r="D17" s="74"/>
      <c r="E17" s="74"/>
      <c r="F17" s="74"/>
      <c r="G17" s="74"/>
      <c r="H17" s="74"/>
      <c r="I17" s="75"/>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row>
    <row r="18" spans="1:256" s="83" customFormat="1" ht="34.200000000000003" customHeight="1" x14ac:dyDescent="0.3">
      <c r="A18" s="616" t="s">
        <v>241</v>
      </c>
      <c r="B18" s="616"/>
      <c r="C18" s="616"/>
      <c r="D18" s="616"/>
      <c r="E18" s="616"/>
      <c r="F18" s="616"/>
      <c r="G18" s="616"/>
      <c r="H18" s="616"/>
      <c r="I18" s="616"/>
      <c r="J18" s="616"/>
      <c r="K18" s="616"/>
      <c r="L18" s="123"/>
      <c r="M18" s="123"/>
    </row>
    <row r="19" spans="1:256" s="348" customFormat="1" ht="51.75" customHeight="1" x14ac:dyDescent="0.3">
      <c r="A19" s="348" t="s">
        <v>238</v>
      </c>
      <c r="B19" s="333"/>
      <c r="C19" s="333"/>
      <c r="D19" s="333"/>
      <c r="E19" s="333"/>
      <c r="F19" s="333"/>
      <c r="G19" s="349"/>
      <c r="H19" s="349"/>
      <c r="I19" s="350"/>
      <c r="J19" s="349"/>
      <c r="K19" s="349"/>
      <c r="L19" s="349"/>
      <c r="M19" s="349"/>
    </row>
    <row r="20" spans="1:256" s="53" customFormat="1" ht="97.2" customHeight="1" x14ac:dyDescent="0.3">
      <c r="A20" s="647" t="s">
        <v>265</v>
      </c>
      <c r="B20" s="647"/>
      <c r="C20" s="647"/>
      <c r="D20" s="647"/>
      <c r="E20" s="647"/>
      <c r="F20" s="647"/>
      <c r="G20" s="647"/>
      <c r="H20" s="647"/>
      <c r="I20" s="647"/>
      <c r="J20" s="647"/>
      <c r="K20" s="647"/>
    </row>
    <row r="21" spans="1:256" ht="15.6" x14ac:dyDescent="0.3">
      <c r="A21" s="71" t="s">
        <v>51</v>
      </c>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c r="IR21" s="82"/>
      <c r="IS21" s="82"/>
      <c r="IT21" s="82"/>
      <c r="IU21" s="82"/>
      <c r="IV21" s="82"/>
    </row>
    <row r="22" spans="1:256" ht="19.95" customHeight="1" x14ac:dyDescent="0.3">
      <c r="A22" s="648" t="s">
        <v>52</v>
      </c>
      <c r="B22" s="648"/>
      <c r="C22" s="648"/>
      <c r="D22" s="648"/>
      <c r="E22" s="648"/>
      <c r="F22" s="648"/>
      <c r="G22" s="648"/>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c r="IU22" s="82"/>
      <c r="IV22" s="82"/>
    </row>
    <row r="23" spans="1:256" ht="39.75" customHeight="1" x14ac:dyDescent="0.3">
      <c r="A23" s="694" t="s">
        <v>83</v>
      </c>
      <c r="B23" s="694"/>
      <c r="C23" s="694"/>
      <c r="D23" s="694"/>
      <c r="E23" s="694"/>
      <c r="F23" s="694"/>
      <c r="G23" s="694"/>
      <c r="H23" s="124"/>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c r="BY23" s="125"/>
      <c r="BZ23" s="125"/>
      <c r="CA23" s="125"/>
      <c r="CB23" s="125"/>
      <c r="CC23" s="125"/>
      <c r="CD23" s="125"/>
      <c r="CE23" s="125"/>
      <c r="CF23" s="125"/>
      <c r="CG23" s="125"/>
      <c r="CH23" s="125"/>
      <c r="CI23" s="125"/>
      <c r="CJ23" s="125"/>
      <c r="CK23" s="125"/>
      <c r="CL23" s="125"/>
      <c r="CM23" s="125"/>
      <c r="CN23" s="125"/>
      <c r="CO23" s="125"/>
      <c r="CP23" s="125"/>
      <c r="CQ23" s="125"/>
      <c r="CR23" s="125"/>
      <c r="CS23" s="125"/>
      <c r="CT23" s="125"/>
      <c r="CU23" s="125"/>
      <c r="CV23" s="125"/>
      <c r="CW23" s="125"/>
      <c r="CX23" s="125"/>
      <c r="CY23" s="125"/>
      <c r="CZ23" s="125"/>
      <c r="DA23" s="125"/>
      <c r="DB23" s="125"/>
      <c r="DC23" s="125"/>
      <c r="DD23" s="125"/>
      <c r="DE23" s="125"/>
      <c r="DF23" s="125"/>
      <c r="DG23" s="125"/>
      <c r="DH23" s="125"/>
      <c r="DI23" s="125"/>
      <c r="DJ23" s="125"/>
      <c r="DK23" s="125"/>
      <c r="DL23" s="125"/>
      <c r="DM23" s="125"/>
      <c r="DN23" s="125"/>
      <c r="DO23" s="125"/>
      <c r="DP23" s="125"/>
      <c r="DQ23" s="125"/>
      <c r="DR23" s="125"/>
      <c r="DS23" s="125"/>
      <c r="DT23" s="125"/>
      <c r="DU23" s="125"/>
      <c r="DV23" s="125"/>
      <c r="DW23" s="125"/>
      <c r="DX23" s="125"/>
      <c r="DY23" s="125"/>
      <c r="DZ23" s="125"/>
      <c r="EA23" s="125"/>
      <c r="EB23" s="125"/>
      <c r="EC23" s="125"/>
      <c r="ED23" s="125"/>
      <c r="EE23" s="125"/>
      <c r="EF23" s="125"/>
      <c r="EG23" s="125"/>
      <c r="EH23" s="125"/>
      <c r="EI23" s="125"/>
      <c r="EJ23" s="125"/>
      <c r="EK23" s="125"/>
      <c r="EL23" s="125"/>
      <c r="EM23" s="125"/>
      <c r="EN23" s="125"/>
      <c r="EO23" s="125"/>
      <c r="EP23" s="125"/>
      <c r="EQ23" s="125"/>
      <c r="ER23" s="125"/>
      <c r="ES23" s="125"/>
      <c r="ET23" s="125"/>
      <c r="EU23" s="125"/>
      <c r="EV23" s="125"/>
      <c r="EW23" s="125"/>
      <c r="EX23" s="125"/>
      <c r="EY23" s="125"/>
      <c r="EZ23" s="125"/>
      <c r="FA23" s="125"/>
      <c r="FB23" s="125"/>
      <c r="FC23" s="125"/>
      <c r="FD23" s="125"/>
      <c r="FE23" s="125"/>
      <c r="FF23" s="125"/>
      <c r="FG23" s="125"/>
      <c r="FH23" s="125"/>
      <c r="FI23" s="125"/>
      <c r="FJ23" s="125"/>
      <c r="FK23" s="125"/>
      <c r="FL23" s="125"/>
      <c r="FM23" s="125"/>
      <c r="FN23" s="125"/>
      <c r="FO23" s="125"/>
      <c r="FP23" s="125"/>
      <c r="FQ23" s="125"/>
      <c r="FR23" s="125"/>
      <c r="FS23" s="125"/>
      <c r="FT23" s="125"/>
      <c r="FU23" s="125"/>
      <c r="FV23" s="125"/>
      <c r="FW23" s="125"/>
      <c r="FX23" s="125"/>
      <c r="FY23" s="125"/>
      <c r="FZ23" s="125"/>
      <c r="GA23" s="125"/>
      <c r="GB23" s="125"/>
      <c r="GC23" s="125"/>
      <c r="GD23" s="125"/>
      <c r="GE23" s="125"/>
      <c r="GF23" s="125"/>
      <c r="GG23" s="125"/>
      <c r="GH23" s="125"/>
      <c r="GI23" s="125"/>
      <c r="GJ23" s="125"/>
      <c r="GK23" s="125"/>
      <c r="GL23" s="125"/>
      <c r="GM23" s="125"/>
      <c r="GN23" s="125"/>
      <c r="GO23" s="125"/>
      <c r="GP23" s="125"/>
      <c r="GQ23" s="125"/>
      <c r="GR23" s="125"/>
      <c r="GS23" s="125"/>
      <c r="GT23" s="125"/>
      <c r="GU23" s="125"/>
      <c r="GV23" s="125"/>
      <c r="GW23" s="125"/>
      <c r="GX23" s="125"/>
      <c r="GY23" s="125"/>
      <c r="GZ23" s="125"/>
      <c r="HA23" s="125"/>
      <c r="HB23" s="125"/>
      <c r="HC23" s="125"/>
      <c r="HD23" s="125"/>
      <c r="HE23" s="125"/>
      <c r="HF23" s="125"/>
      <c r="HG23" s="125"/>
      <c r="HH23" s="125"/>
      <c r="HI23" s="125"/>
      <c r="HJ23" s="125"/>
      <c r="HK23" s="125"/>
      <c r="HL23" s="125"/>
      <c r="HM23" s="125"/>
      <c r="HN23" s="125"/>
      <c r="HO23" s="125"/>
      <c r="HP23" s="125"/>
      <c r="HQ23" s="125"/>
      <c r="HR23" s="125"/>
      <c r="HS23" s="125"/>
      <c r="HT23" s="125"/>
      <c r="HU23" s="125"/>
      <c r="HV23" s="125"/>
      <c r="HW23" s="125"/>
      <c r="HX23" s="125"/>
      <c r="HY23" s="125"/>
      <c r="HZ23" s="125"/>
      <c r="IA23" s="125"/>
      <c r="IB23" s="125"/>
      <c r="IC23" s="125"/>
      <c r="ID23" s="125"/>
      <c r="IE23" s="125"/>
      <c r="IF23" s="125"/>
      <c r="IG23" s="125"/>
      <c r="IH23" s="125"/>
      <c r="II23" s="125"/>
      <c r="IJ23" s="125"/>
      <c r="IK23" s="125"/>
      <c r="IL23" s="125"/>
      <c r="IM23" s="125"/>
      <c r="IN23" s="125"/>
      <c r="IO23" s="125"/>
      <c r="IP23" s="125"/>
      <c r="IQ23" s="125"/>
      <c r="IR23" s="125"/>
      <c r="IS23" s="125"/>
      <c r="IT23" s="125"/>
      <c r="IU23" s="125"/>
      <c r="IV23" s="125"/>
    </row>
    <row r="24" spans="1:256" ht="23.25" customHeight="1" x14ac:dyDescent="0.3">
      <c r="A24" s="71" t="s">
        <v>54</v>
      </c>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row>
    <row r="25" spans="1:256" ht="15.6" x14ac:dyDescent="0.3">
      <c r="A25" s="71" t="s">
        <v>84</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ht="50.4" customHeight="1" x14ac:dyDescent="0.3">
      <c r="A26" s="642" t="s">
        <v>104</v>
      </c>
      <c r="B26" s="642"/>
      <c r="C26" s="642"/>
      <c r="D26" s="642"/>
      <c r="E26" s="642"/>
      <c r="F26" s="642"/>
      <c r="G26" s="642"/>
      <c r="H26" s="126"/>
      <c r="I26" s="127"/>
      <c r="J26" s="119"/>
      <c r="K26" s="119"/>
      <c r="L26" s="119"/>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c r="IV26" s="53"/>
    </row>
    <row r="27" spans="1:256" ht="65.400000000000006" customHeight="1" x14ac:dyDescent="0.3">
      <c r="A27" s="642" t="s">
        <v>192</v>
      </c>
      <c r="B27" s="642"/>
      <c r="C27" s="642"/>
      <c r="D27" s="642"/>
      <c r="E27" s="642"/>
      <c r="F27" s="642"/>
      <c r="G27" s="642"/>
      <c r="H27" s="642"/>
      <c r="I27" s="642"/>
      <c r="J27" s="642"/>
      <c r="K27" s="119"/>
      <c r="L27" s="119"/>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c r="IV27" s="53"/>
    </row>
    <row r="28" spans="1:256" ht="34.200000000000003" customHeight="1" x14ac:dyDescent="0.3">
      <c r="A28" s="642" t="s">
        <v>105</v>
      </c>
      <c r="B28" s="642"/>
      <c r="C28" s="642"/>
      <c r="D28" s="642"/>
      <c r="E28" s="642"/>
      <c r="F28" s="642"/>
      <c r="G28" s="642"/>
      <c r="H28" s="126"/>
      <c r="I28" s="52"/>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c r="IV28" s="53"/>
    </row>
    <row r="29" spans="1:256" ht="15.6" x14ac:dyDescent="0.3">
      <c r="A29" s="137"/>
      <c r="B29" s="137"/>
      <c r="C29" s="137"/>
      <c r="D29" s="137"/>
      <c r="E29" s="137"/>
      <c r="F29" s="137"/>
      <c r="G29" s="137"/>
      <c r="H29" s="78"/>
      <c r="I29" s="75"/>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c r="HU29" s="73"/>
      <c r="HV29" s="73"/>
      <c r="HW29" s="73"/>
      <c r="HX29" s="73"/>
      <c r="HY29" s="73"/>
      <c r="HZ29" s="73"/>
      <c r="IA29" s="73"/>
      <c r="IB29" s="73"/>
      <c r="IC29" s="73"/>
      <c r="ID29" s="73"/>
      <c r="IE29" s="73"/>
      <c r="IF29" s="73"/>
      <c r="IG29" s="73"/>
      <c r="IH29" s="73"/>
      <c r="II29" s="73"/>
      <c r="IJ29" s="73"/>
      <c r="IK29" s="73"/>
      <c r="IL29" s="73"/>
      <c r="IM29" s="73"/>
      <c r="IN29" s="73"/>
      <c r="IO29" s="73"/>
      <c r="IP29" s="73"/>
      <c r="IQ29" s="73"/>
      <c r="IR29" s="73"/>
      <c r="IS29" s="73"/>
      <c r="IT29" s="73"/>
      <c r="IU29" s="73"/>
      <c r="IV29" s="73"/>
    </row>
    <row r="30" spans="1:256" ht="18.75" customHeight="1" x14ac:dyDescent="0.3">
      <c r="A30" s="618" t="s">
        <v>57</v>
      </c>
      <c r="B30" s="618" t="s">
        <v>5</v>
      </c>
      <c r="C30" s="618" t="s">
        <v>230</v>
      </c>
      <c r="D30" s="618" t="s">
        <v>229</v>
      </c>
      <c r="E30" s="618" t="s">
        <v>37</v>
      </c>
      <c r="F30" s="618"/>
      <c r="G30" s="618"/>
      <c r="H30" s="78"/>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row>
    <row r="31" spans="1:256" ht="38.25" customHeight="1" x14ac:dyDescent="0.3">
      <c r="A31" s="618"/>
      <c r="B31" s="618"/>
      <c r="C31" s="618"/>
      <c r="D31" s="618"/>
      <c r="E31" s="397" t="s">
        <v>24</v>
      </c>
      <c r="F31" s="397" t="s">
        <v>120</v>
      </c>
      <c r="G31" s="397" t="s">
        <v>231</v>
      </c>
      <c r="H31" s="78"/>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row>
    <row r="32" spans="1:256" ht="37.799999999999997" customHeight="1" x14ac:dyDescent="0.3">
      <c r="A32" s="128" t="s">
        <v>86</v>
      </c>
      <c r="B32" s="41"/>
      <c r="C32" s="41"/>
      <c r="D32" s="41"/>
      <c r="E32" s="42"/>
      <c r="F32" s="42"/>
      <c r="G32" s="42"/>
      <c r="H32" s="78"/>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29"/>
      <c r="EC32" s="129"/>
      <c r="ED32" s="129"/>
      <c r="EE32" s="129"/>
      <c r="EF32" s="129"/>
      <c r="EG32" s="129"/>
      <c r="EH32" s="129"/>
      <c r="EI32" s="129"/>
      <c r="EJ32" s="129"/>
      <c r="EK32" s="129"/>
      <c r="EL32" s="129"/>
      <c r="EM32" s="129"/>
      <c r="EN32" s="129"/>
      <c r="EO32" s="129"/>
      <c r="EP32" s="129"/>
      <c r="EQ32" s="129"/>
      <c r="ER32" s="129"/>
      <c r="ES32" s="129"/>
      <c r="ET32" s="129"/>
      <c r="EU32" s="129"/>
      <c r="EV32" s="129"/>
      <c r="EW32" s="129"/>
      <c r="EX32" s="129"/>
      <c r="EY32" s="129"/>
      <c r="EZ32" s="129"/>
      <c r="FA32" s="129"/>
      <c r="FB32" s="129"/>
      <c r="FC32" s="129"/>
      <c r="FD32" s="129"/>
      <c r="FE32" s="129"/>
      <c r="FF32" s="129"/>
      <c r="FG32" s="129"/>
      <c r="FH32" s="129"/>
      <c r="FI32" s="129"/>
      <c r="FJ32" s="129"/>
      <c r="FK32" s="129"/>
      <c r="FL32" s="129"/>
      <c r="FM32" s="129"/>
      <c r="FN32" s="129"/>
      <c r="FO32" s="129"/>
      <c r="FP32" s="129"/>
      <c r="FQ32" s="129"/>
      <c r="FR32" s="129"/>
      <c r="FS32" s="129"/>
      <c r="FT32" s="129"/>
      <c r="FU32" s="129"/>
      <c r="FV32" s="129"/>
      <c r="FW32" s="129"/>
      <c r="FX32" s="129"/>
      <c r="FY32" s="129"/>
      <c r="FZ32" s="129"/>
      <c r="GA32" s="129"/>
      <c r="GB32" s="129"/>
      <c r="GC32" s="129"/>
      <c r="GD32" s="129"/>
      <c r="GE32" s="129"/>
      <c r="GF32" s="129"/>
      <c r="GG32" s="129"/>
      <c r="GH32" s="129"/>
      <c r="GI32" s="129"/>
      <c r="GJ32" s="129"/>
      <c r="GK32" s="129"/>
      <c r="GL32" s="129"/>
      <c r="GM32" s="129"/>
      <c r="GN32" s="129"/>
      <c r="GO32" s="129"/>
      <c r="GP32" s="129"/>
      <c r="GQ32" s="129"/>
      <c r="GR32" s="129"/>
      <c r="GS32" s="129"/>
      <c r="GT32" s="129"/>
      <c r="GU32" s="129"/>
      <c r="GV32" s="129"/>
      <c r="GW32" s="129"/>
      <c r="GX32" s="129"/>
      <c r="GY32" s="129"/>
      <c r="GZ32" s="129"/>
      <c r="HA32" s="129"/>
      <c r="HB32" s="129"/>
      <c r="HC32" s="129"/>
      <c r="HD32" s="129"/>
      <c r="HE32" s="129"/>
      <c r="HF32" s="129"/>
      <c r="HG32" s="129"/>
      <c r="HH32" s="129"/>
      <c r="HI32" s="129"/>
      <c r="HJ32" s="129"/>
      <c r="HK32" s="129"/>
      <c r="HL32" s="129"/>
      <c r="HM32" s="129"/>
      <c r="HN32" s="129"/>
      <c r="HO32" s="129"/>
      <c r="HP32" s="129"/>
      <c r="HQ32" s="129"/>
      <c r="HR32" s="129"/>
      <c r="HS32" s="129"/>
      <c r="HT32" s="129"/>
      <c r="HU32" s="129"/>
      <c r="HV32" s="129"/>
      <c r="HW32" s="129"/>
      <c r="HX32" s="129"/>
      <c r="HY32" s="129"/>
      <c r="HZ32" s="129"/>
      <c r="IA32" s="129"/>
      <c r="IB32" s="129"/>
      <c r="IC32" s="129"/>
      <c r="ID32" s="129"/>
      <c r="IE32" s="129"/>
      <c r="IF32" s="129"/>
      <c r="IG32" s="129"/>
      <c r="IH32" s="129"/>
      <c r="II32" s="129"/>
      <c r="IJ32" s="129"/>
      <c r="IK32" s="129"/>
      <c r="IL32" s="129"/>
      <c r="IM32" s="129"/>
      <c r="IN32" s="129"/>
      <c r="IO32" s="129"/>
      <c r="IP32" s="129"/>
      <c r="IQ32" s="129"/>
      <c r="IR32" s="129"/>
      <c r="IS32" s="129"/>
      <c r="IT32" s="129"/>
      <c r="IU32" s="129"/>
      <c r="IV32" s="129"/>
    </row>
    <row r="33" spans="1:256" ht="28.2" customHeight="1" x14ac:dyDescent="0.3">
      <c r="A33" s="128" t="s">
        <v>87</v>
      </c>
      <c r="B33" s="90"/>
      <c r="C33" s="51">
        <v>18532</v>
      </c>
      <c r="D33" s="51">
        <f>18617-211</f>
        <v>18406</v>
      </c>
      <c r="E33" s="51">
        <v>19510</v>
      </c>
      <c r="F33" s="417">
        <v>20291</v>
      </c>
      <c r="G33" s="417">
        <v>21102</v>
      </c>
      <c r="H33" s="78"/>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29"/>
      <c r="EA33" s="129"/>
      <c r="EB33" s="129"/>
      <c r="EC33" s="129"/>
      <c r="ED33" s="129"/>
      <c r="EE33" s="129"/>
      <c r="EF33" s="129"/>
      <c r="EG33" s="129"/>
      <c r="EH33" s="129"/>
      <c r="EI33" s="129"/>
      <c r="EJ33" s="129"/>
      <c r="EK33" s="129"/>
      <c r="EL33" s="129"/>
      <c r="EM33" s="129"/>
      <c r="EN33" s="129"/>
      <c r="EO33" s="129"/>
      <c r="EP33" s="129"/>
      <c r="EQ33" s="129"/>
      <c r="ER33" s="129"/>
      <c r="ES33" s="129"/>
      <c r="ET33" s="129"/>
      <c r="EU33" s="129"/>
      <c r="EV33" s="129"/>
      <c r="EW33" s="129"/>
      <c r="EX33" s="129"/>
      <c r="EY33" s="129"/>
      <c r="EZ33" s="129"/>
      <c r="FA33" s="129"/>
      <c r="FB33" s="129"/>
      <c r="FC33" s="129"/>
      <c r="FD33" s="129"/>
      <c r="FE33" s="129"/>
      <c r="FF33" s="129"/>
      <c r="FG33" s="129"/>
      <c r="FH33" s="129"/>
      <c r="FI33" s="129"/>
      <c r="FJ33" s="129"/>
      <c r="FK33" s="129"/>
      <c r="FL33" s="129"/>
      <c r="FM33" s="129"/>
      <c r="FN33" s="129"/>
      <c r="FO33" s="129"/>
      <c r="FP33" s="129"/>
      <c r="FQ33" s="129"/>
      <c r="FR33" s="129"/>
      <c r="FS33" s="129"/>
      <c r="FT33" s="129"/>
      <c r="FU33" s="129"/>
      <c r="FV33" s="129"/>
      <c r="FW33" s="129"/>
      <c r="FX33" s="129"/>
      <c r="FY33" s="129"/>
      <c r="FZ33" s="129"/>
      <c r="GA33" s="129"/>
      <c r="GB33" s="129"/>
      <c r="GC33" s="129"/>
      <c r="GD33" s="129"/>
      <c r="GE33" s="129"/>
      <c r="GF33" s="129"/>
      <c r="GG33" s="129"/>
      <c r="GH33" s="129"/>
      <c r="GI33" s="129"/>
      <c r="GJ33" s="129"/>
      <c r="GK33" s="129"/>
      <c r="GL33" s="129"/>
      <c r="GM33" s="129"/>
      <c r="GN33" s="129"/>
      <c r="GO33" s="129"/>
      <c r="GP33" s="129"/>
      <c r="GQ33" s="129"/>
      <c r="GR33" s="129"/>
      <c r="GS33" s="129"/>
      <c r="GT33" s="129"/>
      <c r="GU33" s="129"/>
      <c r="GV33" s="129"/>
      <c r="GW33" s="129"/>
      <c r="GX33" s="129"/>
      <c r="GY33" s="129"/>
      <c r="GZ33" s="129"/>
      <c r="HA33" s="129"/>
      <c r="HB33" s="129"/>
      <c r="HC33" s="129"/>
      <c r="HD33" s="129"/>
      <c r="HE33" s="129"/>
      <c r="HF33" s="129"/>
      <c r="HG33" s="129"/>
      <c r="HH33" s="129"/>
      <c r="HI33" s="129"/>
      <c r="HJ33" s="129"/>
      <c r="HK33" s="129"/>
      <c r="HL33" s="129"/>
      <c r="HM33" s="129"/>
      <c r="HN33" s="129"/>
      <c r="HO33" s="129"/>
      <c r="HP33" s="129"/>
      <c r="HQ33" s="129"/>
      <c r="HR33" s="129"/>
      <c r="HS33" s="129"/>
      <c r="HT33" s="129"/>
      <c r="HU33" s="129"/>
      <c r="HV33" s="129"/>
      <c r="HW33" s="129"/>
      <c r="HX33" s="129"/>
      <c r="HY33" s="129"/>
      <c r="HZ33" s="129"/>
      <c r="IA33" s="129"/>
      <c r="IB33" s="129"/>
      <c r="IC33" s="129"/>
      <c r="ID33" s="129"/>
      <c r="IE33" s="129"/>
      <c r="IF33" s="129"/>
      <c r="IG33" s="129"/>
      <c r="IH33" s="129"/>
      <c r="II33" s="129"/>
      <c r="IJ33" s="129"/>
      <c r="IK33" s="129"/>
      <c r="IL33" s="129"/>
      <c r="IM33" s="129"/>
      <c r="IN33" s="129"/>
      <c r="IO33" s="129"/>
      <c r="IP33" s="129"/>
      <c r="IQ33" s="129"/>
      <c r="IR33" s="129"/>
      <c r="IS33" s="129"/>
      <c r="IT33" s="129"/>
      <c r="IU33" s="129"/>
      <c r="IV33" s="129"/>
    </row>
    <row r="34" spans="1:256" ht="39.75" customHeight="1" x14ac:dyDescent="0.3">
      <c r="A34" s="130" t="s">
        <v>16</v>
      </c>
      <c r="B34" s="140" t="s">
        <v>14</v>
      </c>
      <c r="C34" s="156">
        <f>C32+C33</f>
        <v>18532</v>
      </c>
      <c r="D34" s="156">
        <f>D32+D33</f>
        <v>18406</v>
      </c>
      <c r="E34" s="156">
        <f>E32+E33</f>
        <v>19510</v>
      </c>
      <c r="F34" s="156">
        <f>F32+F33</f>
        <v>20291</v>
      </c>
      <c r="G34" s="156">
        <f>G32+G33</f>
        <v>21102</v>
      </c>
      <c r="H34" s="131"/>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2"/>
      <c r="DV34" s="132"/>
      <c r="DW34" s="132"/>
      <c r="DX34" s="132"/>
      <c r="DY34" s="132"/>
      <c r="DZ34" s="132"/>
      <c r="EA34" s="132"/>
      <c r="EB34" s="132"/>
      <c r="EC34" s="132"/>
      <c r="ED34" s="132"/>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2"/>
      <c r="IP34" s="132"/>
      <c r="IQ34" s="132"/>
      <c r="IR34" s="132"/>
      <c r="IS34" s="132"/>
      <c r="IT34" s="132"/>
      <c r="IU34" s="132"/>
      <c r="IV34" s="132"/>
    </row>
    <row r="35" spans="1:256" ht="40.950000000000003" customHeight="1" x14ac:dyDescent="0.3">
      <c r="A35" s="636" t="s">
        <v>59</v>
      </c>
      <c r="B35" s="636"/>
      <c r="C35" s="636"/>
      <c r="D35" s="636"/>
      <c r="E35" s="636"/>
      <c r="F35" s="636"/>
      <c r="G35" s="636"/>
      <c r="H35" s="636"/>
      <c r="I35" s="75"/>
      <c r="J35" s="97"/>
      <c r="K35" s="97"/>
      <c r="L35" s="97"/>
      <c r="M35" s="97"/>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c r="II35" s="73"/>
      <c r="IJ35" s="73"/>
      <c r="IK35" s="73"/>
      <c r="IL35" s="73"/>
      <c r="IM35" s="73"/>
      <c r="IN35" s="73"/>
      <c r="IO35" s="73"/>
      <c r="IP35" s="73"/>
      <c r="IQ35" s="73"/>
      <c r="IR35" s="73"/>
      <c r="IS35" s="73"/>
      <c r="IT35" s="73"/>
      <c r="IU35" s="73"/>
      <c r="IV35" s="73"/>
    </row>
    <row r="36" spans="1:256" ht="19.95" customHeight="1" x14ac:dyDescent="0.3">
      <c r="A36" s="71" t="s">
        <v>60</v>
      </c>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row r="37" spans="1:256" ht="50.25" customHeight="1" x14ac:dyDescent="0.3">
      <c r="A37" s="694" t="s">
        <v>83</v>
      </c>
      <c r="B37" s="694"/>
      <c r="C37" s="694"/>
      <c r="D37" s="694"/>
      <c r="E37" s="694"/>
      <c r="F37" s="694"/>
      <c r="G37" s="694"/>
      <c r="H37" s="124"/>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125"/>
      <c r="CQ37" s="125"/>
      <c r="CR37" s="12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125"/>
      <c r="GE37" s="125"/>
      <c r="GF37" s="125"/>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row>
    <row r="38" spans="1:256" ht="25.95" customHeight="1" x14ac:dyDescent="0.3">
      <c r="A38" s="71" t="s">
        <v>88</v>
      </c>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c r="IS38" s="82"/>
      <c r="IT38" s="82"/>
      <c r="IU38" s="82"/>
      <c r="IV38" s="82"/>
    </row>
    <row r="39" spans="1:256" ht="49.2" customHeight="1" x14ac:dyDescent="0.3">
      <c r="A39" s="642" t="s">
        <v>105</v>
      </c>
      <c r="B39" s="642"/>
      <c r="C39" s="642"/>
      <c r="D39" s="642"/>
      <c r="E39" s="642"/>
      <c r="F39" s="642"/>
      <c r="G39" s="642"/>
      <c r="H39" s="126"/>
      <c r="I39" s="52"/>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c r="IU39" s="53"/>
      <c r="IV39" s="53"/>
    </row>
    <row r="40" spans="1:256" ht="23.4" customHeight="1" x14ac:dyDescent="0.3">
      <c r="A40" s="695" t="s">
        <v>19</v>
      </c>
      <c r="B40" s="618" t="s">
        <v>5</v>
      </c>
      <c r="C40" s="618" t="s">
        <v>230</v>
      </c>
      <c r="D40" s="618" t="s">
        <v>229</v>
      </c>
      <c r="E40" s="618" t="s">
        <v>37</v>
      </c>
      <c r="F40" s="618"/>
      <c r="G40" s="618"/>
      <c r="H40" s="52"/>
      <c r="I40" s="53"/>
      <c r="J40" s="53"/>
      <c r="K40" s="53" t="s">
        <v>48</v>
      </c>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c r="IU40" s="53"/>
      <c r="IV40" s="53"/>
    </row>
    <row r="41" spans="1:256" ht="39" customHeight="1" x14ac:dyDescent="0.3">
      <c r="A41" s="696"/>
      <c r="B41" s="618"/>
      <c r="C41" s="618"/>
      <c r="D41" s="618"/>
      <c r="E41" s="397" t="s">
        <v>24</v>
      </c>
      <c r="F41" s="397" t="s">
        <v>120</v>
      </c>
      <c r="G41" s="397" t="s">
        <v>231</v>
      </c>
      <c r="H41" s="52"/>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row>
    <row r="42" spans="1:256" s="53" customFormat="1" ht="42" customHeight="1" x14ac:dyDescent="0.3">
      <c r="A42" s="90" t="s">
        <v>106</v>
      </c>
      <c r="B42" s="436" t="s">
        <v>107</v>
      </c>
      <c r="C42" s="45">
        <v>411</v>
      </c>
      <c r="D42" s="45">
        <v>446</v>
      </c>
      <c r="E42" s="45">
        <v>446</v>
      </c>
      <c r="F42" s="45">
        <v>446</v>
      </c>
      <c r="G42" s="45">
        <v>446</v>
      </c>
      <c r="H42" s="52"/>
    </row>
    <row r="43" spans="1:256" s="73" customFormat="1" ht="15.6" x14ac:dyDescent="0.3">
      <c r="A43" s="414"/>
      <c r="B43" s="414"/>
      <c r="C43" s="159"/>
      <c r="D43" s="160"/>
      <c r="E43" s="160"/>
      <c r="F43" s="160"/>
      <c r="G43" s="160"/>
      <c r="H43" s="160"/>
      <c r="I43" s="52"/>
      <c r="J43" s="55" t="s">
        <v>48</v>
      </c>
      <c r="K43" s="56"/>
      <c r="L43" s="56"/>
      <c r="M43" s="56"/>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c r="EN43" s="53"/>
      <c r="EO43" s="53"/>
      <c r="EP43" s="53"/>
      <c r="EQ43" s="53"/>
      <c r="ER43" s="53"/>
      <c r="ES43" s="53"/>
      <c r="ET43" s="53"/>
      <c r="EU43" s="53"/>
      <c r="EV43" s="53"/>
      <c r="EW43" s="53"/>
      <c r="EX43" s="53"/>
      <c r="EY43" s="53"/>
      <c r="EZ43" s="53"/>
      <c r="FA43" s="53"/>
      <c r="FB43" s="53"/>
      <c r="FC43" s="53"/>
      <c r="FD43" s="53"/>
      <c r="FE43" s="53"/>
      <c r="FF43" s="53"/>
      <c r="FG43" s="53"/>
      <c r="FH43" s="53"/>
      <c r="FI43" s="53"/>
      <c r="FJ43" s="53"/>
      <c r="FK43" s="53"/>
      <c r="FL43" s="53"/>
      <c r="FM43" s="53"/>
      <c r="FN43" s="53"/>
      <c r="FO43" s="53"/>
      <c r="FP43" s="53"/>
      <c r="FQ43" s="53"/>
      <c r="FR43" s="53"/>
      <c r="FS43" s="53"/>
      <c r="FT43" s="53"/>
      <c r="FU43" s="53"/>
      <c r="FV43" s="53"/>
      <c r="FW43" s="53"/>
      <c r="FX43" s="53"/>
      <c r="FY43" s="53"/>
      <c r="FZ43" s="53"/>
      <c r="GA43" s="53"/>
      <c r="GB43" s="53"/>
      <c r="GC43" s="53"/>
      <c r="GD43" s="53"/>
      <c r="GE43" s="53"/>
      <c r="GF43" s="53"/>
      <c r="GG43" s="53"/>
      <c r="GH43" s="53"/>
      <c r="GI43" s="53"/>
      <c r="GJ43" s="53"/>
      <c r="GK43" s="53"/>
      <c r="GL43" s="53"/>
      <c r="GM43" s="53"/>
      <c r="GN43" s="53"/>
      <c r="GO43" s="53"/>
      <c r="GP43" s="53"/>
      <c r="GQ43" s="53"/>
      <c r="GR43" s="53"/>
      <c r="GS43" s="53"/>
      <c r="GT43" s="53"/>
      <c r="GU43" s="53"/>
      <c r="GV43" s="53"/>
      <c r="GW43" s="53"/>
      <c r="GX43" s="53"/>
      <c r="GY43" s="53"/>
      <c r="GZ43" s="53"/>
      <c r="HA43" s="53"/>
      <c r="HB43" s="53"/>
      <c r="HC43" s="53"/>
      <c r="HD43" s="53"/>
      <c r="HE43" s="53"/>
      <c r="HF43" s="53"/>
      <c r="HG43" s="53"/>
      <c r="HH43" s="53"/>
      <c r="HI43" s="53"/>
      <c r="HJ43" s="53"/>
      <c r="HK43" s="53"/>
      <c r="HL43" s="53"/>
      <c r="HM43" s="53"/>
      <c r="HN43" s="53"/>
      <c r="HO43" s="53"/>
      <c r="HP43" s="53"/>
      <c r="HQ43" s="53"/>
      <c r="HR43" s="53"/>
      <c r="HS43" s="53"/>
      <c r="HT43" s="53"/>
      <c r="HU43" s="53"/>
      <c r="HV43" s="53"/>
      <c r="HW43" s="53"/>
      <c r="HX43" s="53"/>
      <c r="HY43" s="53"/>
      <c r="HZ43" s="53"/>
      <c r="IA43" s="53"/>
      <c r="IB43" s="53"/>
      <c r="IC43" s="53"/>
      <c r="ID43" s="53"/>
      <c r="IE43" s="53"/>
      <c r="IF43" s="53"/>
      <c r="IG43" s="53"/>
      <c r="IH43" s="53"/>
      <c r="II43" s="53"/>
      <c r="IJ43" s="53"/>
      <c r="IK43" s="53"/>
      <c r="IL43" s="53"/>
      <c r="IM43" s="53"/>
      <c r="IN43" s="53"/>
      <c r="IO43" s="53"/>
      <c r="IP43" s="53"/>
      <c r="IQ43" s="53"/>
      <c r="IR43" s="53"/>
      <c r="IS43" s="53"/>
      <c r="IT43" s="53"/>
      <c r="IU43" s="53"/>
      <c r="IV43" s="53"/>
    </row>
    <row r="44" spans="1:256" s="73" customFormat="1" ht="22.8" customHeight="1" x14ac:dyDescent="0.3">
      <c r="A44" s="618" t="s">
        <v>57</v>
      </c>
      <c r="B44" s="618" t="s">
        <v>5</v>
      </c>
      <c r="C44" s="618" t="s">
        <v>230</v>
      </c>
      <c r="D44" s="618" t="s">
        <v>229</v>
      </c>
      <c r="E44" s="618" t="s">
        <v>37</v>
      </c>
      <c r="F44" s="618"/>
      <c r="G44" s="618"/>
      <c r="I44" s="75"/>
    </row>
    <row r="45" spans="1:256" s="73" customFormat="1" ht="22.95" customHeight="1" x14ac:dyDescent="0.3">
      <c r="A45" s="618"/>
      <c r="B45" s="618"/>
      <c r="C45" s="618"/>
      <c r="D45" s="618"/>
      <c r="E45" s="413" t="s">
        <v>24</v>
      </c>
      <c r="F45" s="413" t="s">
        <v>120</v>
      </c>
      <c r="G45" s="413" t="s">
        <v>231</v>
      </c>
      <c r="I45" s="75"/>
    </row>
    <row r="46" spans="1:256" s="73" customFormat="1" ht="24.6" customHeight="1" x14ac:dyDescent="0.3">
      <c r="A46" s="128" t="s">
        <v>87</v>
      </c>
      <c r="B46" s="90"/>
      <c r="C46" s="51">
        <v>18532</v>
      </c>
      <c r="D46" s="51">
        <f>D33</f>
        <v>18406</v>
      </c>
      <c r="E46" s="51">
        <f>E33</f>
        <v>19510</v>
      </c>
      <c r="F46" s="51">
        <f>F33</f>
        <v>20291</v>
      </c>
      <c r="G46" s="51">
        <f>G33</f>
        <v>21102</v>
      </c>
      <c r="I46" s="75"/>
    </row>
    <row r="47" spans="1:256" s="73" customFormat="1" ht="33.6" customHeight="1" x14ac:dyDescent="0.3">
      <c r="A47" s="415" t="s">
        <v>16</v>
      </c>
      <c r="B47" s="161" t="s">
        <v>14</v>
      </c>
      <c r="C47" s="156">
        <f t="shared" ref="C47:G47" si="0">C46</f>
        <v>18532</v>
      </c>
      <c r="D47" s="156">
        <f t="shared" si="0"/>
        <v>18406</v>
      </c>
      <c r="E47" s="156">
        <f t="shared" si="0"/>
        <v>19510</v>
      </c>
      <c r="F47" s="156">
        <f t="shared" si="0"/>
        <v>20291</v>
      </c>
      <c r="G47" s="156">
        <f t="shared" si="0"/>
        <v>21102</v>
      </c>
      <c r="I47" s="75"/>
    </row>
    <row r="48" spans="1:256" s="73" customFormat="1" ht="15.6" x14ac:dyDescent="0.3">
      <c r="A48" s="434"/>
      <c r="B48" s="434"/>
      <c r="I48" s="75"/>
    </row>
    <row r="51" spans="7:7" x14ac:dyDescent="0.3">
      <c r="G51" s="54" t="s">
        <v>48</v>
      </c>
    </row>
  </sheetData>
  <mergeCells count="31">
    <mergeCell ref="A37:G37"/>
    <mergeCell ref="A39:G39"/>
    <mergeCell ref="A40:A41"/>
    <mergeCell ref="B40:B41"/>
    <mergeCell ref="C40:C41"/>
    <mergeCell ref="D40:D41"/>
    <mergeCell ref="E40:G40"/>
    <mergeCell ref="A35:H35"/>
    <mergeCell ref="A20:K20"/>
    <mergeCell ref="A22:G22"/>
    <mergeCell ref="A23:G23"/>
    <mergeCell ref="A26:G26"/>
    <mergeCell ref="A27:J27"/>
    <mergeCell ref="A28:G28"/>
    <mergeCell ref="A30:A31"/>
    <mergeCell ref="B30:B31"/>
    <mergeCell ref="C30:C31"/>
    <mergeCell ref="D30:D31"/>
    <mergeCell ref="E30:G30"/>
    <mergeCell ref="A18:K18"/>
    <mergeCell ref="B16:E16"/>
    <mergeCell ref="A15:G15"/>
    <mergeCell ref="D8:G8"/>
    <mergeCell ref="D9:G9"/>
    <mergeCell ref="D10:G10"/>
    <mergeCell ref="D11:G11"/>
    <mergeCell ref="A44:A45"/>
    <mergeCell ref="B44:B45"/>
    <mergeCell ref="C44:C45"/>
    <mergeCell ref="D44:D45"/>
    <mergeCell ref="E44:G44"/>
  </mergeCells>
  <hyperlinks>
    <hyperlink ref="G2" r:id="rId1" display="jl:31665116.100 "/>
  </hyperlinks>
  <pageMargins left="0.39370078740157483" right="0.19685039370078741" top="0.39370078740157483" bottom="0.39370078740157483" header="0.59055118110236227" footer="0.98425196850393704"/>
  <pageSetup paperSize="9" scale="75" orientation="landscape" useFirstPageNumber="1" r:id="rId2"/>
  <headerFooter alignWithMargins="0">
    <oddHeader>&amp;C&amp;P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76"/>
  <sheetViews>
    <sheetView topLeftCell="A43" zoomScale="60" zoomScaleNormal="60" zoomScaleSheetLayoutView="70" workbookViewId="0">
      <selection activeCell="E51" sqref="E51"/>
    </sheetView>
  </sheetViews>
  <sheetFormatPr defaultRowHeight="13.8" x14ac:dyDescent="0.3"/>
  <cols>
    <col min="1" max="1" width="44.44140625" style="253" customWidth="1"/>
    <col min="2" max="2" width="19.44140625" style="253" customWidth="1"/>
    <col min="3" max="3" width="15" style="211" customWidth="1"/>
    <col min="4" max="4" width="16.33203125" style="211" customWidth="1"/>
    <col min="5" max="5" width="15.33203125" style="211" customWidth="1"/>
    <col min="6" max="6" width="14.109375" style="211" customWidth="1"/>
    <col min="7" max="7" width="15.88671875" style="211" customWidth="1"/>
    <col min="8" max="8" width="23.77734375" style="211" customWidth="1"/>
    <col min="9" max="9" width="11" style="223" customWidth="1"/>
    <col min="10" max="10" width="11.109375" style="211" customWidth="1"/>
    <col min="11" max="12" width="13.33203125" style="211" customWidth="1"/>
    <col min="13" max="13" width="13.88671875" style="211" customWidth="1"/>
    <col min="14" max="17" width="9.109375" style="211" customWidth="1"/>
    <col min="18" max="256" width="8.88671875" style="211"/>
    <col min="257" max="257" width="46.109375" style="211" customWidth="1"/>
    <col min="258" max="258" width="30.6640625" style="211" customWidth="1"/>
    <col min="259" max="259" width="20.88671875" style="211" customWidth="1"/>
    <col min="260" max="261" width="20.44140625" style="211" customWidth="1"/>
    <col min="262" max="262" width="14.6640625" style="211" customWidth="1"/>
    <col min="263" max="263" width="14" style="211" customWidth="1"/>
    <col min="264" max="264" width="32.88671875" style="211" customWidth="1"/>
    <col min="265" max="265" width="11" style="211" customWidth="1"/>
    <col min="266" max="266" width="11.109375" style="211" customWidth="1"/>
    <col min="267" max="268" width="13.33203125" style="211" customWidth="1"/>
    <col min="269" max="269" width="13.88671875" style="211" customWidth="1"/>
    <col min="270" max="273" width="9.109375" style="211" customWidth="1"/>
    <col min="274" max="512" width="8.88671875" style="211"/>
    <col min="513" max="513" width="46.109375" style="211" customWidth="1"/>
    <col min="514" max="514" width="30.6640625" style="211" customWidth="1"/>
    <col min="515" max="515" width="20.88671875" style="211" customWidth="1"/>
    <col min="516" max="517" width="20.44140625" style="211" customWidth="1"/>
    <col min="518" max="518" width="14.6640625" style="211" customWidth="1"/>
    <col min="519" max="519" width="14" style="211" customWidth="1"/>
    <col min="520" max="520" width="32.88671875" style="211" customWidth="1"/>
    <col min="521" max="521" width="11" style="211" customWidth="1"/>
    <col min="522" max="522" width="11.109375" style="211" customWidth="1"/>
    <col min="523" max="524" width="13.33203125" style="211" customWidth="1"/>
    <col min="525" max="525" width="13.88671875" style="211" customWidth="1"/>
    <col min="526" max="529" width="9.109375" style="211" customWidth="1"/>
    <col min="530" max="768" width="8.88671875" style="211"/>
    <col min="769" max="769" width="46.109375" style="211" customWidth="1"/>
    <col min="770" max="770" width="30.6640625" style="211" customWidth="1"/>
    <col min="771" max="771" width="20.88671875" style="211" customWidth="1"/>
    <col min="772" max="773" width="20.44140625" style="211" customWidth="1"/>
    <col min="774" max="774" width="14.6640625" style="211" customWidth="1"/>
    <col min="775" max="775" width="14" style="211" customWidth="1"/>
    <col min="776" max="776" width="32.88671875" style="211" customWidth="1"/>
    <col min="777" max="777" width="11" style="211" customWidth="1"/>
    <col min="778" max="778" width="11.109375" style="211" customWidth="1"/>
    <col min="779" max="780" width="13.33203125" style="211" customWidth="1"/>
    <col min="781" max="781" width="13.88671875" style="211" customWidth="1"/>
    <col min="782" max="785" width="9.109375" style="211" customWidth="1"/>
    <col min="786" max="1024" width="8.88671875" style="211"/>
    <col min="1025" max="1025" width="46.109375" style="211" customWidth="1"/>
    <col min="1026" max="1026" width="30.6640625" style="211" customWidth="1"/>
    <col min="1027" max="1027" width="20.88671875" style="211" customWidth="1"/>
    <col min="1028" max="1029" width="20.44140625" style="211" customWidth="1"/>
    <col min="1030" max="1030" width="14.6640625" style="211" customWidth="1"/>
    <col min="1031" max="1031" width="14" style="211" customWidth="1"/>
    <col min="1032" max="1032" width="32.88671875" style="211" customWidth="1"/>
    <col min="1033" max="1033" width="11" style="211" customWidth="1"/>
    <col min="1034" max="1034" width="11.109375" style="211" customWidth="1"/>
    <col min="1035" max="1036" width="13.33203125" style="211" customWidth="1"/>
    <col min="1037" max="1037" width="13.88671875" style="211" customWidth="1"/>
    <col min="1038" max="1041" width="9.109375" style="211" customWidth="1"/>
    <col min="1042" max="1280" width="8.88671875" style="211"/>
    <col min="1281" max="1281" width="46.109375" style="211" customWidth="1"/>
    <col min="1282" max="1282" width="30.6640625" style="211" customWidth="1"/>
    <col min="1283" max="1283" width="20.88671875" style="211" customWidth="1"/>
    <col min="1284" max="1285" width="20.44140625" style="211" customWidth="1"/>
    <col min="1286" max="1286" width="14.6640625" style="211" customWidth="1"/>
    <col min="1287" max="1287" width="14" style="211" customWidth="1"/>
    <col min="1288" max="1288" width="32.88671875" style="211" customWidth="1"/>
    <col min="1289" max="1289" width="11" style="211" customWidth="1"/>
    <col min="1290" max="1290" width="11.109375" style="211" customWidth="1"/>
    <col min="1291" max="1292" width="13.33203125" style="211" customWidth="1"/>
    <col min="1293" max="1293" width="13.88671875" style="211" customWidth="1"/>
    <col min="1294" max="1297" width="9.109375" style="211" customWidth="1"/>
    <col min="1298" max="1536" width="8.88671875" style="211"/>
    <col min="1537" max="1537" width="46.109375" style="211" customWidth="1"/>
    <col min="1538" max="1538" width="30.6640625" style="211" customWidth="1"/>
    <col min="1539" max="1539" width="20.88671875" style="211" customWidth="1"/>
    <col min="1540" max="1541" width="20.44140625" style="211" customWidth="1"/>
    <col min="1542" max="1542" width="14.6640625" style="211" customWidth="1"/>
    <col min="1543" max="1543" width="14" style="211" customWidth="1"/>
    <col min="1544" max="1544" width="32.88671875" style="211" customWidth="1"/>
    <col min="1545" max="1545" width="11" style="211" customWidth="1"/>
    <col min="1546" max="1546" width="11.109375" style="211" customWidth="1"/>
    <col min="1547" max="1548" width="13.33203125" style="211" customWidth="1"/>
    <col min="1549" max="1549" width="13.88671875" style="211" customWidth="1"/>
    <col min="1550" max="1553" width="9.109375" style="211" customWidth="1"/>
    <col min="1554" max="1792" width="8.88671875" style="211"/>
    <col min="1793" max="1793" width="46.109375" style="211" customWidth="1"/>
    <col min="1794" max="1794" width="30.6640625" style="211" customWidth="1"/>
    <col min="1795" max="1795" width="20.88671875" style="211" customWidth="1"/>
    <col min="1796" max="1797" width="20.44140625" style="211" customWidth="1"/>
    <col min="1798" max="1798" width="14.6640625" style="211" customWidth="1"/>
    <col min="1799" max="1799" width="14" style="211" customWidth="1"/>
    <col min="1800" max="1800" width="32.88671875" style="211" customWidth="1"/>
    <col min="1801" max="1801" width="11" style="211" customWidth="1"/>
    <col min="1802" max="1802" width="11.109375" style="211" customWidth="1"/>
    <col min="1803" max="1804" width="13.33203125" style="211" customWidth="1"/>
    <col min="1805" max="1805" width="13.88671875" style="211" customWidth="1"/>
    <col min="1806" max="1809" width="9.109375" style="211" customWidth="1"/>
    <col min="1810" max="2048" width="8.88671875" style="211"/>
    <col min="2049" max="2049" width="46.109375" style="211" customWidth="1"/>
    <col min="2050" max="2050" width="30.6640625" style="211" customWidth="1"/>
    <col min="2051" max="2051" width="20.88671875" style="211" customWidth="1"/>
    <col min="2052" max="2053" width="20.44140625" style="211" customWidth="1"/>
    <col min="2054" max="2054" width="14.6640625" style="211" customWidth="1"/>
    <col min="2055" max="2055" width="14" style="211" customWidth="1"/>
    <col min="2056" max="2056" width="32.88671875" style="211" customWidth="1"/>
    <col min="2057" max="2057" width="11" style="211" customWidth="1"/>
    <col min="2058" max="2058" width="11.109375" style="211" customWidth="1"/>
    <col min="2059" max="2060" width="13.33203125" style="211" customWidth="1"/>
    <col min="2061" max="2061" width="13.88671875" style="211" customWidth="1"/>
    <col min="2062" max="2065" width="9.109375" style="211" customWidth="1"/>
    <col min="2066" max="2304" width="8.88671875" style="211"/>
    <col min="2305" max="2305" width="46.109375" style="211" customWidth="1"/>
    <col min="2306" max="2306" width="30.6640625" style="211" customWidth="1"/>
    <col min="2307" max="2307" width="20.88671875" style="211" customWidth="1"/>
    <col min="2308" max="2309" width="20.44140625" style="211" customWidth="1"/>
    <col min="2310" max="2310" width="14.6640625" style="211" customWidth="1"/>
    <col min="2311" max="2311" width="14" style="211" customWidth="1"/>
    <col min="2312" max="2312" width="32.88671875" style="211" customWidth="1"/>
    <col min="2313" max="2313" width="11" style="211" customWidth="1"/>
    <col min="2314" max="2314" width="11.109375" style="211" customWidth="1"/>
    <col min="2315" max="2316" width="13.33203125" style="211" customWidth="1"/>
    <col min="2317" max="2317" width="13.88671875" style="211" customWidth="1"/>
    <col min="2318" max="2321" width="9.109375" style="211" customWidth="1"/>
    <col min="2322" max="2560" width="8.88671875" style="211"/>
    <col min="2561" max="2561" width="46.109375" style="211" customWidth="1"/>
    <col min="2562" max="2562" width="30.6640625" style="211" customWidth="1"/>
    <col min="2563" max="2563" width="20.88671875" style="211" customWidth="1"/>
    <col min="2564" max="2565" width="20.44140625" style="211" customWidth="1"/>
    <col min="2566" max="2566" width="14.6640625" style="211" customWidth="1"/>
    <col min="2567" max="2567" width="14" style="211" customWidth="1"/>
    <col min="2568" max="2568" width="32.88671875" style="211" customWidth="1"/>
    <col min="2569" max="2569" width="11" style="211" customWidth="1"/>
    <col min="2570" max="2570" width="11.109375" style="211" customWidth="1"/>
    <col min="2571" max="2572" width="13.33203125" style="211" customWidth="1"/>
    <col min="2573" max="2573" width="13.88671875" style="211" customWidth="1"/>
    <col min="2574" max="2577" width="9.109375" style="211" customWidth="1"/>
    <col min="2578" max="2816" width="8.88671875" style="211"/>
    <col min="2817" max="2817" width="46.109375" style="211" customWidth="1"/>
    <col min="2818" max="2818" width="30.6640625" style="211" customWidth="1"/>
    <col min="2819" max="2819" width="20.88671875" style="211" customWidth="1"/>
    <col min="2820" max="2821" width="20.44140625" style="211" customWidth="1"/>
    <col min="2822" max="2822" width="14.6640625" style="211" customWidth="1"/>
    <col min="2823" max="2823" width="14" style="211" customWidth="1"/>
    <col min="2824" max="2824" width="32.88671875" style="211" customWidth="1"/>
    <col min="2825" max="2825" width="11" style="211" customWidth="1"/>
    <col min="2826" max="2826" width="11.109375" style="211" customWidth="1"/>
    <col min="2827" max="2828" width="13.33203125" style="211" customWidth="1"/>
    <col min="2829" max="2829" width="13.88671875" style="211" customWidth="1"/>
    <col min="2830" max="2833" width="9.109375" style="211" customWidth="1"/>
    <col min="2834" max="3072" width="8.88671875" style="211"/>
    <col min="3073" max="3073" width="46.109375" style="211" customWidth="1"/>
    <col min="3074" max="3074" width="30.6640625" style="211" customWidth="1"/>
    <col min="3075" max="3075" width="20.88671875" style="211" customWidth="1"/>
    <col min="3076" max="3077" width="20.44140625" style="211" customWidth="1"/>
    <col min="3078" max="3078" width="14.6640625" style="211" customWidth="1"/>
    <col min="3079" max="3079" width="14" style="211" customWidth="1"/>
    <col min="3080" max="3080" width="32.88671875" style="211" customWidth="1"/>
    <col min="3081" max="3081" width="11" style="211" customWidth="1"/>
    <col min="3082" max="3082" width="11.109375" style="211" customWidth="1"/>
    <col min="3083" max="3084" width="13.33203125" style="211" customWidth="1"/>
    <col min="3085" max="3085" width="13.88671875" style="211" customWidth="1"/>
    <col min="3086" max="3089" width="9.109375" style="211" customWidth="1"/>
    <col min="3090" max="3328" width="8.88671875" style="211"/>
    <col min="3329" max="3329" width="46.109375" style="211" customWidth="1"/>
    <col min="3330" max="3330" width="30.6640625" style="211" customWidth="1"/>
    <col min="3331" max="3331" width="20.88671875" style="211" customWidth="1"/>
    <col min="3332" max="3333" width="20.44140625" style="211" customWidth="1"/>
    <col min="3334" max="3334" width="14.6640625" style="211" customWidth="1"/>
    <col min="3335" max="3335" width="14" style="211" customWidth="1"/>
    <col min="3336" max="3336" width="32.88671875" style="211" customWidth="1"/>
    <col min="3337" max="3337" width="11" style="211" customWidth="1"/>
    <col min="3338" max="3338" width="11.109375" style="211" customWidth="1"/>
    <col min="3339" max="3340" width="13.33203125" style="211" customWidth="1"/>
    <col min="3341" max="3341" width="13.88671875" style="211" customWidth="1"/>
    <col min="3342" max="3345" width="9.109375" style="211" customWidth="1"/>
    <col min="3346" max="3584" width="8.88671875" style="211"/>
    <col min="3585" max="3585" width="46.109375" style="211" customWidth="1"/>
    <col min="3586" max="3586" width="30.6640625" style="211" customWidth="1"/>
    <col min="3587" max="3587" width="20.88671875" style="211" customWidth="1"/>
    <col min="3588" max="3589" width="20.44140625" style="211" customWidth="1"/>
    <col min="3590" max="3590" width="14.6640625" style="211" customWidth="1"/>
    <col min="3591" max="3591" width="14" style="211" customWidth="1"/>
    <col min="3592" max="3592" width="32.88671875" style="211" customWidth="1"/>
    <col min="3593" max="3593" width="11" style="211" customWidth="1"/>
    <col min="3594" max="3594" width="11.109375" style="211" customWidth="1"/>
    <col min="3595" max="3596" width="13.33203125" style="211" customWidth="1"/>
    <col min="3597" max="3597" width="13.88671875" style="211" customWidth="1"/>
    <col min="3598" max="3601" width="9.109375" style="211" customWidth="1"/>
    <col min="3602" max="3840" width="8.88671875" style="211"/>
    <col min="3841" max="3841" width="46.109375" style="211" customWidth="1"/>
    <col min="3842" max="3842" width="30.6640625" style="211" customWidth="1"/>
    <col min="3843" max="3843" width="20.88671875" style="211" customWidth="1"/>
    <col min="3844" max="3845" width="20.44140625" style="211" customWidth="1"/>
    <col min="3846" max="3846" width="14.6640625" style="211" customWidth="1"/>
    <col min="3847" max="3847" width="14" style="211" customWidth="1"/>
    <col min="3848" max="3848" width="32.88671875" style="211" customWidth="1"/>
    <col min="3849" max="3849" width="11" style="211" customWidth="1"/>
    <col min="3850" max="3850" width="11.109375" style="211" customWidth="1"/>
    <col min="3851" max="3852" width="13.33203125" style="211" customWidth="1"/>
    <col min="3853" max="3853" width="13.88671875" style="211" customWidth="1"/>
    <col min="3854" max="3857" width="9.109375" style="211" customWidth="1"/>
    <col min="3858" max="4096" width="8.88671875" style="211"/>
    <col min="4097" max="4097" width="46.109375" style="211" customWidth="1"/>
    <col min="4098" max="4098" width="30.6640625" style="211" customWidth="1"/>
    <col min="4099" max="4099" width="20.88671875" style="211" customWidth="1"/>
    <col min="4100" max="4101" width="20.44140625" style="211" customWidth="1"/>
    <col min="4102" max="4102" width="14.6640625" style="211" customWidth="1"/>
    <col min="4103" max="4103" width="14" style="211" customWidth="1"/>
    <col min="4104" max="4104" width="32.88671875" style="211" customWidth="1"/>
    <col min="4105" max="4105" width="11" style="211" customWidth="1"/>
    <col min="4106" max="4106" width="11.109375" style="211" customWidth="1"/>
    <col min="4107" max="4108" width="13.33203125" style="211" customWidth="1"/>
    <col min="4109" max="4109" width="13.88671875" style="211" customWidth="1"/>
    <col min="4110" max="4113" width="9.109375" style="211" customWidth="1"/>
    <col min="4114" max="4352" width="8.88671875" style="211"/>
    <col min="4353" max="4353" width="46.109375" style="211" customWidth="1"/>
    <col min="4354" max="4354" width="30.6640625" style="211" customWidth="1"/>
    <col min="4355" max="4355" width="20.88671875" style="211" customWidth="1"/>
    <col min="4356" max="4357" width="20.44140625" style="211" customWidth="1"/>
    <col min="4358" max="4358" width="14.6640625" style="211" customWidth="1"/>
    <col min="4359" max="4359" width="14" style="211" customWidth="1"/>
    <col min="4360" max="4360" width="32.88671875" style="211" customWidth="1"/>
    <col min="4361" max="4361" width="11" style="211" customWidth="1"/>
    <col min="4362" max="4362" width="11.109375" style="211" customWidth="1"/>
    <col min="4363" max="4364" width="13.33203125" style="211" customWidth="1"/>
    <col min="4365" max="4365" width="13.88671875" style="211" customWidth="1"/>
    <col min="4366" max="4369" width="9.109375" style="211" customWidth="1"/>
    <col min="4370" max="4608" width="8.88671875" style="211"/>
    <col min="4609" max="4609" width="46.109375" style="211" customWidth="1"/>
    <col min="4610" max="4610" width="30.6640625" style="211" customWidth="1"/>
    <col min="4611" max="4611" width="20.88671875" style="211" customWidth="1"/>
    <col min="4612" max="4613" width="20.44140625" style="211" customWidth="1"/>
    <col min="4614" max="4614" width="14.6640625" style="211" customWidth="1"/>
    <col min="4615" max="4615" width="14" style="211" customWidth="1"/>
    <col min="4616" max="4616" width="32.88671875" style="211" customWidth="1"/>
    <col min="4617" max="4617" width="11" style="211" customWidth="1"/>
    <col min="4618" max="4618" width="11.109375" style="211" customWidth="1"/>
    <col min="4619" max="4620" width="13.33203125" style="211" customWidth="1"/>
    <col min="4621" max="4621" width="13.88671875" style="211" customWidth="1"/>
    <col min="4622" max="4625" width="9.109375" style="211" customWidth="1"/>
    <col min="4626" max="4864" width="8.88671875" style="211"/>
    <col min="4865" max="4865" width="46.109375" style="211" customWidth="1"/>
    <col min="4866" max="4866" width="30.6640625" style="211" customWidth="1"/>
    <col min="4867" max="4867" width="20.88671875" style="211" customWidth="1"/>
    <col min="4868" max="4869" width="20.44140625" style="211" customWidth="1"/>
    <col min="4870" max="4870" width="14.6640625" style="211" customWidth="1"/>
    <col min="4871" max="4871" width="14" style="211" customWidth="1"/>
    <col min="4872" max="4872" width="32.88671875" style="211" customWidth="1"/>
    <col min="4873" max="4873" width="11" style="211" customWidth="1"/>
    <col min="4874" max="4874" width="11.109375" style="211" customWidth="1"/>
    <col min="4875" max="4876" width="13.33203125" style="211" customWidth="1"/>
    <col min="4877" max="4877" width="13.88671875" style="211" customWidth="1"/>
    <col min="4878" max="4881" width="9.109375" style="211" customWidth="1"/>
    <col min="4882" max="5120" width="8.88671875" style="211"/>
    <col min="5121" max="5121" width="46.109375" style="211" customWidth="1"/>
    <col min="5122" max="5122" width="30.6640625" style="211" customWidth="1"/>
    <col min="5123" max="5123" width="20.88671875" style="211" customWidth="1"/>
    <col min="5124" max="5125" width="20.44140625" style="211" customWidth="1"/>
    <col min="5126" max="5126" width="14.6640625" style="211" customWidth="1"/>
    <col min="5127" max="5127" width="14" style="211" customWidth="1"/>
    <col min="5128" max="5128" width="32.88671875" style="211" customWidth="1"/>
    <col min="5129" max="5129" width="11" style="211" customWidth="1"/>
    <col min="5130" max="5130" width="11.109375" style="211" customWidth="1"/>
    <col min="5131" max="5132" width="13.33203125" style="211" customWidth="1"/>
    <col min="5133" max="5133" width="13.88671875" style="211" customWidth="1"/>
    <col min="5134" max="5137" width="9.109375" style="211" customWidth="1"/>
    <col min="5138" max="5376" width="8.88671875" style="211"/>
    <col min="5377" max="5377" width="46.109375" style="211" customWidth="1"/>
    <col min="5378" max="5378" width="30.6640625" style="211" customWidth="1"/>
    <col min="5379" max="5379" width="20.88671875" style="211" customWidth="1"/>
    <col min="5380" max="5381" width="20.44140625" style="211" customWidth="1"/>
    <col min="5382" max="5382" width="14.6640625" style="211" customWidth="1"/>
    <col min="5383" max="5383" width="14" style="211" customWidth="1"/>
    <col min="5384" max="5384" width="32.88671875" style="211" customWidth="1"/>
    <col min="5385" max="5385" width="11" style="211" customWidth="1"/>
    <col min="5386" max="5386" width="11.109375" style="211" customWidth="1"/>
    <col min="5387" max="5388" width="13.33203125" style="211" customWidth="1"/>
    <col min="5389" max="5389" width="13.88671875" style="211" customWidth="1"/>
    <col min="5390" max="5393" width="9.109375" style="211" customWidth="1"/>
    <col min="5394" max="5632" width="8.88671875" style="211"/>
    <col min="5633" max="5633" width="46.109375" style="211" customWidth="1"/>
    <col min="5634" max="5634" width="30.6640625" style="211" customWidth="1"/>
    <col min="5635" max="5635" width="20.88671875" style="211" customWidth="1"/>
    <col min="5636" max="5637" width="20.44140625" style="211" customWidth="1"/>
    <col min="5638" max="5638" width="14.6640625" style="211" customWidth="1"/>
    <col min="5639" max="5639" width="14" style="211" customWidth="1"/>
    <col min="5640" max="5640" width="32.88671875" style="211" customWidth="1"/>
    <col min="5641" max="5641" width="11" style="211" customWidth="1"/>
    <col min="5642" max="5642" width="11.109375" style="211" customWidth="1"/>
    <col min="5643" max="5644" width="13.33203125" style="211" customWidth="1"/>
    <col min="5645" max="5645" width="13.88671875" style="211" customWidth="1"/>
    <col min="5646" max="5649" width="9.109375" style="211" customWidth="1"/>
    <col min="5650" max="5888" width="8.88671875" style="211"/>
    <col min="5889" max="5889" width="46.109375" style="211" customWidth="1"/>
    <col min="5890" max="5890" width="30.6640625" style="211" customWidth="1"/>
    <col min="5891" max="5891" width="20.88671875" style="211" customWidth="1"/>
    <col min="5892" max="5893" width="20.44140625" style="211" customWidth="1"/>
    <col min="5894" max="5894" width="14.6640625" style="211" customWidth="1"/>
    <col min="5895" max="5895" width="14" style="211" customWidth="1"/>
    <col min="5896" max="5896" width="32.88671875" style="211" customWidth="1"/>
    <col min="5897" max="5897" width="11" style="211" customWidth="1"/>
    <col min="5898" max="5898" width="11.109375" style="211" customWidth="1"/>
    <col min="5899" max="5900" width="13.33203125" style="211" customWidth="1"/>
    <col min="5901" max="5901" width="13.88671875" style="211" customWidth="1"/>
    <col min="5902" max="5905" width="9.109375" style="211" customWidth="1"/>
    <col min="5906" max="6144" width="8.88671875" style="211"/>
    <col min="6145" max="6145" width="46.109375" style="211" customWidth="1"/>
    <col min="6146" max="6146" width="30.6640625" style="211" customWidth="1"/>
    <col min="6147" max="6147" width="20.88671875" style="211" customWidth="1"/>
    <col min="6148" max="6149" width="20.44140625" style="211" customWidth="1"/>
    <col min="6150" max="6150" width="14.6640625" style="211" customWidth="1"/>
    <col min="6151" max="6151" width="14" style="211" customWidth="1"/>
    <col min="6152" max="6152" width="32.88671875" style="211" customWidth="1"/>
    <col min="6153" max="6153" width="11" style="211" customWidth="1"/>
    <col min="6154" max="6154" width="11.109375" style="211" customWidth="1"/>
    <col min="6155" max="6156" width="13.33203125" style="211" customWidth="1"/>
    <col min="6157" max="6157" width="13.88671875" style="211" customWidth="1"/>
    <col min="6158" max="6161" width="9.109375" style="211" customWidth="1"/>
    <col min="6162" max="6400" width="8.88671875" style="211"/>
    <col min="6401" max="6401" width="46.109375" style="211" customWidth="1"/>
    <col min="6402" max="6402" width="30.6640625" style="211" customWidth="1"/>
    <col min="6403" max="6403" width="20.88671875" style="211" customWidth="1"/>
    <col min="6404" max="6405" width="20.44140625" style="211" customWidth="1"/>
    <col min="6406" max="6406" width="14.6640625" style="211" customWidth="1"/>
    <col min="6407" max="6407" width="14" style="211" customWidth="1"/>
    <col min="6408" max="6408" width="32.88671875" style="211" customWidth="1"/>
    <col min="6409" max="6409" width="11" style="211" customWidth="1"/>
    <col min="6410" max="6410" width="11.109375" style="211" customWidth="1"/>
    <col min="6411" max="6412" width="13.33203125" style="211" customWidth="1"/>
    <col min="6413" max="6413" width="13.88671875" style="211" customWidth="1"/>
    <col min="6414" max="6417" width="9.109375" style="211" customWidth="1"/>
    <col min="6418" max="6656" width="8.88671875" style="211"/>
    <col min="6657" max="6657" width="46.109375" style="211" customWidth="1"/>
    <col min="6658" max="6658" width="30.6640625" style="211" customWidth="1"/>
    <col min="6659" max="6659" width="20.88671875" style="211" customWidth="1"/>
    <col min="6660" max="6661" width="20.44140625" style="211" customWidth="1"/>
    <col min="6662" max="6662" width="14.6640625" style="211" customWidth="1"/>
    <col min="6663" max="6663" width="14" style="211" customWidth="1"/>
    <col min="6664" max="6664" width="32.88671875" style="211" customWidth="1"/>
    <col min="6665" max="6665" width="11" style="211" customWidth="1"/>
    <col min="6666" max="6666" width="11.109375" style="211" customWidth="1"/>
    <col min="6667" max="6668" width="13.33203125" style="211" customWidth="1"/>
    <col min="6669" max="6669" width="13.88671875" style="211" customWidth="1"/>
    <col min="6670" max="6673" width="9.109375" style="211" customWidth="1"/>
    <col min="6674" max="6912" width="8.88671875" style="211"/>
    <col min="6913" max="6913" width="46.109375" style="211" customWidth="1"/>
    <col min="6914" max="6914" width="30.6640625" style="211" customWidth="1"/>
    <col min="6915" max="6915" width="20.88671875" style="211" customWidth="1"/>
    <col min="6916" max="6917" width="20.44140625" style="211" customWidth="1"/>
    <col min="6918" max="6918" width="14.6640625" style="211" customWidth="1"/>
    <col min="6919" max="6919" width="14" style="211" customWidth="1"/>
    <col min="6920" max="6920" width="32.88671875" style="211" customWidth="1"/>
    <col min="6921" max="6921" width="11" style="211" customWidth="1"/>
    <col min="6922" max="6922" width="11.109375" style="211" customWidth="1"/>
    <col min="6923" max="6924" width="13.33203125" style="211" customWidth="1"/>
    <col min="6925" max="6925" width="13.88671875" style="211" customWidth="1"/>
    <col min="6926" max="6929" width="9.109375" style="211" customWidth="1"/>
    <col min="6930" max="7168" width="8.88671875" style="211"/>
    <col min="7169" max="7169" width="46.109375" style="211" customWidth="1"/>
    <col min="7170" max="7170" width="30.6640625" style="211" customWidth="1"/>
    <col min="7171" max="7171" width="20.88671875" style="211" customWidth="1"/>
    <col min="7172" max="7173" width="20.44140625" style="211" customWidth="1"/>
    <col min="7174" max="7174" width="14.6640625" style="211" customWidth="1"/>
    <col min="7175" max="7175" width="14" style="211" customWidth="1"/>
    <col min="7176" max="7176" width="32.88671875" style="211" customWidth="1"/>
    <col min="7177" max="7177" width="11" style="211" customWidth="1"/>
    <col min="7178" max="7178" width="11.109375" style="211" customWidth="1"/>
    <col min="7179" max="7180" width="13.33203125" style="211" customWidth="1"/>
    <col min="7181" max="7181" width="13.88671875" style="211" customWidth="1"/>
    <col min="7182" max="7185" width="9.109375" style="211" customWidth="1"/>
    <col min="7186" max="7424" width="8.88671875" style="211"/>
    <col min="7425" max="7425" width="46.109375" style="211" customWidth="1"/>
    <col min="7426" max="7426" width="30.6640625" style="211" customWidth="1"/>
    <col min="7427" max="7427" width="20.88671875" style="211" customWidth="1"/>
    <col min="7428" max="7429" width="20.44140625" style="211" customWidth="1"/>
    <col min="7430" max="7430" width="14.6640625" style="211" customWidth="1"/>
    <col min="7431" max="7431" width="14" style="211" customWidth="1"/>
    <col min="7432" max="7432" width="32.88671875" style="211" customWidth="1"/>
    <col min="7433" max="7433" width="11" style="211" customWidth="1"/>
    <col min="7434" max="7434" width="11.109375" style="211" customWidth="1"/>
    <col min="7435" max="7436" width="13.33203125" style="211" customWidth="1"/>
    <col min="7437" max="7437" width="13.88671875" style="211" customWidth="1"/>
    <col min="7438" max="7441" width="9.109375" style="211" customWidth="1"/>
    <col min="7442" max="7680" width="8.88671875" style="211"/>
    <col min="7681" max="7681" width="46.109375" style="211" customWidth="1"/>
    <col min="7682" max="7682" width="30.6640625" style="211" customWidth="1"/>
    <col min="7683" max="7683" width="20.88671875" style="211" customWidth="1"/>
    <col min="7684" max="7685" width="20.44140625" style="211" customWidth="1"/>
    <col min="7686" max="7686" width="14.6640625" style="211" customWidth="1"/>
    <col min="7687" max="7687" width="14" style="211" customWidth="1"/>
    <col min="7688" max="7688" width="32.88671875" style="211" customWidth="1"/>
    <col min="7689" max="7689" width="11" style="211" customWidth="1"/>
    <col min="7690" max="7690" width="11.109375" style="211" customWidth="1"/>
    <col min="7691" max="7692" width="13.33203125" style="211" customWidth="1"/>
    <col min="7693" max="7693" width="13.88671875" style="211" customWidth="1"/>
    <col min="7694" max="7697" width="9.109375" style="211" customWidth="1"/>
    <col min="7698" max="7936" width="8.88671875" style="211"/>
    <col min="7937" max="7937" width="46.109375" style="211" customWidth="1"/>
    <col min="7938" max="7938" width="30.6640625" style="211" customWidth="1"/>
    <col min="7939" max="7939" width="20.88671875" style="211" customWidth="1"/>
    <col min="7940" max="7941" width="20.44140625" style="211" customWidth="1"/>
    <col min="7942" max="7942" width="14.6640625" style="211" customWidth="1"/>
    <col min="7943" max="7943" width="14" style="211" customWidth="1"/>
    <col min="7944" max="7944" width="32.88671875" style="211" customWidth="1"/>
    <col min="7945" max="7945" width="11" style="211" customWidth="1"/>
    <col min="7946" max="7946" width="11.109375" style="211" customWidth="1"/>
    <col min="7947" max="7948" width="13.33203125" style="211" customWidth="1"/>
    <col min="7949" max="7949" width="13.88671875" style="211" customWidth="1"/>
    <col min="7950" max="7953" width="9.109375" style="211" customWidth="1"/>
    <col min="7954" max="8192" width="8.88671875" style="211"/>
    <col min="8193" max="8193" width="46.109375" style="211" customWidth="1"/>
    <col min="8194" max="8194" width="30.6640625" style="211" customWidth="1"/>
    <col min="8195" max="8195" width="20.88671875" style="211" customWidth="1"/>
    <col min="8196" max="8197" width="20.44140625" style="211" customWidth="1"/>
    <col min="8198" max="8198" width="14.6640625" style="211" customWidth="1"/>
    <col min="8199" max="8199" width="14" style="211" customWidth="1"/>
    <col min="8200" max="8200" width="32.88671875" style="211" customWidth="1"/>
    <col min="8201" max="8201" width="11" style="211" customWidth="1"/>
    <col min="8202" max="8202" width="11.109375" style="211" customWidth="1"/>
    <col min="8203" max="8204" width="13.33203125" style="211" customWidth="1"/>
    <col min="8205" max="8205" width="13.88671875" style="211" customWidth="1"/>
    <col min="8206" max="8209" width="9.109375" style="211" customWidth="1"/>
    <col min="8210" max="8448" width="8.88671875" style="211"/>
    <col min="8449" max="8449" width="46.109375" style="211" customWidth="1"/>
    <col min="8450" max="8450" width="30.6640625" style="211" customWidth="1"/>
    <col min="8451" max="8451" width="20.88671875" style="211" customWidth="1"/>
    <col min="8452" max="8453" width="20.44140625" style="211" customWidth="1"/>
    <col min="8454" max="8454" width="14.6640625" style="211" customWidth="1"/>
    <col min="8455" max="8455" width="14" style="211" customWidth="1"/>
    <col min="8456" max="8456" width="32.88671875" style="211" customWidth="1"/>
    <col min="8457" max="8457" width="11" style="211" customWidth="1"/>
    <col min="8458" max="8458" width="11.109375" style="211" customWidth="1"/>
    <col min="8459" max="8460" width="13.33203125" style="211" customWidth="1"/>
    <col min="8461" max="8461" width="13.88671875" style="211" customWidth="1"/>
    <col min="8462" max="8465" width="9.109375" style="211" customWidth="1"/>
    <col min="8466" max="8704" width="8.88671875" style="211"/>
    <col min="8705" max="8705" width="46.109375" style="211" customWidth="1"/>
    <col min="8706" max="8706" width="30.6640625" style="211" customWidth="1"/>
    <col min="8707" max="8707" width="20.88671875" style="211" customWidth="1"/>
    <col min="8708" max="8709" width="20.44140625" style="211" customWidth="1"/>
    <col min="8710" max="8710" width="14.6640625" style="211" customWidth="1"/>
    <col min="8711" max="8711" width="14" style="211" customWidth="1"/>
    <col min="8712" max="8712" width="32.88671875" style="211" customWidth="1"/>
    <col min="8713" max="8713" width="11" style="211" customWidth="1"/>
    <col min="8714" max="8714" width="11.109375" style="211" customWidth="1"/>
    <col min="8715" max="8716" width="13.33203125" style="211" customWidth="1"/>
    <col min="8717" max="8717" width="13.88671875" style="211" customWidth="1"/>
    <col min="8718" max="8721" width="9.109375" style="211" customWidth="1"/>
    <col min="8722" max="8960" width="8.88671875" style="211"/>
    <col min="8961" max="8961" width="46.109375" style="211" customWidth="1"/>
    <col min="8962" max="8962" width="30.6640625" style="211" customWidth="1"/>
    <col min="8963" max="8963" width="20.88671875" style="211" customWidth="1"/>
    <col min="8964" max="8965" width="20.44140625" style="211" customWidth="1"/>
    <col min="8966" max="8966" width="14.6640625" style="211" customWidth="1"/>
    <col min="8967" max="8967" width="14" style="211" customWidth="1"/>
    <col min="8968" max="8968" width="32.88671875" style="211" customWidth="1"/>
    <col min="8969" max="8969" width="11" style="211" customWidth="1"/>
    <col min="8970" max="8970" width="11.109375" style="211" customWidth="1"/>
    <col min="8971" max="8972" width="13.33203125" style="211" customWidth="1"/>
    <col min="8973" max="8973" width="13.88671875" style="211" customWidth="1"/>
    <col min="8974" max="8977" width="9.109375" style="211" customWidth="1"/>
    <col min="8978" max="9216" width="8.88671875" style="211"/>
    <col min="9217" max="9217" width="46.109375" style="211" customWidth="1"/>
    <col min="9218" max="9218" width="30.6640625" style="211" customWidth="1"/>
    <col min="9219" max="9219" width="20.88671875" style="211" customWidth="1"/>
    <col min="9220" max="9221" width="20.44140625" style="211" customWidth="1"/>
    <col min="9222" max="9222" width="14.6640625" style="211" customWidth="1"/>
    <col min="9223" max="9223" width="14" style="211" customWidth="1"/>
    <col min="9224" max="9224" width="32.88671875" style="211" customWidth="1"/>
    <col min="9225" max="9225" width="11" style="211" customWidth="1"/>
    <col min="9226" max="9226" width="11.109375" style="211" customWidth="1"/>
    <col min="9227" max="9228" width="13.33203125" style="211" customWidth="1"/>
    <col min="9229" max="9229" width="13.88671875" style="211" customWidth="1"/>
    <col min="9230" max="9233" width="9.109375" style="211" customWidth="1"/>
    <col min="9234" max="9472" width="8.88671875" style="211"/>
    <col min="9473" max="9473" width="46.109375" style="211" customWidth="1"/>
    <col min="9474" max="9474" width="30.6640625" style="211" customWidth="1"/>
    <col min="9475" max="9475" width="20.88671875" style="211" customWidth="1"/>
    <col min="9476" max="9477" width="20.44140625" style="211" customWidth="1"/>
    <col min="9478" max="9478" width="14.6640625" style="211" customWidth="1"/>
    <col min="9479" max="9479" width="14" style="211" customWidth="1"/>
    <col min="9480" max="9480" width="32.88671875" style="211" customWidth="1"/>
    <col min="9481" max="9481" width="11" style="211" customWidth="1"/>
    <col min="9482" max="9482" width="11.109375" style="211" customWidth="1"/>
    <col min="9483" max="9484" width="13.33203125" style="211" customWidth="1"/>
    <col min="9485" max="9485" width="13.88671875" style="211" customWidth="1"/>
    <col min="9486" max="9489" width="9.109375" style="211" customWidth="1"/>
    <col min="9490" max="9728" width="8.88671875" style="211"/>
    <col min="9729" max="9729" width="46.109375" style="211" customWidth="1"/>
    <col min="9730" max="9730" width="30.6640625" style="211" customWidth="1"/>
    <col min="9731" max="9731" width="20.88671875" style="211" customWidth="1"/>
    <col min="9732" max="9733" width="20.44140625" style="211" customWidth="1"/>
    <col min="9734" max="9734" width="14.6640625" style="211" customWidth="1"/>
    <col min="9735" max="9735" width="14" style="211" customWidth="1"/>
    <col min="9736" max="9736" width="32.88671875" style="211" customWidth="1"/>
    <col min="9737" max="9737" width="11" style="211" customWidth="1"/>
    <col min="9738" max="9738" width="11.109375" style="211" customWidth="1"/>
    <col min="9739" max="9740" width="13.33203125" style="211" customWidth="1"/>
    <col min="9741" max="9741" width="13.88671875" style="211" customWidth="1"/>
    <col min="9742" max="9745" width="9.109375" style="211" customWidth="1"/>
    <col min="9746" max="9984" width="8.88671875" style="211"/>
    <col min="9985" max="9985" width="46.109375" style="211" customWidth="1"/>
    <col min="9986" max="9986" width="30.6640625" style="211" customWidth="1"/>
    <col min="9987" max="9987" width="20.88671875" style="211" customWidth="1"/>
    <col min="9988" max="9989" width="20.44140625" style="211" customWidth="1"/>
    <col min="9990" max="9990" width="14.6640625" style="211" customWidth="1"/>
    <col min="9991" max="9991" width="14" style="211" customWidth="1"/>
    <col min="9992" max="9992" width="32.88671875" style="211" customWidth="1"/>
    <col min="9993" max="9993" width="11" style="211" customWidth="1"/>
    <col min="9994" max="9994" width="11.109375" style="211" customWidth="1"/>
    <col min="9995" max="9996" width="13.33203125" style="211" customWidth="1"/>
    <col min="9997" max="9997" width="13.88671875" style="211" customWidth="1"/>
    <col min="9998" max="10001" width="9.109375" style="211" customWidth="1"/>
    <col min="10002" max="10240" width="8.88671875" style="211"/>
    <col min="10241" max="10241" width="46.109375" style="211" customWidth="1"/>
    <col min="10242" max="10242" width="30.6640625" style="211" customWidth="1"/>
    <col min="10243" max="10243" width="20.88671875" style="211" customWidth="1"/>
    <col min="10244" max="10245" width="20.44140625" style="211" customWidth="1"/>
    <col min="10246" max="10246" width="14.6640625" style="211" customWidth="1"/>
    <col min="10247" max="10247" width="14" style="211" customWidth="1"/>
    <col min="10248" max="10248" width="32.88671875" style="211" customWidth="1"/>
    <col min="10249" max="10249" width="11" style="211" customWidth="1"/>
    <col min="10250" max="10250" width="11.109375" style="211" customWidth="1"/>
    <col min="10251" max="10252" width="13.33203125" style="211" customWidth="1"/>
    <col min="10253" max="10253" width="13.88671875" style="211" customWidth="1"/>
    <col min="10254" max="10257" width="9.109375" style="211" customWidth="1"/>
    <col min="10258" max="10496" width="8.88671875" style="211"/>
    <col min="10497" max="10497" width="46.109375" style="211" customWidth="1"/>
    <col min="10498" max="10498" width="30.6640625" style="211" customWidth="1"/>
    <col min="10499" max="10499" width="20.88671875" style="211" customWidth="1"/>
    <col min="10500" max="10501" width="20.44140625" style="211" customWidth="1"/>
    <col min="10502" max="10502" width="14.6640625" style="211" customWidth="1"/>
    <col min="10503" max="10503" width="14" style="211" customWidth="1"/>
    <col min="10504" max="10504" width="32.88671875" style="211" customWidth="1"/>
    <col min="10505" max="10505" width="11" style="211" customWidth="1"/>
    <col min="10506" max="10506" width="11.109375" style="211" customWidth="1"/>
    <col min="10507" max="10508" width="13.33203125" style="211" customWidth="1"/>
    <col min="10509" max="10509" width="13.88671875" style="211" customWidth="1"/>
    <col min="10510" max="10513" width="9.109375" style="211" customWidth="1"/>
    <col min="10514" max="10752" width="8.88671875" style="211"/>
    <col min="10753" max="10753" width="46.109375" style="211" customWidth="1"/>
    <col min="10754" max="10754" width="30.6640625" style="211" customWidth="1"/>
    <col min="10755" max="10755" width="20.88671875" style="211" customWidth="1"/>
    <col min="10756" max="10757" width="20.44140625" style="211" customWidth="1"/>
    <col min="10758" max="10758" width="14.6640625" style="211" customWidth="1"/>
    <col min="10759" max="10759" width="14" style="211" customWidth="1"/>
    <col min="10760" max="10760" width="32.88671875" style="211" customWidth="1"/>
    <col min="10761" max="10761" width="11" style="211" customWidth="1"/>
    <col min="10762" max="10762" width="11.109375" style="211" customWidth="1"/>
    <col min="10763" max="10764" width="13.33203125" style="211" customWidth="1"/>
    <col min="10765" max="10765" width="13.88671875" style="211" customWidth="1"/>
    <col min="10766" max="10769" width="9.109375" style="211" customWidth="1"/>
    <col min="10770" max="11008" width="8.88671875" style="211"/>
    <col min="11009" max="11009" width="46.109375" style="211" customWidth="1"/>
    <col min="11010" max="11010" width="30.6640625" style="211" customWidth="1"/>
    <col min="11011" max="11011" width="20.88671875" style="211" customWidth="1"/>
    <col min="11012" max="11013" width="20.44140625" style="211" customWidth="1"/>
    <col min="11014" max="11014" width="14.6640625" style="211" customWidth="1"/>
    <col min="11015" max="11015" width="14" style="211" customWidth="1"/>
    <col min="11016" max="11016" width="32.88671875" style="211" customWidth="1"/>
    <col min="11017" max="11017" width="11" style="211" customWidth="1"/>
    <col min="11018" max="11018" width="11.109375" style="211" customWidth="1"/>
    <col min="11019" max="11020" width="13.33203125" style="211" customWidth="1"/>
    <col min="11021" max="11021" width="13.88671875" style="211" customWidth="1"/>
    <col min="11022" max="11025" width="9.109375" style="211" customWidth="1"/>
    <col min="11026" max="11264" width="8.88671875" style="211"/>
    <col min="11265" max="11265" width="46.109375" style="211" customWidth="1"/>
    <col min="11266" max="11266" width="30.6640625" style="211" customWidth="1"/>
    <col min="11267" max="11267" width="20.88671875" style="211" customWidth="1"/>
    <col min="11268" max="11269" width="20.44140625" style="211" customWidth="1"/>
    <col min="11270" max="11270" width="14.6640625" style="211" customWidth="1"/>
    <col min="11271" max="11271" width="14" style="211" customWidth="1"/>
    <col min="11272" max="11272" width="32.88671875" style="211" customWidth="1"/>
    <col min="11273" max="11273" width="11" style="211" customWidth="1"/>
    <col min="11274" max="11274" width="11.109375" style="211" customWidth="1"/>
    <col min="11275" max="11276" width="13.33203125" style="211" customWidth="1"/>
    <col min="11277" max="11277" width="13.88671875" style="211" customWidth="1"/>
    <col min="11278" max="11281" width="9.109375" style="211" customWidth="1"/>
    <col min="11282" max="11520" width="8.88671875" style="211"/>
    <col min="11521" max="11521" width="46.109375" style="211" customWidth="1"/>
    <col min="11522" max="11522" width="30.6640625" style="211" customWidth="1"/>
    <col min="11523" max="11523" width="20.88671875" style="211" customWidth="1"/>
    <col min="11524" max="11525" width="20.44140625" style="211" customWidth="1"/>
    <col min="11526" max="11526" width="14.6640625" style="211" customWidth="1"/>
    <col min="11527" max="11527" width="14" style="211" customWidth="1"/>
    <col min="11528" max="11528" width="32.88671875" style="211" customWidth="1"/>
    <col min="11529" max="11529" width="11" style="211" customWidth="1"/>
    <col min="11530" max="11530" width="11.109375" style="211" customWidth="1"/>
    <col min="11531" max="11532" width="13.33203125" style="211" customWidth="1"/>
    <col min="11533" max="11533" width="13.88671875" style="211" customWidth="1"/>
    <col min="11534" max="11537" width="9.109375" style="211" customWidth="1"/>
    <col min="11538" max="11776" width="8.88671875" style="211"/>
    <col min="11777" max="11777" width="46.109375" style="211" customWidth="1"/>
    <col min="11778" max="11778" width="30.6640625" style="211" customWidth="1"/>
    <col min="11779" max="11779" width="20.88671875" style="211" customWidth="1"/>
    <col min="11780" max="11781" width="20.44140625" style="211" customWidth="1"/>
    <col min="11782" max="11782" width="14.6640625" style="211" customWidth="1"/>
    <col min="11783" max="11783" width="14" style="211" customWidth="1"/>
    <col min="11784" max="11784" width="32.88671875" style="211" customWidth="1"/>
    <col min="11785" max="11785" width="11" style="211" customWidth="1"/>
    <col min="11786" max="11786" width="11.109375" style="211" customWidth="1"/>
    <col min="11787" max="11788" width="13.33203125" style="211" customWidth="1"/>
    <col min="11789" max="11789" width="13.88671875" style="211" customWidth="1"/>
    <col min="11790" max="11793" width="9.109375" style="211" customWidth="1"/>
    <col min="11794" max="12032" width="8.88671875" style="211"/>
    <col min="12033" max="12033" width="46.109375" style="211" customWidth="1"/>
    <col min="12034" max="12034" width="30.6640625" style="211" customWidth="1"/>
    <col min="12035" max="12035" width="20.88671875" style="211" customWidth="1"/>
    <col min="12036" max="12037" width="20.44140625" style="211" customWidth="1"/>
    <col min="12038" max="12038" width="14.6640625" style="211" customWidth="1"/>
    <col min="12039" max="12039" width="14" style="211" customWidth="1"/>
    <col min="12040" max="12040" width="32.88671875" style="211" customWidth="1"/>
    <col min="12041" max="12041" width="11" style="211" customWidth="1"/>
    <col min="12042" max="12042" width="11.109375" style="211" customWidth="1"/>
    <col min="12043" max="12044" width="13.33203125" style="211" customWidth="1"/>
    <col min="12045" max="12045" width="13.88671875" style="211" customWidth="1"/>
    <col min="12046" max="12049" width="9.109375" style="211" customWidth="1"/>
    <col min="12050" max="12288" width="8.88671875" style="211"/>
    <col min="12289" max="12289" width="46.109375" style="211" customWidth="1"/>
    <col min="12290" max="12290" width="30.6640625" style="211" customWidth="1"/>
    <col min="12291" max="12291" width="20.88671875" style="211" customWidth="1"/>
    <col min="12292" max="12293" width="20.44140625" style="211" customWidth="1"/>
    <col min="12294" max="12294" width="14.6640625" style="211" customWidth="1"/>
    <col min="12295" max="12295" width="14" style="211" customWidth="1"/>
    <col min="12296" max="12296" width="32.88671875" style="211" customWidth="1"/>
    <col min="12297" max="12297" width="11" style="211" customWidth="1"/>
    <col min="12298" max="12298" width="11.109375" style="211" customWidth="1"/>
    <col min="12299" max="12300" width="13.33203125" style="211" customWidth="1"/>
    <col min="12301" max="12301" width="13.88671875" style="211" customWidth="1"/>
    <col min="12302" max="12305" width="9.109375" style="211" customWidth="1"/>
    <col min="12306" max="12544" width="8.88671875" style="211"/>
    <col min="12545" max="12545" width="46.109375" style="211" customWidth="1"/>
    <col min="12546" max="12546" width="30.6640625" style="211" customWidth="1"/>
    <col min="12547" max="12547" width="20.88671875" style="211" customWidth="1"/>
    <col min="12548" max="12549" width="20.44140625" style="211" customWidth="1"/>
    <col min="12550" max="12550" width="14.6640625" style="211" customWidth="1"/>
    <col min="12551" max="12551" width="14" style="211" customWidth="1"/>
    <col min="12552" max="12552" width="32.88671875" style="211" customWidth="1"/>
    <col min="12553" max="12553" width="11" style="211" customWidth="1"/>
    <col min="12554" max="12554" width="11.109375" style="211" customWidth="1"/>
    <col min="12555" max="12556" width="13.33203125" style="211" customWidth="1"/>
    <col min="12557" max="12557" width="13.88671875" style="211" customWidth="1"/>
    <col min="12558" max="12561" width="9.109375" style="211" customWidth="1"/>
    <col min="12562" max="12800" width="8.88671875" style="211"/>
    <col min="12801" max="12801" width="46.109375" style="211" customWidth="1"/>
    <col min="12802" max="12802" width="30.6640625" style="211" customWidth="1"/>
    <col min="12803" max="12803" width="20.88671875" style="211" customWidth="1"/>
    <col min="12804" max="12805" width="20.44140625" style="211" customWidth="1"/>
    <col min="12806" max="12806" width="14.6640625" style="211" customWidth="1"/>
    <col min="12807" max="12807" width="14" style="211" customWidth="1"/>
    <col min="12808" max="12808" width="32.88671875" style="211" customWidth="1"/>
    <col min="12809" max="12809" width="11" style="211" customWidth="1"/>
    <col min="12810" max="12810" width="11.109375" style="211" customWidth="1"/>
    <col min="12811" max="12812" width="13.33203125" style="211" customWidth="1"/>
    <col min="12813" max="12813" width="13.88671875" style="211" customWidth="1"/>
    <col min="12814" max="12817" width="9.109375" style="211" customWidth="1"/>
    <col min="12818" max="13056" width="8.88671875" style="211"/>
    <col min="13057" max="13057" width="46.109375" style="211" customWidth="1"/>
    <col min="13058" max="13058" width="30.6640625" style="211" customWidth="1"/>
    <col min="13059" max="13059" width="20.88671875" style="211" customWidth="1"/>
    <col min="13060" max="13061" width="20.44140625" style="211" customWidth="1"/>
    <col min="13062" max="13062" width="14.6640625" style="211" customWidth="1"/>
    <col min="13063" max="13063" width="14" style="211" customWidth="1"/>
    <col min="13064" max="13064" width="32.88671875" style="211" customWidth="1"/>
    <col min="13065" max="13065" width="11" style="211" customWidth="1"/>
    <col min="13066" max="13066" width="11.109375" style="211" customWidth="1"/>
    <col min="13067" max="13068" width="13.33203125" style="211" customWidth="1"/>
    <col min="13069" max="13069" width="13.88671875" style="211" customWidth="1"/>
    <col min="13070" max="13073" width="9.109375" style="211" customWidth="1"/>
    <col min="13074" max="13312" width="8.88671875" style="211"/>
    <col min="13313" max="13313" width="46.109375" style="211" customWidth="1"/>
    <col min="13314" max="13314" width="30.6640625" style="211" customWidth="1"/>
    <col min="13315" max="13315" width="20.88671875" style="211" customWidth="1"/>
    <col min="13316" max="13317" width="20.44140625" style="211" customWidth="1"/>
    <col min="13318" max="13318" width="14.6640625" style="211" customWidth="1"/>
    <col min="13319" max="13319" width="14" style="211" customWidth="1"/>
    <col min="13320" max="13320" width="32.88671875" style="211" customWidth="1"/>
    <col min="13321" max="13321" width="11" style="211" customWidth="1"/>
    <col min="13322" max="13322" width="11.109375" style="211" customWidth="1"/>
    <col min="13323" max="13324" width="13.33203125" style="211" customWidth="1"/>
    <col min="13325" max="13325" width="13.88671875" style="211" customWidth="1"/>
    <col min="13326" max="13329" width="9.109375" style="211" customWidth="1"/>
    <col min="13330" max="13568" width="8.88671875" style="211"/>
    <col min="13569" max="13569" width="46.109375" style="211" customWidth="1"/>
    <col min="13570" max="13570" width="30.6640625" style="211" customWidth="1"/>
    <col min="13571" max="13571" width="20.88671875" style="211" customWidth="1"/>
    <col min="13572" max="13573" width="20.44140625" style="211" customWidth="1"/>
    <col min="13574" max="13574" width="14.6640625" style="211" customWidth="1"/>
    <col min="13575" max="13575" width="14" style="211" customWidth="1"/>
    <col min="13576" max="13576" width="32.88671875" style="211" customWidth="1"/>
    <col min="13577" max="13577" width="11" style="211" customWidth="1"/>
    <col min="13578" max="13578" width="11.109375" style="211" customWidth="1"/>
    <col min="13579" max="13580" width="13.33203125" style="211" customWidth="1"/>
    <col min="13581" max="13581" width="13.88671875" style="211" customWidth="1"/>
    <col min="13582" max="13585" width="9.109375" style="211" customWidth="1"/>
    <col min="13586" max="13824" width="8.88671875" style="211"/>
    <col min="13825" max="13825" width="46.109375" style="211" customWidth="1"/>
    <col min="13826" max="13826" width="30.6640625" style="211" customWidth="1"/>
    <col min="13827" max="13827" width="20.88671875" style="211" customWidth="1"/>
    <col min="13828" max="13829" width="20.44140625" style="211" customWidth="1"/>
    <col min="13830" max="13830" width="14.6640625" style="211" customWidth="1"/>
    <col min="13831" max="13831" width="14" style="211" customWidth="1"/>
    <col min="13832" max="13832" width="32.88671875" style="211" customWidth="1"/>
    <col min="13833" max="13833" width="11" style="211" customWidth="1"/>
    <col min="13834" max="13834" width="11.109375" style="211" customWidth="1"/>
    <col min="13835" max="13836" width="13.33203125" style="211" customWidth="1"/>
    <col min="13837" max="13837" width="13.88671875" style="211" customWidth="1"/>
    <col min="13838" max="13841" width="9.109375" style="211" customWidth="1"/>
    <col min="13842" max="14080" width="8.88671875" style="211"/>
    <col min="14081" max="14081" width="46.109375" style="211" customWidth="1"/>
    <col min="14082" max="14082" width="30.6640625" style="211" customWidth="1"/>
    <col min="14083" max="14083" width="20.88671875" style="211" customWidth="1"/>
    <col min="14084" max="14085" width="20.44140625" style="211" customWidth="1"/>
    <col min="14086" max="14086" width="14.6640625" style="211" customWidth="1"/>
    <col min="14087" max="14087" width="14" style="211" customWidth="1"/>
    <col min="14088" max="14088" width="32.88671875" style="211" customWidth="1"/>
    <col min="14089" max="14089" width="11" style="211" customWidth="1"/>
    <col min="14090" max="14090" width="11.109375" style="211" customWidth="1"/>
    <col min="14091" max="14092" width="13.33203125" style="211" customWidth="1"/>
    <col min="14093" max="14093" width="13.88671875" style="211" customWidth="1"/>
    <col min="14094" max="14097" width="9.109375" style="211" customWidth="1"/>
    <col min="14098" max="14336" width="8.88671875" style="211"/>
    <col min="14337" max="14337" width="46.109375" style="211" customWidth="1"/>
    <col min="14338" max="14338" width="30.6640625" style="211" customWidth="1"/>
    <col min="14339" max="14339" width="20.88671875" style="211" customWidth="1"/>
    <col min="14340" max="14341" width="20.44140625" style="211" customWidth="1"/>
    <col min="14342" max="14342" width="14.6640625" style="211" customWidth="1"/>
    <col min="14343" max="14343" width="14" style="211" customWidth="1"/>
    <col min="14344" max="14344" width="32.88671875" style="211" customWidth="1"/>
    <col min="14345" max="14345" width="11" style="211" customWidth="1"/>
    <col min="14346" max="14346" width="11.109375" style="211" customWidth="1"/>
    <col min="14347" max="14348" width="13.33203125" style="211" customWidth="1"/>
    <col min="14349" max="14349" width="13.88671875" style="211" customWidth="1"/>
    <col min="14350" max="14353" width="9.109375" style="211" customWidth="1"/>
    <col min="14354" max="14592" width="8.88671875" style="211"/>
    <col min="14593" max="14593" width="46.109375" style="211" customWidth="1"/>
    <col min="14594" max="14594" width="30.6640625" style="211" customWidth="1"/>
    <col min="14595" max="14595" width="20.88671875" style="211" customWidth="1"/>
    <col min="14596" max="14597" width="20.44140625" style="211" customWidth="1"/>
    <col min="14598" max="14598" width="14.6640625" style="211" customWidth="1"/>
    <col min="14599" max="14599" width="14" style="211" customWidth="1"/>
    <col min="14600" max="14600" width="32.88671875" style="211" customWidth="1"/>
    <col min="14601" max="14601" width="11" style="211" customWidth="1"/>
    <col min="14602" max="14602" width="11.109375" style="211" customWidth="1"/>
    <col min="14603" max="14604" width="13.33203125" style="211" customWidth="1"/>
    <col min="14605" max="14605" width="13.88671875" style="211" customWidth="1"/>
    <col min="14606" max="14609" width="9.109375" style="211" customWidth="1"/>
    <col min="14610" max="14848" width="8.88671875" style="211"/>
    <col min="14849" max="14849" width="46.109375" style="211" customWidth="1"/>
    <col min="14850" max="14850" width="30.6640625" style="211" customWidth="1"/>
    <col min="14851" max="14851" width="20.88671875" style="211" customWidth="1"/>
    <col min="14852" max="14853" width="20.44140625" style="211" customWidth="1"/>
    <col min="14854" max="14854" width="14.6640625" style="211" customWidth="1"/>
    <col min="14855" max="14855" width="14" style="211" customWidth="1"/>
    <col min="14856" max="14856" width="32.88671875" style="211" customWidth="1"/>
    <col min="14857" max="14857" width="11" style="211" customWidth="1"/>
    <col min="14858" max="14858" width="11.109375" style="211" customWidth="1"/>
    <col min="14859" max="14860" width="13.33203125" style="211" customWidth="1"/>
    <col min="14861" max="14861" width="13.88671875" style="211" customWidth="1"/>
    <col min="14862" max="14865" width="9.109375" style="211" customWidth="1"/>
    <col min="14866" max="15104" width="8.88671875" style="211"/>
    <col min="15105" max="15105" width="46.109375" style="211" customWidth="1"/>
    <col min="15106" max="15106" width="30.6640625" style="211" customWidth="1"/>
    <col min="15107" max="15107" width="20.88671875" style="211" customWidth="1"/>
    <col min="15108" max="15109" width="20.44140625" style="211" customWidth="1"/>
    <col min="15110" max="15110" width="14.6640625" style="211" customWidth="1"/>
    <col min="15111" max="15111" width="14" style="211" customWidth="1"/>
    <col min="15112" max="15112" width="32.88671875" style="211" customWidth="1"/>
    <col min="15113" max="15113" width="11" style="211" customWidth="1"/>
    <col min="15114" max="15114" width="11.109375" style="211" customWidth="1"/>
    <col min="15115" max="15116" width="13.33203125" style="211" customWidth="1"/>
    <col min="15117" max="15117" width="13.88671875" style="211" customWidth="1"/>
    <col min="15118" max="15121" width="9.109375" style="211" customWidth="1"/>
    <col min="15122" max="15360" width="8.88671875" style="211"/>
    <col min="15361" max="15361" width="46.109375" style="211" customWidth="1"/>
    <col min="15362" max="15362" width="30.6640625" style="211" customWidth="1"/>
    <col min="15363" max="15363" width="20.88671875" style="211" customWidth="1"/>
    <col min="15364" max="15365" width="20.44140625" style="211" customWidth="1"/>
    <col min="15366" max="15366" width="14.6640625" style="211" customWidth="1"/>
    <col min="15367" max="15367" width="14" style="211" customWidth="1"/>
    <col min="15368" max="15368" width="32.88671875" style="211" customWidth="1"/>
    <col min="15369" max="15369" width="11" style="211" customWidth="1"/>
    <col min="15370" max="15370" width="11.109375" style="211" customWidth="1"/>
    <col min="15371" max="15372" width="13.33203125" style="211" customWidth="1"/>
    <col min="15373" max="15373" width="13.88671875" style="211" customWidth="1"/>
    <col min="15374" max="15377" width="9.109375" style="211" customWidth="1"/>
    <col min="15378" max="15616" width="8.88671875" style="211"/>
    <col min="15617" max="15617" width="46.109375" style="211" customWidth="1"/>
    <col min="15618" max="15618" width="30.6640625" style="211" customWidth="1"/>
    <col min="15619" max="15619" width="20.88671875" style="211" customWidth="1"/>
    <col min="15620" max="15621" width="20.44140625" style="211" customWidth="1"/>
    <col min="15622" max="15622" width="14.6640625" style="211" customWidth="1"/>
    <col min="15623" max="15623" width="14" style="211" customWidth="1"/>
    <col min="15624" max="15624" width="32.88671875" style="211" customWidth="1"/>
    <col min="15625" max="15625" width="11" style="211" customWidth="1"/>
    <col min="15626" max="15626" width="11.109375" style="211" customWidth="1"/>
    <col min="15627" max="15628" width="13.33203125" style="211" customWidth="1"/>
    <col min="15629" max="15629" width="13.88671875" style="211" customWidth="1"/>
    <col min="15630" max="15633" width="9.109375" style="211" customWidth="1"/>
    <col min="15634" max="15872" width="8.88671875" style="211"/>
    <col min="15873" max="15873" width="46.109375" style="211" customWidth="1"/>
    <col min="15874" max="15874" width="30.6640625" style="211" customWidth="1"/>
    <col min="15875" max="15875" width="20.88671875" style="211" customWidth="1"/>
    <col min="15876" max="15877" width="20.44140625" style="211" customWidth="1"/>
    <col min="15878" max="15878" width="14.6640625" style="211" customWidth="1"/>
    <col min="15879" max="15879" width="14" style="211" customWidth="1"/>
    <col min="15880" max="15880" width="32.88671875" style="211" customWidth="1"/>
    <col min="15881" max="15881" width="11" style="211" customWidth="1"/>
    <col min="15882" max="15882" width="11.109375" style="211" customWidth="1"/>
    <col min="15883" max="15884" width="13.33203125" style="211" customWidth="1"/>
    <col min="15885" max="15885" width="13.88671875" style="211" customWidth="1"/>
    <col min="15886" max="15889" width="9.109375" style="211" customWidth="1"/>
    <col min="15890" max="16128" width="8.88671875" style="211"/>
    <col min="16129" max="16129" width="46.109375" style="211" customWidth="1"/>
    <col min="16130" max="16130" width="30.6640625" style="211" customWidth="1"/>
    <col min="16131" max="16131" width="20.88671875" style="211" customWidth="1"/>
    <col min="16132" max="16133" width="20.44140625" style="211" customWidth="1"/>
    <col min="16134" max="16134" width="14.6640625" style="211" customWidth="1"/>
    <col min="16135" max="16135" width="14" style="211" customWidth="1"/>
    <col min="16136" max="16136" width="32.88671875" style="211" customWidth="1"/>
    <col min="16137" max="16137" width="11" style="211" customWidth="1"/>
    <col min="16138" max="16138" width="11.109375" style="211" customWidth="1"/>
    <col min="16139" max="16140" width="13.33203125" style="211" customWidth="1"/>
    <col min="16141" max="16141" width="13.88671875" style="211" customWidth="1"/>
    <col min="16142" max="16145" width="9.109375" style="211" customWidth="1"/>
    <col min="16146" max="16384" width="8.88671875" style="211"/>
  </cols>
  <sheetData>
    <row r="1" spans="1:7" x14ac:dyDescent="0.3">
      <c r="F1" s="721" t="s">
        <v>156</v>
      </c>
      <c r="G1" s="721"/>
    </row>
    <row r="2" spans="1:7" x14ac:dyDescent="0.3">
      <c r="D2" s="658" t="s">
        <v>339</v>
      </c>
      <c r="E2" s="658"/>
      <c r="F2" s="658"/>
      <c r="G2" s="658"/>
    </row>
    <row r="3" spans="1:7" x14ac:dyDescent="0.3">
      <c r="D3" s="721" t="s">
        <v>157</v>
      </c>
      <c r="E3" s="721"/>
      <c r="F3" s="721"/>
      <c r="G3" s="721"/>
    </row>
    <row r="4" spans="1:7" ht="16.649999999999999" customHeight="1" x14ac:dyDescent="0.3">
      <c r="D4" s="721" t="s">
        <v>158</v>
      </c>
      <c r="E4" s="721"/>
      <c r="F4" s="721"/>
      <c r="G4" s="721"/>
    </row>
    <row r="5" spans="1:7" x14ac:dyDescent="0.3">
      <c r="D5" s="212"/>
      <c r="E5" s="212"/>
      <c r="F5" s="212"/>
      <c r="G5" s="212"/>
    </row>
    <row r="6" spans="1:7" s="213" customFormat="1" ht="19.5" customHeight="1" x14ac:dyDescent="0.3">
      <c r="A6" s="406"/>
      <c r="D6" s="650" t="s">
        <v>136</v>
      </c>
      <c r="E6" s="650"/>
      <c r="F6" s="650"/>
      <c r="G6" s="650"/>
    </row>
    <row r="7" spans="1:7" s="213" customFormat="1" ht="15.6" x14ac:dyDescent="0.3">
      <c r="D7" s="651" t="s">
        <v>338</v>
      </c>
      <c r="E7" s="651"/>
      <c r="F7" s="651"/>
      <c r="G7" s="651"/>
    </row>
    <row r="8" spans="1:7" s="213" customFormat="1" ht="15.6" x14ac:dyDescent="0.3">
      <c r="D8" s="651" t="s">
        <v>137</v>
      </c>
      <c r="E8" s="651"/>
      <c r="F8" s="651"/>
      <c r="G8" s="651"/>
    </row>
    <row r="9" spans="1:7" s="213" customFormat="1" ht="15.6" x14ac:dyDescent="0.3">
      <c r="D9" s="650" t="s">
        <v>138</v>
      </c>
      <c r="E9" s="650"/>
      <c r="F9" s="650"/>
      <c r="G9" s="650"/>
    </row>
    <row r="10" spans="1:7" s="213" customFormat="1" ht="12" customHeight="1" x14ac:dyDescent="0.3">
      <c r="D10" s="163"/>
      <c r="E10" s="163"/>
      <c r="F10" s="163"/>
      <c r="G10" s="163"/>
    </row>
    <row r="11" spans="1:7" s="213" customFormat="1" ht="19.5" customHeight="1" x14ac:dyDescent="0.3">
      <c r="D11" s="214" t="s">
        <v>159</v>
      </c>
      <c r="E11" s="214"/>
      <c r="F11" s="214"/>
      <c r="G11" s="214"/>
    </row>
    <row r="12" spans="1:7" s="214" customFormat="1" ht="15.6" x14ac:dyDescent="0.3">
      <c r="D12" s="214" t="s">
        <v>160</v>
      </c>
    </row>
    <row r="13" spans="1:7" s="35" customFormat="1" ht="15.6" x14ac:dyDescent="0.3">
      <c r="D13" s="214" t="s">
        <v>161</v>
      </c>
      <c r="E13" s="214"/>
      <c r="F13" s="214"/>
      <c r="G13" s="214"/>
    </row>
    <row r="14" spans="1:7" s="35" customFormat="1" ht="15.6" x14ac:dyDescent="0.3">
      <c r="D14" s="35" t="s">
        <v>162</v>
      </c>
    </row>
    <row r="15" spans="1:7" s="35" customFormat="1" ht="15.6" x14ac:dyDescent="0.3">
      <c r="D15" s="215" t="s">
        <v>266</v>
      </c>
    </row>
    <row r="16" spans="1:7" s="35" customFormat="1" ht="15.6" x14ac:dyDescent="0.3">
      <c r="F16" s="37" t="s">
        <v>163</v>
      </c>
    </row>
    <row r="17" spans="1:13" s="218" customFormat="1" ht="19.8" customHeight="1" x14ac:dyDescent="0.3">
      <c r="A17" s="720" t="s">
        <v>0</v>
      </c>
      <c r="B17" s="720"/>
      <c r="C17" s="720"/>
      <c r="D17" s="720"/>
      <c r="E17" s="720"/>
      <c r="F17" s="720"/>
      <c r="G17" s="720"/>
      <c r="H17" s="216"/>
      <c r="I17" s="217"/>
    </row>
    <row r="18" spans="1:13" s="218" customFormat="1" ht="15.6" x14ac:dyDescent="0.3">
      <c r="A18" s="722" t="s">
        <v>46</v>
      </c>
      <c r="B18" s="722"/>
      <c r="C18" s="722"/>
      <c r="D18" s="722"/>
      <c r="E18" s="722"/>
      <c r="F18" s="722"/>
      <c r="G18" s="722"/>
      <c r="H18" s="219"/>
      <c r="I18" s="217"/>
    </row>
    <row r="19" spans="1:13" s="218" customFormat="1" ht="15.6" x14ac:dyDescent="0.3">
      <c r="A19" s="723" t="s">
        <v>1</v>
      </c>
      <c r="B19" s="723"/>
      <c r="C19" s="723"/>
      <c r="D19" s="723"/>
      <c r="E19" s="723"/>
      <c r="F19" s="723"/>
      <c r="G19" s="723"/>
      <c r="H19" s="220"/>
      <c r="I19" s="217"/>
    </row>
    <row r="20" spans="1:13" s="218" customFormat="1" ht="15" customHeight="1" x14ac:dyDescent="0.3">
      <c r="A20" s="720" t="s">
        <v>228</v>
      </c>
      <c r="B20" s="720"/>
      <c r="C20" s="720"/>
      <c r="D20" s="720"/>
      <c r="E20" s="720"/>
      <c r="F20" s="720"/>
      <c r="G20" s="720"/>
      <c r="H20" s="216"/>
      <c r="I20" s="217"/>
    </row>
    <row r="21" spans="1:13" ht="18" customHeight="1" x14ac:dyDescent="0.3">
      <c r="A21" s="221"/>
      <c r="B21" s="221"/>
      <c r="C21" s="222"/>
      <c r="D21" s="222"/>
      <c r="E21" s="222"/>
      <c r="F21" s="222"/>
      <c r="G21" s="222"/>
      <c r="H21" s="222"/>
      <c r="J21" s="224"/>
      <c r="K21" s="224"/>
      <c r="L21" s="224"/>
      <c r="M21" s="224"/>
    </row>
    <row r="22" spans="1:13" ht="39.15" customHeight="1" x14ac:dyDescent="0.3">
      <c r="A22" s="703" t="s">
        <v>164</v>
      </c>
      <c r="B22" s="703"/>
      <c r="C22" s="703"/>
      <c r="D22" s="703"/>
      <c r="E22" s="703"/>
      <c r="F22" s="703"/>
      <c r="G22" s="703"/>
      <c r="H22" s="221"/>
      <c r="J22" s="224"/>
      <c r="K22" s="224"/>
      <c r="L22" s="224"/>
      <c r="M22" s="224"/>
    </row>
    <row r="23" spans="1:13" s="348" customFormat="1" ht="51.75" customHeight="1" x14ac:dyDescent="0.3">
      <c r="A23" s="348" t="s">
        <v>238</v>
      </c>
      <c r="B23" s="333"/>
      <c r="C23" s="333"/>
      <c r="D23" s="333"/>
      <c r="E23" s="333"/>
      <c r="F23" s="333"/>
      <c r="G23" s="349"/>
      <c r="H23" s="349"/>
      <c r="I23" s="350"/>
      <c r="J23" s="349"/>
      <c r="K23" s="349"/>
      <c r="L23" s="349"/>
      <c r="M23" s="349"/>
    </row>
    <row r="24" spans="1:13" s="218" customFormat="1" ht="274.2" customHeight="1" x14ac:dyDescent="0.3">
      <c r="A24" s="714" t="s">
        <v>343</v>
      </c>
      <c r="B24" s="714"/>
      <c r="C24" s="714"/>
      <c r="D24" s="714"/>
      <c r="E24" s="714"/>
      <c r="F24" s="714"/>
      <c r="G24" s="714"/>
      <c r="H24" s="225"/>
      <c r="I24" s="226"/>
      <c r="J24" s="227"/>
      <c r="K24" s="227"/>
      <c r="L24" s="227"/>
    </row>
    <row r="25" spans="1:13" s="228" customFormat="1" ht="17.25" customHeight="1" x14ac:dyDescent="0.3">
      <c r="A25" s="213" t="s">
        <v>2</v>
      </c>
    </row>
    <row r="26" spans="1:13" s="228" customFormat="1" ht="15.75" customHeight="1" x14ac:dyDescent="0.3">
      <c r="A26" s="715" t="s">
        <v>47</v>
      </c>
      <c r="B26" s="715"/>
      <c r="C26" s="715"/>
      <c r="D26" s="715"/>
      <c r="E26" s="715"/>
      <c r="F26" s="715"/>
      <c r="G26" s="715"/>
    </row>
    <row r="27" spans="1:13" s="228" customFormat="1" ht="18" customHeight="1" x14ac:dyDescent="0.3">
      <c r="A27" s="704" t="s">
        <v>42</v>
      </c>
      <c r="B27" s="704"/>
      <c r="C27" s="704"/>
      <c r="D27" s="704"/>
      <c r="E27" s="704"/>
      <c r="F27" s="704"/>
      <c r="G27" s="704"/>
    </row>
    <row r="28" spans="1:13" s="228" customFormat="1" ht="16.649999999999999" customHeight="1" x14ac:dyDescent="0.3">
      <c r="A28" s="213" t="s">
        <v>43</v>
      </c>
    </row>
    <row r="29" spans="1:13" s="228" customFormat="1" ht="15.6" x14ac:dyDescent="0.3">
      <c r="A29" s="213" t="s">
        <v>44</v>
      </c>
    </row>
    <row r="30" spans="1:13" ht="36.75" customHeight="1" x14ac:dyDescent="0.3">
      <c r="A30" s="713" t="s">
        <v>233</v>
      </c>
      <c r="B30" s="713"/>
      <c r="C30" s="713"/>
      <c r="D30" s="713"/>
      <c r="E30" s="713"/>
      <c r="F30" s="713"/>
      <c r="G30" s="713"/>
      <c r="H30" s="221"/>
      <c r="I30" s="229"/>
      <c r="J30" s="230"/>
      <c r="K30" s="230"/>
      <c r="L30" s="230"/>
    </row>
    <row r="31" spans="1:13" s="228" customFormat="1" ht="29.4" customHeight="1" x14ac:dyDescent="0.3">
      <c r="A31" s="716" t="s">
        <v>141</v>
      </c>
      <c r="B31" s="716"/>
      <c r="C31" s="716"/>
      <c r="D31" s="716"/>
      <c r="E31" s="716"/>
      <c r="F31" s="716"/>
      <c r="G31" s="716"/>
    </row>
    <row r="32" spans="1:13" s="38" customFormat="1" ht="20.25" customHeight="1" x14ac:dyDescent="0.3">
      <c r="A32" s="691" t="s">
        <v>36</v>
      </c>
      <c r="B32" s="691"/>
      <c r="C32" s="691"/>
      <c r="D32" s="691" t="s">
        <v>5</v>
      </c>
      <c r="E32" s="691" t="s">
        <v>37</v>
      </c>
      <c r="F32" s="691"/>
      <c r="G32" s="691"/>
    </row>
    <row r="33" spans="1:13" s="38" customFormat="1" ht="19.5" customHeight="1" x14ac:dyDescent="0.3">
      <c r="A33" s="691"/>
      <c r="B33" s="691"/>
      <c r="C33" s="691"/>
      <c r="D33" s="691"/>
      <c r="E33" s="401" t="s">
        <v>24</v>
      </c>
      <c r="F33" s="401" t="s">
        <v>120</v>
      </c>
      <c r="G33" s="401" t="s">
        <v>231</v>
      </c>
    </row>
    <row r="34" spans="1:13" s="57" customFormat="1" ht="25.95" customHeight="1" x14ac:dyDescent="0.3">
      <c r="A34" s="717" t="s">
        <v>165</v>
      </c>
      <c r="B34" s="718"/>
      <c r="C34" s="719"/>
      <c r="D34" s="39" t="s">
        <v>38</v>
      </c>
      <c r="E34" s="39" t="s">
        <v>166</v>
      </c>
      <c r="F34" s="39" t="s">
        <v>166</v>
      </c>
      <c r="G34" s="39" t="s">
        <v>166</v>
      </c>
    </row>
    <row r="35" spans="1:13" ht="39" customHeight="1" x14ac:dyDescent="0.3">
      <c r="A35" s="713" t="s">
        <v>167</v>
      </c>
      <c r="B35" s="713"/>
      <c r="C35" s="713"/>
      <c r="D35" s="713"/>
      <c r="E35" s="713"/>
      <c r="F35" s="713"/>
      <c r="G35" s="713"/>
      <c r="H35" s="221"/>
    </row>
    <row r="36" spans="1:13" ht="9.6" customHeight="1" x14ac:dyDescent="0.3">
      <c r="A36" s="707"/>
      <c r="B36" s="707"/>
      <c r="C36" s="707"/>
      <c r="D36" s="707"/>
      <c r="E36" s="707"/>
      <c r="F36" s="707"/>
      <c r="G36" s="707"/>
      <c r="H36" s="708"/>
      <c r="I36" s="708"/>
    </row>
    <row r="37" spans="1:13" ht="26.4" customHeight="1" x14ac:dyDescent="0.3">
      <c r="A37" s="709" t="s">
        <v>3</v>
      </c>
      <c r="B37" s="709"/>
      <c r="C37" s="709"/>
      <c r="D37" s="709"/>
      <c r="E37" s="709"/>
      <c r="F37" s="709"/>
      <c r="G37" s="709"/>
      <c r="H37" s="223"/>
      <c r="I37" s="211"/>
    </row>
    <row r="38" spans="1:13" ht="36" customHeight="1" x14ac:dyDescent="0.3">
      <c r="A38" s="710" t="s">
        <v>4</v>
      </c>
      <c r="B38" s="710" t="s">
        <v>5</v>
      </c>
      <c r="C38" s="398" t="s">
        <v>6</v>
      </c>
      <c r="D38" s="398" t="s">
        <v>7</v>
      </c>
      <c r="E38" s="687" t="s">
        <v>8</v>
      </c>
      <c r="F38" s="688"/>
      <c r="G38" s="689"/>
      <c r="H38" s="223"/>
      <c r="I38" s="211"/>
    </row>
    <row r="39" spans="1:13" ht="30.6" customHeight="1" x14ac:dyDescent="0.3">
      <c r="A39" s="711"/>
      <c r="B39" s="712"/>
      <c r="C39" s="399" t="s">
        <v>11</v>
      </c>
      <c r="D39" s="399" t="s">
        <v>12</v>
      </c>
      <c r="E39" s="399" t="s">
        <v>24</v>
      </c>
      <c r="F39" s="398" t="s">
        <v>120</v>
      </c>
      <c r="G39" s="411" t="s">
        <v>231</v>
      </c>
      <c r="H39" s="223"/>
      <c r="I39" s="211"/>
    </row>
    <row r="40" spans="1:13" ht="33" customHeight="1" x14ac:dyDescent="0.3">
      <c r="A40" s="232" t="s">
        <v>13</v>
      </c>
      <c r="B40" s="231" t="s">
        <v>14</v>
      </c>
      <c r="C40" s="233">
        <v>771521</v>
      </c>
      <c r="D40" s="233">
        <v>753929</v>
      </c>
      <c r="E40" s="233">
        <f>780476+44599-40196</f>
        <v>784879</v>
      </c>
      <c r="F40" s="418">
        <v>831321</v>
      </c>
      <c r="G40" s="418">
        <v>831321</v>
      </c>
      <c r="H40" s="223"/>
      <c r="I40" s="211"/>
    </row>
    <row r="41" spans="1:13" ht="21.75" customHeight="1" x14ac:dyDescent="0.3">
      <c r="A41" s="232" t="s">
        <v>15</v>
      </c>
      <c r="B41" s="231" t="s">
        <v>14</v>
      </c>
      <c r="C41" s="234">
        <v>151273</v>
      </c>
      <c r="D41" s="308">
        <v>163620</v>
      </c>
      <c r="E41" s="431">
        <f>173437+6097-49439</f>
        <v>130095</v>
      </c>
      <c r="F41" s="432">
        <v>180375</v>
      </c>
      <c r="G41" s="433">
        <v>187590</v>
      </c>
      <c r="H41" s="223"/>
      <c r="I41" s="211"/>
    </row>
    <row r="42" spans="1:13" ht="27.75" customHeight="1" x14ac:dyDescent="0.3">
      <c r="A42" s="235" t="s">
        <v>16</v>
      </c>
      <c r="B42" s="236" t="s">
        <v>14</v>
      </c>
      <c r="C42" s="237">
        <f>C40+C41</f>
        <v>922794</v>
      </c>
      <c r="D42" s="237">
        <f>D40+D41</f>
        <v>917549</v>
      </c>
      <c r="E42" s="237">
        <f>E40+E41</f>
        <v>914974</v>
      </c>
      <c r="F42" s="237">
        <f>F40+F41</f>
        <v>1011696</v>
      </c>
      <c r="G42" s="237">
        <f>G40+G41</f>
        <v>1018911</v>
      </c>
      <c r="H42" s="238"/>
      <c r="I42" s="224"/>
      <c r="J42" s="224"/>
      <c r="K42" s="224"/>
      <c r="L42" s="224"/>
    </row>
    <row r="43" spans="1:13" s="218" customFormat="1" ht="30" customHeight="1" x14ac:dyDescent="0.3">
      <c r="A43" s="703" t="s">
        <v>17</v>
      </c>
      <c r="B43" s="703"/>
      <c r="C43" s="703"/>
      <c r="D43" s="703"/>
      <c r="E43" s="703"/>
      <c r="F43" s="703"/>
      <c r="G43" s="703"/>
      <c r="H43" s="703"/>
      <c r="I43" s="217"/>
      <c r="J43" s="222"/>
      <c r="K43" s="222"/>
      <c r="L43" s="222"/>
      <c r="M43" s="222"/>
    </row>
    <row r="44" spans="1:13" s="228" customFormat="1" ht="17.25" customHeight="1" x14ac:dyDescent="0.3">
      <c r="A44" s="213" t="s">
        <v>18</v>
      </c>
    </row>
    <row r="45" spans="1:13" s="228" customFormat="1" ht="30" customHeight="1" x14ac:dyDescent="0.3">
      <c r="A45" s="704" t="s">
        <v>42</v>
      </c>
      <c r="B45" s="704"/>
      <c r="C45" s="704"/>
      <c r="D45" s="704"/>
      <c r="E45" s="704"/>
      <c r="F45" s="704"/>
      <c r="G45" s="704"/>
    </row>
    <row r="46" spans="1:13" s="228" customFormat="1" ht="17.25" customHeight="1" x14ac:dyDescent="0.3">
      <c r="A46" s="213" t="s">
        <v>44</v>
      </c>
      <c r="B46" s="239"/>
      <c r="C46" s="239"/>
      <c r="D46" s="239"/>
      <c r="E46" s="239"/>
      <c r="F46" s="239"/>
      <c r="G46" s="239"/>
    </row>
    <row r="47" spans="1:13" ht="40.799999999999997" customHeight="1" x14ac:dyDescent="0.3">
      <c r="A47" s="702" t="s">
        <v>168</v>
      </c>
      <c r="B47" s="702"/>
      <c r="C47" s="702"/>
      <c r="D47" s="702"/>
      <c r="E47" s="702"/>
      <c r="F47" s="702"/>
      <c r="G47" s="702"/>
      <c r="H47" s="221"/>
    </row>
    <row r="48" spans="1:13" ht="34.950000000000003" customHeight="1" x14ac:dyDescent="0.3">
      <c r="A48" s="705" t="s">
        <v>19</v>
      </c>
      <c r="B48" s="699" t="s">
        <v>5</v>
      </c>
      <c r="C48" s="398" t="s">
        <v>6</v>
      </c>
      <c r="D48" s="398" t="s">
        <v>7</v>
      </c>
      <c r="E48" s="686" t="s">
        <v>8</v>
      </c>
      <c r="F48" s="686"/>
      <c r="G48" s="686"/>
      <c r="H48" s="240"/>
      <c r="I48" s="211"/>
    </row>
    <row r="49" spans="1:13" ht="20.399999999999999" customHeight="1" x14ac:dyDescent="0.3">
      <c r="A49" s="705"/>
      <c r="B49" s="699"/>
      <c r="C49" s="398" t="s">
        <v>11</v>
      </c>
      <c r="D49" s="398" t="s">
        <v>12</v>
      </c>
      <c r="E49" s="398" t="s">
        <v>24</v>
      </c>
      <c r="F49" s="398" t="s">
        <v>120</v>
      </c>
      <c r="G49" s="398" t="s">
        <v>231</v>
      </c>
      <c r="H49" s="240"/>
      <c r="I49" s="211"/>
    </row>
    <row r="50" spans="1:13" s="242" customFormat="1" ht="23.1" customHeight="1" x14ac:dyDescent="0.3">
      <c r="A50" s="208" t="s">
        <v>169</v>
      </c>
      <c r="B50" s="39" t="s">
        <v>41</v>
      </c>
      <c r="C50" s="407">
        <v>177690</v>
      </c>
      <c r="D50" s="309">
        <v>179426</v>
      </c>
      <c r="E50" s="309">
        <v>240353</v>
      </c>
      <c r="F50" s="309">
        <v>173680</v>
      </c>
      <c r="G50" s="309">
        <v>173680</v>
      </c>
      <c r="H50" s="241"/>
    </row>
    <row r="51" spans="1:13" ht="19.2" customHeight="1" x14ac:dyDescent="0.3">
      <c r="A51" s="243"/>
      <c r="B51" s="244"/>
      <c r="C51" s="245"/>
      <c r="D51" s="245"/>
      <c r="E51" s="245"/>
      <c r="F51" s="245"/>
      <c r="G51" s="245"/>
      <c r="H51" s="240"/>
      <c r="I51" s="211"/>
    </row>
    <row r="52" spans="1:13" ht="37.200000000000003" customHeight="1" x14ac:dyDescent="0.3">
      <c r="A52" s="699" t="s">
        <v>20</v>
      </c>
      <c r="B52" s="699" t="s">
        <v>5</v>
      </c>
      <c r="C52" s="398" t="s">
        <v>6</v>
      </c>
      <c r="D52" s="398" t="s">
        <v>7</v>
      </c>
      <c r="E52" s="686" t="s">
        <v>8</v>
      </c>
      <c r="F52" s="686"/>
      <c r="G52" s="686"/>
      <c r="H52" s="240"/>
      <c r="I52" s="224"/>
      <c r="J52" s="224"/>
      <c r="K52" s="224"/>
      <c r="L52" s="224"/>
    </row>
    <row r="53" spans="1:13" ht="19.95" customHeight="1" x14ac:dyDescent="0.3">
      <c r="A53" s="699"/>
      <c r="B53" s="699"/>
      <c r="C53" s="398" t="s">
        <v>11</v>
      </c>
      <c r="D53" s="398" t="s">
        <v>12</v>
      </c>
      <c r="E53" s="398" t="s">
        <v>24</v>
      </c>
      <c r="F53" s="398" t="s">
        <v>120</v>
      </c>
      <c r="G53" s="398" t="s">
        <v>231</v>
      </c>
      <c r="H53" s="223"/>
      <c r="I53" s="224"/>
      <c r="J53" s="224"/>
      <c r="K53" s="224"/>
      <c r="L53" s="224"/>
    </row>
    <row r="54" spans="1:13" ht="33" customHeight="1" x14ac:dyDescent="0.3">
      <c r="A54" s="246" t="s">
        <v>13</v>
      </c>
      <c r="B54" s="231" t="s">
        <v>14</v>
      </c>
      <c r="C54" s="260">
        <f>C40</f>
        <v>771521</v>
      </c>
      <c r="D54" s="260">
        <f>D40</f>
        <v>753929</v>
      </c>
      <c r="E54" s="260">
        <f>E40</f>
        <v>784879</v>
      </c>
      <c r="F54" s="260">
        <f>F40</f>
        <v>831321</v>
      </c>
      <c r="G54" s="419">
        <f>G40</f>
        <v>831321</v>
      </c>
      <c r="H54" s="223" t="s">
        <v>48</v>
      </c>
      <c r="I54" s="224"/>
      <c r="J54" s="224"/>
      <c r="K54" s="224"/>
      <c r="L54" s="224"/>
    </row>
    <row r="55" spans="1:13" ht="34.799999999999997" customHeight="1" x14ac:dyDescent="0.3">
      <c r="A55" s="235" t="s">
        <v>21</v>
      </c>
      <c r="B55" s="236" t="s">
        <v>14</v>
      </c>
      <c r="C55" s="237">
        <f>SUM(C54)</f>
        <v>771521</v>
      </c>
      <c r="D55" s="237">
        <f>SUM(D54)</f>
        <v>753929</v>
      </c>
      <c r="E55" s="237">
        <f>E54</f>
        <v>784879</v>
      </c>
      <c r="F55" s="237">
        <f>F54</f>
        <v>831321</v>
      </c>
      <c r="G55" s="420">
        <f>G54</f>
        <v>831321</v>
      </c>
      <c r="H55" s="223"/>
      <c r="I55" s="224"/>
      <c r="J55" s="247"/>
      <c r="K55" s="247"/>
      <c r="L55" s="247"/>
    </row>
    <row r="56" spans="1:13" s="218" customFormat="1" ht="29.4" customHeight="1" x14ac:dyDescent="0.3">
      <c r="A56" s="706" t="s">
        <v>22</v>
      </c>
      <c r="B56" s="706"/>
      <c r="C56" s="706"/>
      <c r="D56" s="706"/>
      <c r="E56" s="706"/>
      <c r="F56" s="706"/>
      <c r="G56" s="706"/>
      <c r="H56" s="221"/>
      <c r="I56" s="217"/>
      <c r="J56" s="222"/>
      <c r="K56" s="222"/>
      <c r="L56" s="222"/>
      <c r="M56" s="222"/>
    </row>
    <row r="57" spans="1:13" s="218" customFormat="1" ht="16.649999999999999" customHeight="1" x14ac:dyDescent="0.3">
      <c r="A57" s="225" t="s">
        <v>23</v>
      </c>
      <c r="B57" s="225"/>
      <c r="C57" s="225"/>
      <c r="D57" s="225"/>
      <c r="E57" s="225"/>
      <c r="F57" s="225"/>
      <c r="G57" s="225"/>
      <c r="H57" s="225"/>
      <c r="I57" s="217"/>
    </row>
    <row r="58" spans="1:13" s="248" customFormat="1" ht="23.4" customHeight="1" x14ac:dyDescent="0.3">
      <c r="A58" s="684" t="s">
        <v>97</v>
      </c>
      <c r="B58" s="684"/>
      <c r="C58" s="684"/>
      <c r="D58" s="684"/>
      <c r="E58" s="684"/>
      <c r="F58" s="684"/>
      <c r="G58" s="684"/>
      <c r="H58" s="684"/>
      <c r="I58" s="684"/>
      <c r="J58" s="684"/>
      <c r="K58" s="684"/>
    </row>
    <row r="59" spans="1:13" s="228" customFormat="1" ht="15.6" x14ac:dyDescent="0.3">
      <c r="A59" s="213" t="s">
        <v>44</v>
      </c>
    </row>
    <row r="60" spans="1:13" ht="41.4" customHeight="1" x14ac:dyDescent="0.3">
      <c r="A60" s="702" t="s">
        <v>168</v>
      </c>
      <c r="B60" s="702"/>
      <c r="C60" s="702"/>
      <c r="D60" s="702"/>
      <c r="E60" s="702"/>
      <c r="F60" s="702"/>
      <c r="G60" s="702"/>
      <c r="H60" s="221"/>
    </row>
    <row r="61" spans="1:13" ht="34.200000000000003" customHeight="1" x14ac:dyDescent="0.3">
      <c r="A61" s="697" t="s">
        <v>19</v>
      </c>
      <c r="B61" s="699" t="s">
        <v>5</v>
      </c>
      <c r="C61" s="398" t="s">
        <v>6</v>
      </c>
      <c r="D61" s="398" t="s">
        <v>7</v>
      </c>
      <c r="E61" s="686" t="s">
        <v>8</v>
      </c>
      <c r="F61" s="686"/>
      <c r="G61" s="686"/>
      <c r="H61" s="240"/>
      <c r="I61" s="211"/>
    </row>
    <row r="62" spans="1:13" ht="22.2" customHeight="1" x14ac:dyDescent="0.3">
      <c r="A62" s="698"/>
      <c r="B62" s="699"/>
      <c r="C62" s="398" t="s">
        <v>11</v>
      </c>
      <c r="D62" s="398" t="s">
        <v>12</v>
      </c>
      <c r="E62" s="398" t="s">
        <v>24</v>
      </c>
      <c r="F62" s="398" t="s">
        <v>120</v>
      </c>
      <c r="G62" s="398" t="s">
        <v>231</v>
      </c>
      <c r="H62" s="591" t="s">
        <v>326</v>
      </c>
      <c r="I62" s="592"/>
    </row>
    <row r="63" spans="1:13" s="185" customFormat="1" ht="55.95" customHeight="1" x14ac:dyDescent="0.3">
      <c r="A63" s="249" t="s">
        <v>170</v>
      </c>
      <c r="B63" s="39" t="s">
        <v>39</v>
      </c>
      <c r="C63" s="250">
        <v>55678</v>
      </c>
      <c r="D63" s="250">
        <v>58967</v>
      </c>
      <c r="E63" s="250">
        <f>58967+7032-3463</f>
        <v>62536</v>
      </c>
      <c r="F63" s="250">
        <v>58967</v>
      </c>
      <c r="G63" s="250">
        <v>58967</v>
      </c>
      <c r="H63" s="593" t="s">
        <v>327</v>
      </c>
      <c r="I63" s="594"/>
    </row>
    <row r="64" spans="1:13" s="242" customFormat="1" ht="31.2" customHeight="1" x14ac:dyDescent="0.3">
      <c r="A64" s="700" t="s">
        <v>252</v>
      </c>
      <c r="B64" s="39" t="s">
        <v>39</v>
      </c>
      <c r="C64" s="250">
        <v>10712</v>
      </c>
      <c r="D64" s="250">
        <v>11552</v>
      </c>
      <c r="E64" s="250">
        <f>11569+161</f>
        <v>11730</v>
      </c>
      <c r="F64" s="250">
        <v>11569</v>
      </c>
      <c r="G64" s="250">
        <v>11569</v>
      </c>
      <c r="H64" s="595" t="s">
        <v>325</v>
      </c>
      <c r="I64" s="597">
        <f>H64-E64</f>
        <v>0</v>
      </c>
    </row>
    <row r="65" spans="1:12" s="242" customFormat="1" ht="30" customHeight="1" x14ac:dyDescent="0.3">
      <c r="A65" s="701"/>
      <c r="B65" s="445" t="s">
        <v>253</v>
      </c>
      <c r="C65" s="446">
        <v>21424</v>
      </c>
      <c r="D65" s="446">
        <v>23104</v>
      </c>
      <c r="E65" s="446">
        <f>23138+322</f>
        <v>23460</v>
      </c>
      <c r="F65" s="446">
        <v>23138</v>
      </c>
      <c r="G65" s="446">
        <v>23138</v>
      </c>
      <c r="H65" s="595" t="s">
        <v>328</v>
      </c>
      <c r="I65" s="598">
        <f>H65-E65</f>
        <v>0</v>
      </c>
    </row>
    <row r="66" spans="1:12" s="251" customFormat="1" ht="36" customHeight="1" x14ac:dyDescent="0.3">
      <c r="A66" s="249" t="s">
        <v>171</v>
      </c>
      <c r="B66" s="39" t="s">
        <v>39</v>
      </c>
      <c r="C66" s="39">
        <v>1100</v>
      </c>
      <c r="D66" s="39">
        <v>1180</v>
      </c>
      <c r="E66" s="39">
        <v>1180</v>
      </c>
      <c r="F66" s="39">
        <v>1180</v>
      </c>
      <c r="G66" s="39">
        <v>1180</v>
      </c>
      <c r="H66" s="597" t="s">
        <v>48</v>
      </c>
      <c r="I66" s="596"/>
    </row>
    <row r="67" spans="1:12" s="251" customFormat="1" ht="24" customHeight="1" x14ac:dyDescent="0.3">
      <c r="A67" s="450"/>
      <c r="B67" s="451"/>
      <c r="C67" s="451"/>
      <c r="D67" s="451"/>
      <c r="E67" s="451"/>
      <c r="F67" s="451"/>
      <c r="G67" s="451"/>
      <c r="H67" s="241"/>
    </row>
    <row r="68" spans="1:12" ht="43.2" customHeight="1" x14ac:dyDescent="0.3">
      <c r="A68" s="699" t="s">
        <v>20</v>
      </c>
      <c r="B68" s="699" t="s">
        <v>5</v>
      </c>
      <c r="C68" s="398" t="s">
        <v>6</v>
      </c>
      <c r="D68" s="398" t="s">
        <v>7</v>
      </c>
      <c r="E68" s="686" t="s">
        <v>8</v>
      </c>
      <c r="F68" s="686"/>
      <c r="G68" s="686"/>
      <c r="H68" s="240"/>
      <c r="I68" s="224"/>
      <c r="J68" s="224"/>
      <c r="K68" s="224"/>
      <c r="L68" s="224"/>
    </row>
    <row r="69" spans="1:12" ht="24.6" customHeight="1" x14ac:dyDescent="0.3">
      <c r="A69" s="699"/>
      <c r="B69" s="699"/>
      <c r="C69" s="398" t="s">
        <v>11</v>
      </c>
      <c r="D69" s="398" t="s">
        <v>12</v>
      </c>
      <c r="E69" s="398" t="s">
        <v>24</v>
      </c>
      <c r="F69" s="398" t="s">
        <v>120</v>
      </c>
      <c r="G69" s="398" t="s">
        <v>231</v>
      </c>
      <c r="H69" s="223" t="s">
        <v>48</v>
      </c>
      <c r="I69" s="224"/>
      <c r="J69" s="224"/>
      <c r="K69" s="224"/>
      <c r="L69" s="224"/>
    </row>
    <row r="70" spans="1:12" ht="27.6" customHeight="1" x14ac:dyDescent="0.3">
      <c r="A70" s="252" t="s">
        <v>15</v>
      </c>
      <c r="B70" s="231" t="s">
        <v>14</v>
      </c>
      <c r="C70" s="308">
        <f>C41</f>
        <v>151273</v>
      </c>
      <c r="D70" s="308">
        <f>D41</f>
        <v>163620</v>
      </c>
      <c r="E70" s="308">
        <f>E41</f>
        <v>130095</v>
      </c>
      <c r="F70" s="308">
        <f>F41</f>
        <v>180375</v>
      </c>
      <c r="G70" s="308">
        <f>G41</f>
        <v>187590</v>
      </c>
      <c r="H70" s="223"/>
      <c r="I70" s="224"/>
      <c r="J70" s="224"/>
      <c r="K70" s="224"/>
      <c r="L70" s="224"/>
    </row>
    <row r="71" spans="1:12" ht="37.799999999999997" customHeight="1" x14ac:dyDescent="0.3">
      <c r="A71" s="235" t="s">
        <v>21</v>
      </c>
      <c r="B71" s="236" t="s">
        <v>14</v>
      </c>
      <c r="C71" s="237">
        <f>SUM(C70)</f>
        <v>151273</v>
      </c>
      <c r="D71" s="237">
        <f>SUM(D70)</f>
        <v>163620</v>
      </c>
      <c r="E71" s="237">
        <f>SUM(E70)</f>
        <v>130095</v>
      </c>
      <c r="F71" s="237">
        <f>SUM(F70)</f>
        <v>180375</v>
      </c>
      <c r="G71" s="237">
        <f>SUM(G70)</f>
        <v>187590</v>
      </c>
      <c r="H71" s="223"/>
      <c r="I71" s="224"/>
      <c r="J71" s="247"/>
      <c r="K71" s="247"/>
      <c r="L71" s="247"/>
    </row>
    <row r="73" spans="1:12" x14ac:dyDescent="0.3">
      <c r="E73" s="254"/>
    </row>
    <row r="76" spans="1:12" x14ac:dyDescent="0.3">
      <c r="G76" s="211" t="s">
        <v>48</v>
      </c>
    </row>
  </sheetData>
  <mergeCells count="48">
    <mergeCell ref="A20:G20"/>
    <mergeCell ref="F1:G1"/>
    <mergeCell ref="D2:G2"/>
    <mergeCell ref="D3:G3"/>
    <mergeCell ref="D4:G4"/>
    <mergeCell ref="D6:G6"/>
    <mergeCell ref="D7:G7"/>
    <mergeCell ref="D8:G8"/>
    <mergeCell ref="D9:G9"/>
    <mergeCell ref="A17:G17"/>
    <mergeCell ref="A18:G18"/>
    <mergeCell ref="A19:G19"/>
    <mergeCell ref="A35:G35"/>
    <mergeCell ref="A22:G22"/>
    <mergeCell ref="A24:G24"/>
    <mergeCell ref="A26:G26"/>
    <mergeCell ref="A27:G27"/>
    <mergeCell ref="A30:G30"/>
    <mergeCell ref="A31:G31"/>
    <mergeCell ref="A32:C33"/>
    <mergeCell ref="D32:D33"/>
    <mergeCell ref="E32:G32"/>
    <mergeCell ref="A34:C34"/>
    <mergeCell ref="A36:G36"/>
    <mergeCell ref="H36:I36"/>
    <mergeCell ref="A37:G37"/>
    <mergeCell ref="A38:A39"/>
    <mergeCell ref="B38:B39"/>
    <mergeCell ref="E38:G38"/>
    <mergeCell ref="A60:G60"/>
    <mergeCell ref="A43:H43"/>
    <mergeCell ref="A45:G45"/>
    <mergeCell ref="A47:G47"/>
    <mergeCell ref="A48:A49"/>
    <mergeCell ref="B48:B49"/>
    <mergeCell ref="E48:G48"/>
    <mergeCell ref="A52:A53"/>
    <mergeCell ref="B52:B53"/>
    <mergeCell ref="E52:G52"/>
    <mergeCell ref="A56:G56"/>
    <mergeCell ref="A58:K58"/>
    <mergeCell ref="A61:A62"/>
    <mergeCell ref="B61:B62"/>
    <mergeCell ref="E61:G61"/>
    <mergeCell ref="A68:A69"/>
    <mergeCell ref="B68:B69"/>
    <mergeCell ref="E68:G68"/>
    <mergeCell ref="A64:A65"/>
  </mergeCells>
  <printOptions horizontalCentered="1"/>
  <pageMargins left="0.39370078740157483" right="0.39370078740157483" top="0.39370078740157483" bottom="0.39370078740157483" header="0.19685039370078741" footer="0.19685039370078741"/>
  <pageSetup paperSize="9" scale="70" fitToHeight="0" orientation="landscape" r:id="rId1"/>
  <headerFooter alignWithMargins="0"/>
  <rowBreaks count="3" manualBreakCount="3">
    <brk id="24" max="12" man="1"/>
    <brk id="47" max="6" man="1"/>
    <brk id="7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60"/>
  <sheetViews>
    <sheetView view="pageBreakPreview" topLeftCell="A25" zoomScale="60" zoomScaleNormal="60" workbookViewId="0">
      <selection activeCell="A22" sqref="A22:G22"/>
    </sheetView>
  </sheetViews>
  <sheetFormatPr defaultRowHeight="13.8" x14ac:dyDescent="0.25"/>
  <cols>
    <col min="1" max="1" width="46.109375" style="59" customWidth="1"/>
    <col min="2" max="2" width="11.6640625" style="59" customWidth="1"/>
    <col min="3" max="3" width="15.6640625" style="54" customWidth="1"/>
    <col min="4" max="4" width="17.44140625" style="54" customWidth="1"/>
    <col min="5" max="5" width="15" style="54" customWidth="1"/>
    <col min="6" max="6" width="14.6640625" style="54" customWidth="1"/>
    <col min="7" max="7" width="15.88671875" style="54" customWidth="1"/>
    <col min="8" max="8" width="11"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105" customWidth="1"/>
    <col min="258" max="258" width="11.6640625" style="105" customWidth="1"/>
    <col min="259" max="259" width="15.6640625" style="105" customWidth="1"/>
    <col min="260" max="260" width="17.44140625" style="105" customWidth="1"/>
    <col min="261" max="261" width="18.88671875" style="105" customWidth="1"/>
    <col min="262" max="262" width="14.6640625" style="105" customWidth="1"/>
    <col min="263" max="263" width="17.5546875" style="105" customWidth="1"/>
    <col min="264" max="265" width="11" style="105" customWidth="1"/>
    <col min="266" max="266" width="11.109375" style="105" customWidth="1"/>
    <col min="267" max="268" width="13.33203125" style="105" customWidth="1"/>
    <col min="269" max="269" width="13.88671875" style="105" customWidth="1"/>
    <col min="270" max="273" width="9.109375" style="105" customWidth="1"/>
    <col min="274" max="512" width="8.88671875" style="105"/>
    <col min="513" max="513" width="46.109375" style="105" customWidth="1"/>
    <col min="514" max="514" width="11.6640625" style="105" customWidth="1"/>
    <col min="515" max="515" width="15.6640625" style="105" customWidth="1"/>
    <col min="516" max="516" width="17.44140625" style="105" customWidth="1"/>
    <col min="517" max="517" width="18.88671875" style="105" customWidth="1"/>
    <col min="518" max="518" width="14.6640625" style="105" customWidth="1"/>
    <col min="519" max="519" width="17.5546875" style="105" customWidth="1"/>
    <col min="520" max="521" width="11" style="105" customWidth="1"/>
    <col min="522" max="522" width="11.109375" style="105" customWidth="1"/>
    <col min="523" max="524" width="13.33203125" style="105" customWidth="1"/>
    <col min="525" max="525" width="13.88671875" style="105" customWidth="1"/>
    <col min="526" max="529" width="9.109375" style="105" customWidth="1"/>
    <col min="530" max="768" width="8.88671875" style="105"/>
    <col min="769" max="769" width="46.109375" style="105" customWidth="1"/>
    <col min="770" max="770" width="11.6640625" style="105" customWidth="1"/>
    <col min="771" max="771" width="15.6640625" style="105" customWidth="1"/>
    <col min="772" max="772" width="17.44140625" style="105" customWidth="1"/>
    <col min="773" max="773" width="18.88671875" style="105" customWidth="1"/>
    <col min="774" max="774" width="14.6640625" style="105" customWidth="1"/>
    <col min="775" max="775" width="17.5546875" style="105" customWidth="1"/>
    <col min="776" max="777" width="11" style="105" customWidth="1"/>
    <col min="778" max="778" width="11.109375" style="105" customWidth="1"/>
    <col min="779" max="780" width="13.33203125" style="105" customWidth="1"/>
    <col min="781" max="781" width="13.88671875" style="105" customWidth="1"/>
    <col min="782" max="785" width="9.109375" style="105" customWidth="1"/>
    <col min="786" max="1024" width="8.88671875" style="105"/>
    <col min="1025" max="1025" width="46.109375" style="105" customWidth="1"/>
    <col min="1026" max="1026" width="11.6640625" style="105" customWidth="1"/>
    <col min="1027" max="1027" width="15.6640625" style="105" customWidth="1"/>
    <col min="1028" max="1028" width="17.44140625" style="105" customWidth="1"/>
    <col min="1029" max="1029" width="18.88671875" style="105" customWidth="1"/>
    <col min="1030" max="1030" width="14.6640625" style="105" customWidth="1"/>
    <col min="1031" max="1031" width="17.5546875" style="105" customWidth="1"/>
    <col min="1032" max="1033" width="11" style="105" customWidth="1"/>
    <col min="1034" max="1034" width="11.109375" style="105" customWidth="1"/>
    <col min="1035" max="1036" width="13.33203125" style="105" customWidth="1"/>
    <col min="1037" max="1037" width="13.88671875" style="105" customWidth="1"/>
    <col min="1038" max="1041" width="9.109375" style="105" customWidth="1"/>
    <col min="1042" max="1280" width="8.88671875" style="105"/>
    <col min="1281" max="1281" width="46.109375" style="105" customWidth="1"/>
    <col min="1282" max="1282" width="11.6640625" style="105" customWidth="1"/>
    <col min="1283" max="1283" width="15.6640625" style="105" customWidth="1"/>
    <col min="1284" max="1284" width="17.44140625" style="105" customWidth="1"/>
    <col min="1285" max="1285" width="18.88671875" style="105" customWidth="1"/>
    <col min="1286" max="1286" width="14.6640625" style="105" customWidth="1"/>
    <col min="1287" max="1287" width="17.5546875" style="105" customWidth="1"/>
    <col min="1288" max="1289" width="11" style="105" customWidth="1"/>
    <col min="1290" max="1290" width="11.109375" style="105" customWidth="1"/>
    <col min="1291" max="1292" width="13.33203125" style="105" customWidth="1"/>
    <col min="1293" max="1293" width="13.88671875" style="105" customWidth="1"/>
    <col min="1294" max="1297" width="9.109375" style="105" customWidth="1"/>
    <col min="1298" max="1536" width="8.88671875" style="105"/>
    <col min="1537" max="1537" width="46.109375" style="105" customWidth="1"/>
    <col min="1538" max="1538" width="11.6640625" style="105" customWidth="1"/>
    <col min="1539" max="1539" width="15.6640625" style="105" customWidth="1"/>
    <col min="1540" max="1540" width="17.44140625" style="105" customWidth="1"/>
    <col min="1541" max="1541" width="18.88671875" style="105" customWidth="1"/>
    <col min="1542" max="1542" width="14.6640625" style="105" customWidth="1"/>
    <col min="1543" max="1543" width="17.5546875" style="105" customWidth="1"/>
    <col min="1544" max="1545" width="11" style="105" customWidth="1"/>
    <col min="1546" max="1546" width="11.109375" style="105" customWidth="1"/>
    <col min="1547" max="1548" width="13.33203125" style="105" customWidth="1"/>
    <col min="1549" max="1549" width="13.88671875" style="105" customWidth="1"/>
    <col min="1550" max="1553" width="9.109375" style="105" customWidth="1"/>
    <col min="1554" max="1792" width="8.88671875" style="105"/>
    <col min="1793" max="1793" width="46.109375" style="105" customWidth="1"/>
    <col min="1794" max="1794" width="11.6640625" style="105" customWidth="1"/>
    <col min="1795" max="1795" width="15.6640625" style="105" customWidth="1"/>
    <col min="1796" max="1796" width="17.44140625" style="105" customWidth="1"/>
    <col min="1797" max="1797" width="18.88671875" style="105" customWidth="1"/>
    <col min="1798" max="1798" width="14.6640625" style="105" customWidth="1"/>
    <col min="1799" max="1799" width="17.5546875" style="105" customWidth="1"/>
    <col min="1800" max="1801" width="11" style="105" customWidth="1"/>
    <col min="1802" max="1802" width="11.109375" style="105" customWidth="1"/>
    <col min="1803" max="1804" width="13.33203125" style="105" customWidth="1"/>
    <col min="1805" max="1805" width="13.88671875" style="105" customWidth="1"/>
    <col min="1806" max="1809" width="9.109375" style="105" customWidth="1"/>
    <col min="1810" max="2048" width="8.88671875" style="105"/>
    <col min="2049" max="2049" width="46.109375" style="105" customWidth="1"/>
    <col min="2050" max="2050" width="11.6640625" style="105" customWidth="1"/>
    <col min="2051" max="2051" width="15.6640625" style="105" customWidth="1"/>
    <col min="2052" max="2052" width="17.44140625" style="105" customWidth="1"/>
    <col min="2053" max="2053" width="18.88671875" style="105" customWidth="1"/>
    <col min="2054" max="2054" width="14.6640625" style="105" customWidth="1"/>
    <col min="2055" max="2055" width="17.5546875" style="105" customWidth="1"/>
    <col min="2056" max="2057" width="11" style="105" customWidth="1"/>
    <col min="2058" max="2058" width="11.109375" style="105" customWidth="1"/>
    <col min="2059" max="2060" width="13.33203125" style="105" customWidth="1"/>
    <col min="2061" max="2061" width="13.88671875" style="105" customWidth="1"/>
    <col min="2062" max="2065" width="9.109375" style="105" customWidth="1"/>
    <col min="2066" max="2304" width="8.88671875" style="105"/>
    <col min="2305" max="2305" width="46.109375" style="105" customWidth="1"/>
    <col min="2306" max="2306" width="11.6640625" style="105" customWidth="1"/>
    <col min="2307" max="2307" width="15.6640625" style="105" customWidth="1"/>
    <col min="2308" max="2308" width="17.44140625" style="105" customWidth="1"/>
    <col min="2309" max="2309" width="18.88671875" style="105" customWidth="1"/>
    <col min="2310" max="2310" width="14.6640625" style="105" customWidth="1"/>
    <col min="2311" max="2311" width="17.5546875" style="105" customWidth="1"/>
    <col min="2312" max="2313" width="11" style="105" customWidth="1"/>
    <col min="2314" max="2314" width="11.109375" style="105" customWidth="1"/>
    <col min="2315" max="2316" width="13.33203125" style="105" customWidth="1"/>
    <col min="2317" max="2317" width="13.88671875" style="105" customWidth="1"/>
    <col min="2318" max="2321" width="9.109375" style="105" customWidth="1"/>
    <col min="2322" max="2560" width="8.88671875" style="105"/>
    <col min="2561" max="2561" width="46.109375" style="105" customWidth="1"/>
    <col min="2562" max="2562" width="11.6640625" style="105" customWidth="1"/>
    <col min="2563" max="2563" width="15.6640625" style="105" customWidth="1"/>
    <col min="2564" max="2564" width="17.44140625" style="105" customWidth="1"/>
    <col min="2565" max="2565" width="18.88671875" style="105" customWidth="1"/>
    <col min="2566" max="2566" width="14.6640625" style="105" customWidth="1"/>
    <col min="2567" max="2567" width="17.5546875" style="105" customWidth="1"/>
    <col min="2568" max="2569" width="11" style="105" customWidth="1"/>
    <col min="2570" max="2570" width="11.109375" style="105" customWidth="1"/>
    <col min="2571" max="2572" width="13.33203125" style="105" customWidth="1"/>
    <col min="2573" max="2573" width="13.88671875" style="105" customWidth="1"/>
    <col min="2574" max="2577" width="9.109375" style="105" customWidth="1"/>
    <col min="2578" max="2816" width="8.88671875" style="105"/>
    <col min="2817" max="2817" width="46.109375" style="105" customWidth="1"/>
    <col min="2818" max="2818" width="11.6640625" style="105" customWidth="1"/>
    <col min="2819" max="2819" width="15.6640625" style="105" customWidth="1"/>
    <col min="2820" max="2820" width="17.44140625" style="105" customWidth="1"/>
    <col min="2821" max="2821" width="18.88671875" style="105" customWidth="1"/>
    <col min="2822" max="2822" width="14.6640625" style="105" customWidth="1"/>
    <col min="2823" max="2823" width="17.5546875" style="105" customWidth="1"/>
    <col min="2824" max="2825" width="11" style="105" customWidth="1"/>
    <col min="2826" max="2826" width="11.109375" style="105" customWidth="1"/>
    <col min="2827" max="2828" width="13.33203125" style="105" customWidth="1"/>
    <col min="2829" max="2829" width="13.88671875" style="105" customWidth="1"/>
    <col min="2830" max="2833" width="9.109375" style="105" customWidth="1"/>
    <col min="2834" max="3072" width="8.88671875" style="105"/>
    <col min="3073" max="3073" width="46.109375" style="105" customWidth="1"/>
    <col min="3074" max="3074" width="11.6640625" style="105" customWidth="1"/>
    <col min="3075" max="3075" width="15.6640625" style="105" customWidth="1"/>
    <col min="3076" max="3076" width="17.44140625" style="105" customWidth="1"/>
    <col min="3077" max="3077" width="18.88671875" style="105" customWidth="1"/>
    <col min="3078" max="3078" width="14.6640625" style="105" customWidth="1"/>
    <col min="3079" max="3079" width="17.5546875" style="105" customWidth="1"/>
    <col min="3080" max="3081" width="11" style="105" customWidth="1"/>
    <col min="3082" max="3082" width="11.109375" style="105" customWidth="1"/>
    <col min="3083" max="3084" width="13.33203125" style="105" customWidth="1"/>
    <col min="3085" max="3085" width="13.88671875" style="105" customWidth="1"/>
    <col min="3086" max="3089" width="9.109375" style="105" customWidth="1"/>
    <col min="3090" max="3328" width="8.88671875" style="105"/>
    <col min="3329" max="3329" width="46.109375" style="105" customWidth="1"/>
    <col min="3330" max="3330" width="11.6640625" style="105" customWidth="1"/>
    <col min="3331" max="3331" width="15.6640625" style="105" customWidth="1"/>
    <col min="3332" max="3332" width="17.44140625" style="105" customWidth="1"/>
    <col min="3333" max="3333" width="18.88671875" style="105" customWidth="1"/>
    <col min="3334" max="3334" width="14.6640625" style="105" customWidth="1"/>
    <col min="3335" max="3335" width="17.5546875" style="105" customWidth="1"/>
    <col min="3336" max="3337" width="11" style="105" customWidth="1"/>
    <col min="3338" max="3338" width="11.109375" style="105" customWidth="1"/>
    <col min="3339" max="3340" width="13.33203125" style="105" customWidth="1"/>
    <col min="3341" max="3341" width="13.88671875" style="105" customWidth="1"/>
    <col min="3342" max="3345" width="9.109375" style="105" customWidth="1"/>
    <col min="3346" max="3584" width="8.88671875" style="105"/>
    <col min="3585" max="3585" width="46.109375" style="105" customWidth="1"/>
    <col min="3586" max="3586" width="11.6640625" style="105" customWidth="1"/>
    <col min="3587" max="3587" width="15.6640625" style="105" customWidth="1"/>
    <col min="3588" max="3588" width="17.44140625" style="105" customWidth="1"/>
    <col min="3589" max="3589" width="18.88671875" style="105" customWidth="1"/>
    <col min="3590" max="3590" width="14.6640625" style="105" customWidth="1"/>
    <col min="3591" max="3591" width="17.5546875" style="105" customWidth="1"/>
    <col min="3592" max="3593" width="11" style="105" customWidth="1"/>
    <col min="3594" max="3594" width="11.109375" style="105" customWidth="1"/>
    <col min="3595" max="3596" width="13.33203125" style="105" customWidth="1"/>
    <col min="3597" max="3597" width="13.88671875" style="105" customWidth="1"/>
    <col min="3598" max="3601" width="9.109375" style="105" customWidth="1"/>
    <col min="3602" max="3840" width="8.88671875" style="105"/>
    <col min="3841" max="3841" width="46.109375" style="105" customWidth="1"/>
    <col min="3842" max="3842" width="11.6640625" style="105" customWidth="1"/>
    <col min="3843" max="3843" width="15.6640625" style="105" customWidth="1"/>
    <col min="3844" max="3844" width="17.44140625" style="105" customWidth="1"/>
    <col min="3845" max="3845" width="18.88671875" style="105" customWidth="1"/>
    <col min="3846" max="3846" width="14.6640625" style="105" customWidth="1"/>
    <col min="3847" max="3847" width="17.5546875" style="105" customWidth="1"/>
    <col min="3848" max="3849" width="11" style="105" customWidth="1"/>
    <col min="3850" max="3850" width="11.109375" style="105" customWidth="1"/>
    <col min="3851" max="3852" width="13.33203125" style="105" customWidth="1"/>
    <col min="3853" max="3853" width="13.88671875" style="105" customWidth="1"/>
    <col min="3854" max="3857" width="9.109375" style="105" customWidth="1"/>
    <col min="3858" max="4096" width="8.88671875" style="105"/>
    <col min="4097" max="4097" width="46.109375" style="105" customWidth="1"/>
    <col min="4098" max="4098" width="11.6640625" style="105" customWidth="1"/>
    <col min="4099" max="4099" width="15.6640625" style="105" customWidth="1"/>
    <col min="4100" max="4100" width="17.44140625" style="105" customWidth="1"/>
    <col min="4101" max="4101" width="18.88671875" style="105" customWidth="1"/>
    <col min="4102" max="4102" width="14.6640625" style="105" customWidth="1"/>
    <col min="4103" max="4103" width="17.5546875" style="105" customWidth="1"/>
    <col min="4104" max="4105" width="11" style="105" customWidth="1"/>
    <col min="4106" max="4106" width="11.109375" style="105" customWidth="1"/>
    <col min="4107" max="4108" width="13.33203125" style="105" customWidth="1"/>
    <col min="4109" max="4109" width="13.88671875" style="105" customWidth="1"/>
    <col min="4110" max="4113" width="9.109375" style="105" customWidth="1"/>
    <col min="4114" max="4352" width="8.88671875" style="105"/>
    <col min="4353" max="4353" width="46.109375" style="105" customWidth="1"/>
    <col min="4354" max="4354" width="11.6640625" style="105" customWidth="1"/>
    <col min="4355" max="4355" width="15.6640625" style="105" customWidth="1"/>
    <col min="4356" max="4356" width="17.44140625" style="105" customWidth="1"/>
    <col min="4357" max="4357" width="18.88671875" style="105" customWidth="1"/>
    <col min="4358" max="4358" width="14.6640625" style="105" customWidth="1"/>
    <col min="4359" max="4359" width="17.5546875" style="105" customWidth="1"/>
    <col min="4360" max="4361" width="11" style="105" customWidth="1"/>
    <col min="4362" max="4362" width="11.109375" style="105" customWidth="1"/>
    <col min="4363" max="4364" width="13.33203125" style="105" customWidth="1"/>
    <col min="4365" max="4365" width="13.88671875" style="105" customWidth="1"/>
    <col min="4366" max="4369" width="9.109375" style="105" customWidth="1"/>
    <col min="4370" max="4608" width="8.88671875" style="105"/>
    <col min="4609" max="4609" width="46.109375" style="105" customWidth="1"/>
    <col min="4610" max="4610" width="11.6640625" style="105" customWidth="1"/>
    <col min="4611" max="4611" width="15.6640625" style="105" customWidth="1"/>
    <col min="4612" max="4612" width="17.44140625" style="105" customWidth="1"/>
    <col min="4613" max="4613" width="18.88671875" style="105" customWidth="1"/>
    <col min="4614" max="4614" width="14.6640625" style="105" customWidth="1"/>
    <col min="4615" max="4615" width="17.5546875" style="105" customWidth="1"/>
    <col min="4616" max="4617" width="11" style="105" customWidth="1"/>
    <col min="4618" max="4618" width="11.109375" style="105" customWidth="1"/>
    <col min="4619" max="4620" width="13.33203125" style="105" customWidth="1"/>
    <col min="4621" max="4621" width="13.88671875" style="105" customWidth="1"/>
    <col min="4622" max="4625" width="9.109375" style="105" customWidth="1"/>
    <col min="4626" max="4864" width="8.88671875" style="105"/>
    <col min="4865" max="4865" width="46.109375" style="105" customWidth="1"/>
    <col min="4866" max="4866" width="11.6640625" style="105" customWidth="1"/>
    <col min="4867" max="4867" width="15.6640625" style="105" customWidth="1"/>
    <col min="4868" max="4868" width="17.44140625" style="105" customWidth="1"/>
    <col min="4869" max="4869" width="18.88671875" style="105" customWidth="1"/>
    <col min="4870" max="4870" width="14.6640625" style="105" customWidth="1"/>
    <col min="4871" max="4871" width="17.5546875" style="105" customWidth="1"/>
    <col min="4872" max="4873" width="11" style="105" customWidth="1"/>
    <col min="4874" max="4874" width="11.109375" style="105" customWidth="1"/>
    <col min="4875" max="4876" width="13.33203125" style="105" customWidth="1"/>
    <col min="4877" max="4877" width="13.88671875" style="105" customWidth="1"/>
    <col min="4878" max="4881" width="9.109375" style="105" customWidth="1"/>
    <col min="4882" max="5120" width="8.88671875" style="105"/>
    <col min="5121" max="5121" width="46.109375" style="105" customWidth="1"/>
    <col min="5122" max="5122" width="11.6640625" style="105" customWidth="1"/>
    <col min="5123" max="5123" width="15.6640625" style="105" customWidth="1"/>
    <col min="5124" max="5124" width="17.44140625" style="105" customWidth="1"/>
    <col min="5125" max="5125" width="18.88671875" style="105" customWidth="1"/>
    <col min="5126" max="5126" width="14.6640625" style="105" customWidth="1"/>
    <col min="5127" max="5127" width="17.5546875" style="105" customWidth="1"/>
    <col min="5128" max="5129" width="11" style="105" customWidth="1"/>
    <col min="5130" max="5130" width="11.109375" style="105" customWidth="1"/>
    <col min="5131" max="5132" width="13.33203125" style="105" customWidth="1"/>
    <col min="5133" max="5133" width="13.88671875" style="105" customWidth="1"/>
    <col min="5134" max="5137" width="9.109375" style="105" customWidth="1"/>
    <col min="5138" max="5376" width="8.88671875" style="105"/>
    <col min="5377" max="5377" width="46.109375" style="105" customWidth="1"/>
    <col min="5378" max="5378" width="11.6640625" style="105" customWidth="1"/>
    <col min="5379" max="5379" width="15.6640625" style="105" customWidth="1"/>
    <col min="5380" max="5380" width="17.44140625" style="105" customWidth="1"/>
    <col min="5381" max="5381" width="18.88671875" style="105" customWidth="1"/>
    <col min="5382" max="5382" width="14.6640625" style="105" customWidth="1"/>
    <col min="5383" max="5383" width="17.5546875" style="105" customWidth="1"/>
    <col min="5384" max="5385" width="11" style="105" customWidth="1"/>
    <col min="5386" max="5386" width="11.109375" style="105" customWidth="1"/>
    <col min="5387" max="5388" width="13.33203125" style="105" customWidth="1"/>
    <col min="5389" max="5389" width="13.88671875" style="105" customWidth="1"/>
    <col min="5390" max="5393" width="9.109375" style="105" customWidth="1"/>
    <col min="5394" max="5632" width="8.88671875" style="105"/>
    <col min="5633" max="5633" width="46.109375" style="105" customWidth="1"/>
    <col min="5634" max="5634" width="11.6640625" style="105" customWidth="1"/>
    <col min="5635" max="5635" width="15.6640625" style="105" customWidth="1"/>
    <col min="5636" max="5636" width="17.44140625" style="105" customWidth="1"/>
    <col min="5637" max="5637" width="18.88671875" style="105" customWidth="1"/>
    <col min="5638" max="5638" width="14.6640625" style="105" customWidth="1"/>
    <col min="5639" max="5639" width="17.5546875" style="105" customWidth="1"/>
    <col min="5640" max="5641" width="11" style="105" customWidth="1"/>
    <col min="5642" max="5642" width="11.109375" style="105" customWidth="1"/>
    <col min="5643" max="5644" width="13.33203125" style="105" customWidth="1"/>
    <col min="5645" max="5645" width="13.88671875" style="105" customWidth="1"/>
    <col min="5646" max="5649" width="9.109375" style="105" customWidth="1"/>
    <col min="5650" max="5888" width="8.88671875" style="105"/>
    <col min="5889" max="5889" width="46.109375" style="105" customWidth="1"/>
    <col min="5890" max="5890" width="11.6640625" style="105" customWidth="1"/>
    <col min="5891" max="5891" width="15.6640625" style="105" customWidth="1"/>
    <col min="5892" max="5892" width="17.44140625" style="105" customWidth="1"/>
    <col min="5893" max="5893" width="18.88671875" style="105" customWidth="1"/>
    <col min="5894" max="5894" width="14.6640625" style="105" customWidth="1"/>
    <col min="5895" max="5895" width="17.5546875" style="105" customWidth="1"/>
    <col min="5896" max="5897" width="11" style="105" customWidth="1"/>
    <col min="5898" max="5898" width="11.109375" style="105" customWidth="1"/>
    <col min="5899" max="5900" width="13.33203125" style="105" customWidth="1"/>
    <col min="5901" max="5901" width="13.88671875" style="105" customWidth="1"/>
    <col min="5902" max="5905" width="9.109375" style="105" customWidth="1"/>
    <col min="5906" max="6144" width="8.88671875" style="105"/>
    <col min="6145" max="6145" width="46.109375" style="105" customWidth="1"/>
    <col min="6146" max="6146" width="11.6640625" style="105" customWidth="1"/>
    <col min="6147" max="6147" width="15.6640625" style="105" customWidth="1"/>
    <col min="6148" max="6148" width="17.44140625" style="105" customWidth="1"/>
    <col min="6149" max="6149" width="18.88671875" style="105" customWidth="1"/>
    <col min="6150" max="6150" width="14.6640625" style="105" customWidth="1"/>
    <col min="6151" max="6151" width="17.5546875" style="105" customWidth="1"/>
    <col min="6152" max="6153" width="11" style="105" customWidth="1"/>
    <col min="6154" max="6154" width="11.109375" style="105" customWidth="1"/>
    <col min="6155" max="6156" width="13.33203125" style="105" customWidth="1"/>
    <col min="6157" max="6157" width="13.88671875" style="105" customWidth="1"/>
    <col min="6158" max="6161" width="9.109375" style="105" customWidth="1"/>
    <col min="6162" max="6400" width="8.88671875" style="105"/>
    <col min="6401" max="6401" width="46.109375" style="105" customWidth="1"/>
    <col min="6402" max="6402" width="11.6640625" style="105" customWidth="1"/>
    <col min="6403" max="6403" width="15.6640625" style="105" customWidth="1"/>
    <col min="6404" max="6404" width="17.44140625" style="105" customWidth="1"/>
    <col min="6405" max="6405" width="18.88671875" style="105" customWidth="1"/>
    <col min="6406" max="6406" width="14.6640625" style="105" customWidth="1"/>
    <col min="6407" max="6407" width="17.5546875" style="105" customWidth="1"/>
    <col min="6408" max="6409" width="11" style="105" customWidth="1"/>
    <col min="6410" max="6410" width="11.109375" style="105" customWidth="1"/>
    <col min="6411" max="6412" width="13.33203125" style="105" customWidth="1"/>
    <col min="6413" max="6413" width="13.88671875" style="105" customWidth="1"/>
    <col min="6414" max="6417" width="9.109375" style="105" customWidth="1"/>
    <col min="6418" max="6656" width="8.88671875" style="105"/>
    <col min="6657" max="6657" width="46.109375" style="105" customWidth="1"/>
    <col min="6658" max="6658" width="11.6640625" style="105" customWidth="1"/>
    <col min="6659" max="6659" width="15.6640625" style="105" customWidth="1"/>
    <col min="6660" max="6660" width="17.44140625" style="105" customWidth="1"/>
    <col min="6661" max="6661" width="18.88671875" style="105" customWidth="1"/>
    <col min="6662" max="6662" width="14.6640625" style="105" customWidth="1"/>
    <col min="6663" max="6663" width="17.5546875" style="105" customWidth="1"/>
    <col min="6664" max="6665" width="11" style="105" customWidth="1"/>
    <col min="6666" max="6666" width="11.109375" style="105" customWidth="1"/>
    <col min="6667" max="6668" width="13.33203125" style="105" customWidth="1"/>
    <col min="6669" max="6669" width="13.88671875" style="105" customWidth="1"/>
    <col min="6670" max="6673" width="9.109375" style="105" customWidth="1"/>
    <col min="6674" max="6912" width="8.88671875" style="105"/>
    <col min="6913" max="6913" width="46.109375" style="105" customWidth="1"/>
    <col min="6914" max="6914" width="11.6640625" style="105" customWidth="1"/>
    <col min="6915" max="6915" width="15.6640625" style="105" customWidth="1"/>
    <col min="6916" max="6916" width="17.44140625" style="105" customWidth="1"/>
    <col min="6917" max="6917" width="18.88671875" style="105" customWidth="1"/>
    <col min="6918" max="6918" width="14.6640625" style="105" customWidth="1"/>
    <col min="6919" max="6919" width="17.5546875" style="105" customWidth="1"/>
    <col min="6920" max="6921" width="11" style="105" customWidth="1"/>
    <col min="6922" max="6922" width="11.109375" style="105" customWidth="1"/>
    <col min="6923" max="6924" width="13.33203125" style="105" customWidth="1"/>
    <col min="6925" max="6925" width="13.88671875" style="105" customWidth="1"/>
    <col min="6926" max="6929" width="9.109375" style="105" customWidth="1"/>
    <col min="6930" max="7168" width="8.88671875" style="105"/>
    <col min="7169" max="7169" width="46.109375" style="105" customWidth="1"/>
    <col min="7170" max="7170" width="11.6640625" style="105" customWidth="1"/>
    <col min="7171" max="7171" width="15.6640625" style="105" customWidth="1"/>
    <col min="7172" max="7172" width="17.44140625" style="105" customWidth="1"/>
    <col min="7173" max="7173" width="18.88671875" style="105" customWidth="1"/>
    <col min="7174" max="7174" width="14.6640625" style="105" customWidth="1"/>
    <col min="7175" max="7175" width="17.5546875" style="105" customWidth="1"/>
    <col min="7176" max="7177" width="11" style="105" customWidth="1"/>
    <col min="7178" max="7178" width="11.109375" style="105" customWidth="1"/>
    <col min="7179" max="7180" width="13.33203125" style="105" customWidth="1"/>
    <col min="7181" max="7181" width="13.88671875" style="105" customWidth="1"/>
    <col min="7182" max="7185" width="9.109375" style="105" customWidth="1"/>
    <col min="7186" max="7424" width="8.88671875" style="105"/>
    <col min="7425" max="7425" width="46.109375" style="105" customWidth="1"/>
    <col min="7426" max="7426" width="11.6640625" style="105" customWidth="1"/>
    <col min="7427" max="7427" width="15.6640625" style="105" customWidth="1"/>
    <col min="7428" max="7428" width="17.44140625" style="105" customWidth="1"/>
    <col min="7429" max="7429" width="18.88671875" style="105" customWidth="1"/>
    <col min="7430" max="7430" width="14.6640625" style="105" customWidth="1"/>
    <col min="7431" max="7431" width="17.5546875" style="105" customWidth="1"/>
    <col min="7432" max="7433" width="11" style="105" customWidth="1"/>
    <col min="7434" max="7434" width="11.109375" style="105" customWidth="1"/>
    <col min="7435" max="7436" width="13.33203125" style="105" customWidth="1"/>
    <col min="7437" max="7437" width="13.88671875" style="105" customWidth="1"/>
    <col min="7438" max="7441" width="9.109375" style="105" customWidth="1"/>
    <col min="7442" max="7680" width="8.88671875" style="105"/>
    <col min="7681" max="7681" width="46.109375" style="105" customWidth="1"/>
    <col min="7682" max="7682" width="11.6640625" style="105" customWidth="1"/>
    <col min="7683" max="7683" width="15.6640625" style="105" customWidth="1"/>
    <col min="7684" max="7684" width="17.44140625" style="105" customWidth="1"/>
    <col min="7685" max="7685" width="18.88671875" style="105" customWidth="1"/>
    <col min="7686" max="7686" width="14.6640625" style="105" customWidth="1"/>
    <col min="7687" max="7687" width="17.5546875" style="105" customWidth="1"/>
    <col min="7688" max="7689" width="11" style="105" customWidth="1"/>
    <col min="7690" max="7690" width="11.109375" style="105" customWidth="1"/>
    <col min="7691" max="7692" width="13.33203125" style="105" customWidth="1"/>
    <col min="7693" max="7693" width="13.88671875" style="105" customWidth="1"/>
    <col min="7694" max="7697" width="9.109375" style="105" customWidth="1"/>
    <col min="7698" max="7936" width="8.88671875" style="105"/>
    <col min="7937" max="7937" width="46.109375" style="105" customWidth="1"/>
    <col min="7938" max="7938" width="11.6640625" style="105" customWidth="1"/>
    <col min="7939" max="7939" width="15.6640625" style="105" customWidth="1"/>
    <col min="7940" max="7940" width="17.44140625" style="105" customWidth="1"/>
    <col min="7941" max="7941" width="18.88671875" style="105" customWidth="1"/>
    <col min="7942" max="7942" width="14.6640625" style="105" customWidth="1"/>
    <col min="7943" max="7943" width="17.5546875" style="105" customWidth="1"/>
    <col min="7944" max="7945" width="11" style="105" customWidth="1"/>
    <col min="7946" max="7946" width="11.109375" style="105" customWidth="1"/>
    <col min="7947" max="7948" width="13.33203125" style="105" customWidth="1"/>
    <col min="7949" max="7949" width="13.88671875" style="105" customWidth="1"/>
    <col min="7950" max="7953" width="9.109375" style="105" customWidth="1"/>
    <col min="7954" max="8192" width="8.88671875" style="105"/>
    <col min="8193" max="8193" width="46.109375" style="105" customWidth="1"/>
    <col min="8194" max="8194" width="11.6640625" style="105" customWidth="1"/>
    <col min="8195" max="8195" width="15.6640625" style="105" customWidth="1"/>
    <col min="8196" max="8196" width="17.44140625" style="105" customWidth="1"/>
    <col min="8197" max="8197" width="18.88671875" style="105" customWidth="1"/>
    <col min="8198" max="8198" width="14.6640625" style="105" customWidth="1"/>
    <col min="8199" max="8199" width="17.5546875" style="105" customWidth="1"/>
    <col min="8200" max="8201" width="11" style="105" customWidth="1"/>
    <col min="8202" max="8202" width="11.109375" style="105" customWidth="1"/>
    <col min="8203" max="8204" width="13.33203125" style="105" customWidth="1"/>
    <col min="8205" max="8205" width="13.88671875" style="105" customWidth="1"/>
    <col min="8206" max="8209" width="9.109375" style="105" customWidth="1"/>
    <col min="8210" max="8448" width="8.88671875" style="105"/>
    <col min="8449" max="8449" width="46.109375" style="105" customWidth="1"/>
    <col min="8450" max="8450" width="11.6640625" style="105" customWidth="1"/>
    <col min="8451" max="8451" width="15.6640625" style="105" customWidth="1"/>
    <col min="8452" max="8452" width="17.44140625" style="105" customWidth="1"/>
    <col min="8453" max="8453" width="18.88671875" style="105" customWidth="1"/>
    <col min="8454" max="8454" width="14.6640625" style="105" customWidth="1"/>
    <col min="8455" max="8455" width="17.5546875" style="105" customWidth="1"/>
    <col min="8456" max="8457" width="11" style="105" customWidth="1"/>
    <col min="8458" max="8458" width="11.109375" style="105" customWidth="1"/>
    <col min="8459" max="8460" width="13.33203125" style="105" customWidth="1"/>
    <col min="8461" max="8461" width="13.88671875" style="105" customWidth="1"/>
    <col min="8462" max="8465" width="9.109375" style="105" customWidth="1"/>
    <col min="8466" max="8704" width="8.88671875" style="105"/>
    <col min="8705" max="8705" width="46.109375" style="105" customWidth="1"/>
    <col min="8706" max="8706" width="11.6640625" style="105" customWidth="1"/>
    <col min="8707" max="8707" width="15.6640625" style="105" customWidth="1"/>
    <col min="8708" max="8708" width="17.44140625" style="105" customWidth="1"/>
    <col min="8709" max="8709" width="18.88671875" style="105" customWidth="1"/>
    <col min="8710" max="8710" width="14.6640625" style="105" customWidth="1"/>
    <col min="8711" max="8711" width="17.5546875" style="105" customWidth="1"/>
    <col min="8712" max="8713" width="11" style="105" customWidth="1"/>
    <col min="8714" max="8714" width="11.109375" style="105" customWidth="1"/>
    <col min="8715" max="8716" width="13.33203125" style="105" customWidth="1"/>
    <col min="8717" max="8717" width="13.88671875" style="105" customWidth="1"/>
    <col min="8718" max="8721" width="9.109375" style="105" customWidth="1"/>
    <col min="8722" max="8960" width="8.88671875" style="105"/>
    <col min="8961" max="8961" width="46.109375" style="105" customWidth="1"/>
    <col min="8962" max="8962" width="11.6640625" style="105" customWidth="1"/>
    <col min="8963" max="8963" width="15.6640625" style="105" customWidth="1"/>
    <col min="8964" max="8964" width="17.44140625" style="105" customWidth="1"/>
    <col min="8965" max="8965" width="18.88671875" style="105" customWidth="1"/>
    <col min="8966" max="8966" width="14.6640625" style="105" customWidth="1"/>
    <col min="8967" max="8967" width="17.5546875" style="105" customWidth="1"/>
    <col min="8968" max="8969" width="11" style="105" customWidth="1"/>
    <col min="8970" max="8970" width="11.109375" style="105" customWidth="1"/>
    <col min="8971" max="8972" width="13.33203125" style="105" customWidth="1"/>
    <col min="8973" max="8973" width="13.88671875" style="105" customWidth="1"/>
    <col min="8974" max="8977" width="9.109375" style="105" customWidth="1"/>
    <col min="8978" max="9216" width="8.88671875" style="105"/>
    <col min="9217" max="9217" width="46.109375" style="105" customWidth="1"/>
    <col min="9218" max="9218" width="11.6640625" style="105" customWidth="1"/>
    <col min="9219" max="9219" width="15.6640625" style="105" customWidth="1"/>
    <col min="9220" max="9220" width="17.44140625" style="105" customWidth="1"/>
    <col min="9221" max="9221" width="18.88671875" style="105" customWidth="1"/>
    <col min="9222" max="9222" width="14.6640625" style="105" customWidth="1"/>
    <col min="9223" max="9223" width="17.5546875" style="105" customWidth="1"/>
    <col min="9224" max="9225" width="11" style="105" customWidth="1"/>
    <col min="9226" max="9226" width="11.109375" style="105" customWidth="1"/>
    <col min="9227" max="9228" width="13.33203125" style="105" customWidth="1"/>
    <col min="9229" max="9229" width="13.88671875" style="105" customWidth="1"/>
    <col min="9230" max="9233" width="9.109375" style="105" customWidth="1"/>
    <col min="9234" max="9472" width="8.88671875" style="105"/>
    <col min="9473" max="9473" width="46.109375" style="105" customWidth="1"/>
    <col min="9474" max="9474" width="11.6640625" style="105" customWidth="1"/>
    <col min="9475" max="9475" width="15.6640625" style="105" customWidth="1"/>
    <col min="9476" max="9476" width="17.44140625" style="105" customWidth="1"/>
    <col min="9477" max="9477" width="18.88671875" style="105" customWidth="1"/>
    <col min="9478" max="9478" width="14.6640625" style="105" customWidth="1"/>
    <col min="9479" max="9479" width="17.5546875" style="105" customWidth="1"/>
    <col min="9480" max="9481" width="11" style="105" customWidth="1"/>
    <col min="9482" max="9482" width="11.109375" style="105" customWidth="1"/>
    <col min="9483" max="9484" width="13.33203125" style="105" customWidth="1"/>
    <col min="9485" max="9485" width="13.88671875" style="105" customWidth="1"/>
    <col min="9486" max="9489" width="9.109375" style="105" customWidth="1"/>
    <col min="9490" max="9728" width="8.88671875" style="105"/>
    <col min="9729" max="9729" width="46.109375" style="105" customWidth="1"/>
    <col min="9730" max="9730" width="11.6640625" style="105" customWidth="1"/>
    <col min="9731" max="9731" width="15.6640625" style="105" customWidth="1"/>
    <col min="9732" max="9732" width="17.44140625" style="105" customWidth="1"/>
    <col min="9733" max="9733" width="18.88671875" style="105" customWidth="1"/>
    <col min="9734" max="9734" width="14.6640625" style="105" customWidth="1"/>
    <col min="9735" max="9735" width="17.5546875" style="105" customWidth="1"/>
    <col min="9736" max="9737" width="11" style="105" customWidth="1"/>
    <col min="9738" max="9738" width="11.109375" style="105" customWidth="1"/>
    <col min="9739" max="9740" width="13.33203125" style="105" customWidth="1"/>
    <col min="9741" max="9741" width="13.88671875" style="105" customWidth="1"/>
    <col min="9742" max="9745" width="9.109375" style="105" customWidth="1"/>
    <col min="9746" max="9984" width="8.88671875" style="105"/>
    <col min="9985" max="9985" width="46.109375" style="105" customWidth="1"/>
    <col min="9986" max="9986" width="11.6640625" style="105" customWidth="1"/>
    <col min="9987" max="9987" width="15.6640625" style="105" customWidth="1"/>
    <col min="9988" max="9988" width="17.44140625" style="105" customWidth="1"/>
    <col min="9989" max="9989" width="18.88671875" style="105" customWidth="1"/>
    <col min="9990" max="9990" width="14.6640625" style="105" customWidth="1"/>
    <col min="9991" max="9991" width="17.5546875" style="105" customWidth="1"/>
    <col min="9992" max="9993" width="11" style="105" customWidth="1"/>
    <col min="9994" max="9994" width="11.109375" style="105" customWidth="1"/>
    <col min="9995" max="9996" width="13.33203125" style="105" customWidth="1"/>
    <col min="9997" max="9997" width="13.88671875" style="105" customWidth="1"/>
    <col min="9998" max="10001" width="9.109375" style="105" customWidth="1"/>
    <col min="10002" max="10240" width="8.88671875" style="105"/>
    <col min="10241" max="10241" width="46.109375" style="105" customWidth="1"/>
    <col min="10242" max="10242" width="11.6640625" style="105" customWidth="1"/>
    <col min="10243" max="10243" width="15.6640625" style="105" customWidth="1"/>
    <col min="10244" max="10244" width="17.44140625" style="105" customWidth="1"/>
    <col min="10245" max="10245" width="18.88671875" style="105" customWidth="1"/>
    <col min="10246" max="10246" width="14.6640625" style="105" customWidth="1"/>
    <col min="10247" max="10247" width="17.5546875" style="105" customWidth="1"/>
    <col min="10248" max="10249" width="11" style="105" customWidth="1"/>
    <col min="10250" max="10250" width="11.109375" style="105" customWidth="1"/>
    <col min="10251" max="10252" width="13.33203125" style="105" customWidth="1"/>
    <col min="10253" max="10253" width="13.88671875" style="105" customWidth="1"/>
    <col min="10254" max="10257" width="9.109375" style="105" customWidth="1"/>
    <col min="10258" max="10496" width="8.88671875" style="105"/>
    <col min="10497" max="10497" width="46.109375" style="105" customWidth="1"/>
    <col min="10498" max="10498" width="11.6640625" style="105" customWidth="1"/>
    <col min="10499" max="10499" width="15.6640625" style="105" customWidth="1"/>
    <col min="10500" max="10500" width="17.44140625" style="105" customWidth="1"/>
    <col min="10501" max="10501" width="18.88671875" style="105" customWidth="1"/>
    <col min="10502" max="10502" width="14.6640625" style="105" customWidth="1"/>
    <col min="10503" max="10503" width="17.5546875" style="105" customWidth="1"/>
    <col min="10504" max="10505" width="11" style="105" customWidth="1"/>
    <col min="10506" max="10506" width="11.109375" style="105" customWidth="1"/>
    <col min="10507" max="10508" width="13.33203125" style="105" customWidth="1"/>
    <col min="10509" max="10509" width="13.88671875" style="105" customWidth="1"/>
    <col min="10510" max="10513" width="9.109375" style="105" customWidth="1"/>
    <col min="10514" max="10752" width="8.88671875" style="105"/>
    <col min="10753" max="10753" width="46.109375" style="105" customWidth="1"/>
    <col min="10754" max="10754" width="11.6640625" style="105" customWidth="1"/>
    <col min="10755" max="10755" width="15.6640625" style="105" customWidth="1"/>
    <col min="10756" max="10756" width="17.44140625" style="105" customWidth="1"/>
    <col min="10757" max="10757" width="18.88671875" style="105" customWidth="1"/>
    <col min="10758" max="10758" width="14.6640625" style="105" customWidth="1"/>
    <col min="10759" max="10759" width="17.5546875" style="105" customWidth="1"/>
    <col min="10760" max="10761" width="11" style="105" customWidth="1"/>
    <col min="10762" max="10762" width="11.109375" style="105" customWidth="1"/>
    <col min="10763" max="10764" width="13.33203125" style="105" customWidth="1"/>
    <col min="10765" max="10765" width="13.88671875" style="105" customWidth="1"/>
    <col min="10766" max="10769" width="9.109375" style="105" customWidth="1"/>
    <col min="10770" max="11008" width="8.88671875" style="105"/>
    <col min="11009" max="11009" width="46.109375" style="105" customWidth="1"/>
    <col min="11010" max="11010" width="11.6640625" style="105" customWidth="1"/>
    <col min="11011" max="11011" width="15.6640625" style="105" customWidth="1"/>
    <col min="11012" max="11012" width="17.44140625" style="105" customWidth="1"/>
    <col min="11013" max="11013" width="18.88671875" style="105" customWidth="1"/>
    <col min="11014" max="11014" width="14.6640625" style="105" customWidth="1"/>
    <col min="11015" max="11015" width="17.5546875" style="105" customWidth="1"/>
    <col min="11016" max="11017" width="11" style="105" customWidth="1"/>
    <col min="11018" max="11018" width="11.109375" style="105" customWidth="1"/>
    <col min="11019" max="11020" width="13.33203125" style="105" customWidth="1"/>
    <col min="11021" max="11021" width="13.88671875" style="105" customWidth="1"/>
    <col min="11022" max="11025" width="9.109375" style="105" customWidth="1"/>
    <col min="11026" max="11264" width="8.88671875" style="105"/>
    <col min="11265" max="11265" width="46.109375" style="105" customWidth="1"/>
    <col min="11266" max="11266" width="11.6640625" style="105" customWidth="1"/>
    <col min="11267" max="11267" width="15.6640625" style="105" customWidth="1"/>
    <col min="11268" max="11268" width="17.44140625" style="105" customWidth="1"/>
    <col min="11269" max="11269" width="18.88671875" style="105" customWidth="1"/>
    <col min="11270" max="11270" width="14.6640625" style="105" customWidth="1"/>
    <col min="11271" max="11271" width="17.5546875" style="105" customWidth="1"/>
    <col min="11272" max="11273" width="11" style="105" customWidth="1"/>
    <col min="11274" max="11274" width="11.109375" style="105" customWidth="1"/>
    <col min="11275" max="11276" width="13.33203125" style="105" customWidth="1"/>
    <col min="11277" max="11277" width="13.88671875" style="105" customWidth="1"/>
    <col min="11278" max="11281" width="9.109375" style="105" customWidth="1"/>
    <col min="11282" max="11520" width="8.88671875" style="105"/>
    <col min="11521" max="11521" width="46.109375" style="105" customWidth="1"/>
    <col min="11522" max="11522" width="11.6640625" style="105" customWidth="1"/>
    <col min="11523" max="11523" width="15.6640625" style="105" customWidth="1"/>
    <col min="11524" max="11524" width="17.44140625" style="105" customWidth="1"/>
    <col min="11525" max="11525" width="18.88671875" style="105" customWidth="1"/>
    <col min="11526" max="11526" width="14.6640625" style="105" customWidth="1"/>
    <col min="11527" max="11527" width="17.5546875" style="105" customWidth="1"/>
    <col min="11528" max="11529" width="11" style="105" customWidth="1"/>
    <col min="11530" max="11530" width="11.109375" style="105" customWidth="1"/>
    <col min="11531" max="11532" width="13.33203125" style="105" customWidth="1"/>
    <col min="11533" max="11533" width="13.88671875" style="105" customWidth="1"/>
    <col min="11534" max="11537" width="9.109375" style="105" customWidth="1"/>
    <col min="11538" max="11776" width="8.88671875" style="105"/>
    <col min="11777" max="11777" width="46.109375" style="105" customWidth="1"/>
    <col min="11778" max="11778" width="11.6640625" style="105" customWidth="1"/>
    <col min="11779" max="11779" width="15.6640625" style="105" customWidth="1"/>
    <col min="11780" max="11780" width="17.44140625" style="105" customWidth="1"/>
    <col min="11781" max="11781" width="18.88671875" style="105" customWidth="1"/>
    <col min="11782" max="11782" width="14.6640625" style="105" customWidth="1"/>
    <col min="11783" max="11783" width="17.5546875" style="105" customWidth="1"/>
    <col min="11784" max="11785" width="11" style="105" customWidth="1"/>
    <col min="11786" max="11786" width="11.109375" style="105" customWidth="1"/>
    <col min="11787" max="11788" width="13.33203125" style="105" customWidth="1"/>
    <col min="11789" max="11789" width="13.88671875" style="105" customWidth="1"/>
    <col min="11790" max="11793" width="9.109375" style="105" customWidth="1"/>
    <col min="11794" max="12032" width="8.88671875" style="105"/>
    <col min="12033" max="12033" width="46.109375" style="105" customWidth="1"/>
    <col min="12034" max="12034" width="11.6640625" style="105" customWidth="1"/>
    <col min="12035" max="12035" width="15.6640625" style="105" customWidth="1"/>
    <col min="12036" max="12036" width="17.44140625" style="105" customWidth="1"/>
    <col min="12037" max="12037" width="18.88671875" style="105" customWidth="1"/>
    <col min="12038" max="12038" width="14.6640625" style="105" customWidth="1"/>
    <col min="12039" max="12039" width="17.5546875" style="105" customWidth="1"/>
    <col min="12040" max="12041" width="11" style="105" customWidth="1"/>
    <col min="12042" max="12042" width="11.109375" style="105" customWidth="1"/>
    <col min="12043" max="12044" width="13.33203125" style="105" customWidth="1"/>
    <col min="12045" max="12045" width="13.88671875" style="105" customWidth="1"/>
    <col min="12046" max="12049" width="9.109375" style="105" customWidth="1"/>
    <col min="12050" max="12288" width="8.88671875" style="105"/>
    <col min="12289" max="12289" width="46.109375" style="105" customWidth="1"/>
    <col min="12290" max="12290" width="11.6640625" style="105" customWidth="1"/>
    <col min="12291" max="12291" width="15.6640625" style="105" customWidth="1"/>
    <col min="12292" max="12292" width="17.44140625" style="105" customWidth="1"/>
    <col min="12293" max="12293" width="18.88671875" style="105" customWidth="1"/>
    <col min="12294" max="12294" width="14.6640625" style="105" customWidth="1"/>
    <col min="12295" max="12295" width="17.5546875" style="105" customWidth="1"/>
    <col min="12296" max="12297" width="11" style="105" customWidth="1"/>
    <col min="12298" max="12298" width="11.109375" style="105" customWidth="1"/>
    <col min="12299" max="12300" width="13.33203125" style="105" customWidth="1"/>
    <col min="12301" max="12301" width="13.88671875" style="105" customWidth="1"/>
    <col min="12302" max="12305" width="9.109375" style="105" customWidth="1"/>
    <col min="12306" max="12544" width="8.88671875" style="105"/>
    <col min="12545" max="12545" width="46.109375" style="105" customWidth="1"/>
    <col min="12546" max="12546" width="11.6640625" style="105" customWidth="1"/>
    <col min="12547" max="12547" width="15.6640625" style="105" customWidth="1"/>
    <col min="12548" max="12548" width="17.44140625" style="105" customWidth="1"/>
    <col min="12549" max="12549" width="18.88671875" style="105" customWidth="1"/>
    <col min="12550" max="12550" width="14.6640625" style="105" customWidth="1"/>
    <col min="12551" max="12551" width="17.5546875" style="105" customWidth="1"/>
    <col min="12552" max="12553" width="11" style="105" customWidth="1"/>
    <col min="12554" max="12554" width="11.109375" style="105" customWidth="1"/>
    <col min="12555" max="12556" width="13.33203125" style="105" customWidth="1"/>
    <col min="12557" max="12557" width="13.88671875" style="105" customWidth="1"/>
    <col min="12558" max="12561" width="9.109375" style="105" customWidth="1"/>
    <col min="12562" max="12800" width="8.88671875" style="105"/>
    <col min="12801" max="12801" width="46.109375" style="105" customWidth="1"/>
    <col min="12802" max="12802" width="11.6640625" style="105" customWidth="1"/>
    <col min="12803" max="12803" width="15.6640625" style="105" customWidth="1"/>
    <col min="12804" max="12804" width="17.44140625" style="105" customWidth="1"/>
    <col min="12805" max="12805" width="18.88671875" style="105" customWidth="1"/>
    <col min="12806" max="12806" width="14.6640625" style="105" customWidth="1"/>
    <col min="12807" max="12807" width="17.5546875" style="105" customWidth="1"/>
    <col min="12808" max="12809" width="11" style="105" customWidth="1"/>
    <col min="12810" max="12810" width="11.109375" style="105" customWidth="1"/>
    <col min="12811" max="12812" width="13.33203125" style="105" customWidth="1"/>
    <col min="12813" max="12813" width="13.88671875" style="105" customWidth="1"/>
    <col min="12814" max="12817" width="9.109375" style="105" customWidth="1"/>
    <col min="12818" max="13056" width="8.88671875" style="105"/>
    <col min="13057" max="13057" width="46.109375" style="105" customWidth="1"/>
    <col min="13058" max="13058" width="11.6640625" style="105" customWidth="1"/>
    <col min="13059" max="13059" width="15.6640625" style="105" customWidth="1"/>
    <col min="13060" max="13060" width="17.44140625" style="105" customWidth="1"/>
    <col min="13061" max="13061" width="18.88671875" style="105" customWidth="1"/>
    <col min="13062" max="13062" width="14.6640625" style="105" customWidth="1"/>
    <col min="13063" max="13063" width="17.5546875" style="105" customWidth="1"/>
    <col min="13064" max="13065" width="11" style="105" customWidth="1"/>
    <col min="13066" max="13066" width="11.109375" style="105" customWidth="1"/>
    <col min="13067" max="13068" width="13.33203125" style="105" customWidth="1"/>
    <col min="13069" max="13069" width="13.88671875" style="105" customWidth="1"/>
    <col min="13070" max="13073" width="9.109375" style="105" customWidth="1"/>
    <col min="13074" max="13312" width="8.88671875" style="105"/>
    <col min="13313" max="13313" width="46.109375" style="105" customWidth="1"/>
    <col min="13314" max="13314" width="11.6640625" style="105" customWidth="1"/>
    <col min="13315" max="13315" width="15.6640625" style="105" customWidth="1"/>
    <col min="13316" max="13316" width="17.44140625" style="105" customWidth="1"/>
    <col min="13317" max="13317" width="18.88671875" style="105" customWidth="1"/>
    <col min="13318" max="13318" width="14.6640625" style="105" customWidth="1"/>
    <col min="13319" max="13319" width="17.5546875" style="105" customWidth="1"/>
    <col min="13320" max="13321" width="11" style="105" customWidth="1"/>
    <col min="13322" max="13322" width="11.109375" style="105" customWidth="1"/>
    <col min="13323" max="13324" width="13.33203125" style="105" customWidth="1"/>
    <col min="13325" max="13325" width="13.88671875" style="105" customWidth="1"/>
    <col min="13326" max="13329" width="9.109375" style="105" customWidth="1"/>
    <col min="13330" max="13568" width="8.88671875" style="105"/>
    <col min="13569" max="13569" width="46.109375" style="105" customWidth="1"/>
    <col min="13570" max="13570" width="11.6640625" style="105" customWidth="1"/>
    <col min="13571" max="13571" width="15.6640625" style="105" customWidth="1"/>
    <col min="13572" max="13572" width="17.44140625" style="105" customWidth="1"/>
    <col min="13573" max="13573" width="18.88671875" style="105" customWidth="1"/>
    <col min="13574" max="13574" width="14.6640625" style="105" customWidth="1"/>
    <col min="13575" max="13575" width="17.5546875" style="105" customWidth="1"/>
    <col min="13576" max="13577" width="11" style="105" customWidth="1"/>
    <col min="13578" max="13578" width="11.109375" style="105" customWidth="1"/>
    <col min="13579" max="13580" width="13.33203125" style="105" customWidth="1"/>
    <col min="13581" max="13581" width="13.88671875" style="105" customWidth="1"/>
    <col min="13582" max="13585" width="9.109375" style="105" customWidth="1"/>
    <col min="13586" max="13824" width="8.88671875" style="105"/>
    <col min="13825" max="13825" width="46.109375" style="105" customWidth="1"/>
    <col min="13826" max="13826" width="11.6640625" style="105" customWidth="1"/>
    <col min="13827" max="13827" width="15.6640625" style="105" customWidth="1"/>
    <col min="13828" max="13828" width="17.44140625" style="105" customWidth="1"/>
    <col min="13829" max="13829" width="18.88671875" style="105" customWidth="1"/>
    <col min="13830" max="13830" width="14.6640625" style="105" customWidth="1"/>
    <col min="13831" max="13831" width="17.5546875" style="105" customWidth="1"/>
    <col min="13832" max="13833" width="11" style="105" customWidth="1"/>
    <col min="13834" max="13834" width="11.109375" style="105" customWidth="1"/>
    <col min="13835" max="13836" width="13.33203125" style="105" customWidth="1"/>
    <col min="13837" max="13837" width="13.88671875" style="105" customWidth="1"/>
    <col min="13838" max="13841" width="9.109375" style="105" customWidth="1"/>
    <col min="13842" max="14080" width="8.88671875" style="105"/>
    <col min="14081" max="14081" width="46.109375" style="105" customWidth="1"/>
    <col min="14082" max="14082" width="11.6640625" style="105" customWidth="1"/>
    <col min="14083" max="14083" width="15.6640625" style="105" customWidth="1"/>
    <col min="14084" max="14084" width="17.44140625" style="105" customWidth="1"/>
    <col min="14085" max="14085" width="18.88671875" style="105" customWidth="1"/>
    <col min="14086" max="14086" width="14.6640625" style="105" customWidth="1"/>
    <col min="14087" max="14087" width="17.5546875" style="105" customWidth="1"/>
    <col min="14088" max="14089" width="11" style="105" customWidth="1"/>
    <col min="14090" max="14090" width="11.109375" style="105" customWidth="1"/>
    <col min="14091" max="14092" width="13.33203125" style="105" customWidth="1"/>
    <col min="14093" max="14093" width="13.88671875" style="105" customWidth="1"/>
    <col min="14094" max="14097" width="9.109375" style="105" customWidth="1"/>
    <col min="14098" max="14336" width="8.88671875" style="105"/>
    <col min="14337" max="14337" width="46.109375" style="105" customWidth="1"/>
    <col min="14338" max="14338" width="11.6640625" style="105" customWidth="1"/>
    <col min="14339" max="14339" width="15.6640625" style="105" customWidth="1"/>
    <col min="14340" max="14340" width="17.44140625" style="105" customWidth="1"/>
    <col min="14341" max="14341" width="18.88671875" style="105" customWidth="1"/>
    <col min="14342" max="14342" width="14.6640625" style="105" customWidth="1"/>
    <col min="14343" max="14343" width="17.5546875" style="105" customWidth="1"/>
    <col min="14344" max="14345" width="11" style="105" customWidth="1"/>
    <col min="14346" max="14346" width="11.109375" style="105" customWidth="1"/>
    <col min="14347" max="14348" width="13.33203125" style="105" customWidth="1"/>
    <col min="14349" max="14349" width="13.88671875" style="105" customWidth="1"/>
    <col min="14350" max="14353" width="9.109375" style="105" customWidth="1"/>
    <col min="14354" max="14592" width="8.88671875" style="105"/>
    <col min="14593" max="14593" width="46.109375" style="105" customWidth="1"/>
    <col min="14594" max="14594" width="11.6640625" style="105" customWidth="1"/>
    <col min="14595" max="14595" width="15.6640625" style="105" customWidth="1"/>
    <col min="14596" max="14596" width="17.44140625" style="105" customWidth="1"/>
    <col min="14597" max="14597" width="18.88671875" style="105" customWidth="1"/>
    <col min="14598" max="14598" width="14.6640625" style="105" customWidth="1"/>
    <col min="14599" max="14599" width="17.5546875" style="105" customWidth="1"/>
    <col min="14600" max="14601" width="11" style="105" customWidth="1"/>
    <col min="14602" max="14602" width="11.109375" style="105" customWidth="1"/>
    <col min="14603" max="14604" width="13.33203125" style="105" customWidth="1"/>
    <col min="14605" max="14605" width="13.88671875" style="105" customWidth="1"/>
    <col min="14606" max="14609" width="9.109375" style="105" customWidth="1"/>
    <col min="14610" max="14848" width="8.88671875" style="105"/>
    <col min="14849" max="14849" width="46.109375" style="105" customWidth="1"/>
    <col min="14850" max="14850" width="11.6640625" style="105" customWidth="1"/>
    <col min="14851" max="14851" width="15.6640625" style="105" customWidth="1"/>
    <col min="14852" max="14852" width="17.44140625" style="105" customWidth="1"/>
    <col min="14853" max="14853" width="18.88671875" style="105" customWidth="1"/>
    <col min="14854" max="14854" width="14.6640625" style="105" customWidth="1"/>
    <col min="14855" max="14855" width="17.5546875" style="105" customWidth="1"/>
    <col min="14856" max="14857" width="11" style="105" customWidth="1"/>
    <col min="14858" max="14858" width="11.109375" style="105" customWidth="1"/>
    <col min="14859" max="14860" width="13.33203125" style="105" customWidth="1"/>
    <col min="14861" max="14861" width="13.88671875" style="105" customWidth="1"/>
    <col min="14862" max="14865" width="9.109375" style="105" customWidth="1"/>
    <col min="14866" max="15104" width="8.88671875" style="105"/>
    <col min="15105" max="15105" width="46.109375" style="105" customWidth="1"/>
    <col min="15106" max="15106" width="11.6640625" style="105" customWidth="1"/>
    <col min="15107" max="15107" width="15.6640625" style="105" customWidth="1"/>
    <col min="15108" max="15108" width="17.44140625" style="105" customWidth="1"/>
    <col min="15109" max="15109" width="18.88671875" style="105" customWidth="1"/>
    <col min="15110" max="15110" width="14.6640625" style="105" customWidth="1"/>
    <col min="15111" max="15111" width="17.5546875" style="105" customWidth="1"/>
    <col min="15112" max="15113" width="11" style="105" customWidth="1"/>
    <col min="15114" max="15114" width="11.109375" style="105" customWidth="1"/>
    <col min="15115" max="15116" width="13.33203125" style="105" customWidth="1"/>
    <col min="15117" max="15117" width="13.88671875" style="105" customWidth="1"/>
    <col min="15118" max="15121" width="9.109375" style="105" customWidth="1"/>
    <col min="15122" max="15360" width="8.88671875" style="105"/>
    <col min="15361" max="15361" width="46.109375" style="105" customWidth="1"/>
    <col min="15362" max="15362" width="11.6640625" style="105" customWidth="1"/>
    <col min="15363" max="15363" width="15.6640625" style="105" customWidth="1"/>
    <col min="15364" max="15364" width="17.44140625" style="105" customWidth="1"/>
    <col min="15365" max="15365" width="18.88671875" style="105" customWidth="1"/>
    <col min="15366" max="15366" width="14.6640625" style="105" customWidth="1"/>
    <col min="15367" max="15367" width="17.5546875" style="105" customWidth="1"/>
    <col min="15368" max="15369" width="11" style="105" customWidth="1"/>
    <col min="15370" max="15370" width="11.109375" style="105" customWidth="1"/>
    <col min="15371" max="15372" width="13.33203125" style="105" customWidth="1"/>
    <col min="15373" max="15373" width="13.88671875" style="105" customWidth="1"/>
    <col min="15374" max="15377" width="9.109375" style="105" customWidth="1"/>
    <col min="15378" max="15616" width="8.88671875" style="105"/>
    <col min="15617" max="15617" width="46.109375" style="105" customWidth="1"/>
    <col min="15618" max="15618" width="11.6640625" style="105" customWidth="1"/>
    <col min="15619" max="15619" width="15.6640625" style="105" customWidth="1"/>
    <col min="15620" max="15620" width="17.44140625" style="105" customWidth="1"/>
    <col min="15621" max="15621" width="18.88671875" style="105" customWidth="1"/>
    <col min="15622" max="15622" width="14.6640625" style="105" customWidth="1"/>
    <col min="15623" max="15623" width="17.5546875" style="105" customWidth="1"/>
    <col min="15624" max="15625" width="11" style="105" customWidth="1"/>
    <col min="15626" max="15626" width="11.109375" style="105" customWidth="1"/>
    <col min="15627" max="15628" width="13.33203125" style="105" customWidth="1"/>
    <col min="15629" max="15629" width="13.88671875" style="105" customWidth="1"/>
    <col min="15630" max="15633" width="9.109375" style="105" customWidth="1"/>
    <col min="15634" max="15872" width="8.88671875" style="105"/>
    <col min="15873" max="15873" width="46.109375" style="105" customWidth="1"/>
    <col min="15874" max="15874" width="11.6640625" style="105" customWidth="1"/>
    <col min="15875" max="15875" width="15.6640625" style="105" customWidth="1"/>
    <col min="15876" max="15876" width="17.44140625" style="105" customWidth="1"/>
    <col min="15877" max="15877" width="18.88671875" style="105" customWidth="1"/>
    <col min="15878" max="15878" width="14.6640625" style="105" customWidth="1"/>
    <col min="15879" max="15879" width="17.5546875" style="105" customWidth="1"/>
    <col min="15880" max="15881" width="11" style="105" customWidth="1"/>
    <col min="15882" max="15882" width="11.109375" style="105" customWidth="1"/>
    <col min="15883" max="15884" width="13.33203125" style="105" customWidth="1"/>
    <col min="15885" max="15885" width="13.88671875" style="105" customWidth="1"/>
    <col min="15886" max="15889" width="9.109375" style="105" customWidth="1"/>
    <col min="15890" max="16128" width="8.88671875" style="105"/>
    <col min="16129" max="16129" width="46.109375" style="105" customWidth="1"/>
    <col min="16130" max="16130" width="11.6640625" style="105" customWidth="1"/>
    <col min="16131" max="16131" width="15.6640625" style="105" customWidth="1"/>
    <col min="16132" max="16132" width="17.44140625" style="105" customWidth="1"/>
    <col min="16133" max="16133" width="18.88671875" style="105" customWidth="1"/>
    <col min="16134" max="16134" width="14.6640625" style="105" customWidth="1"/>
    <col min="16135" max="16135" width="17.5546875" style="105" customWidth="1"/>
    <col min="16136" max="16137" width="11" style="105" customWidth="1"/>
    <col min="16138" max="16138" width="11.109375" style="105" customWidth="1"/>
    <col min="16139" max="16140" width="13.33203125" style="105" customWidth="1"/>
    <col min="16141" max="16141" width="13.88671875" style="105" customWidth="1"/>
    <col min="16142" max="16145" width="9.109375" style="105" customWidth="1"/>
    <col min="16146" max="16384" width="8.88671875" style="105"/>
  </cols>
  <sheetData>
    <row r="1" spans="1:256" x14ac:dyDescent="0.25">
      <c r="F1" s="655" t="s">
        <v>49</v>
      </c>
      <c r="G1" s="655"/>
      <c r="H1" s="655"/>
    </row>
    <row r="2" spans="1:256" x14ac:dyDescent="0.25">
      <c r="F2" s="655"/>
      <c r="G2" s="655"/>
      <c r="H2" s="655"/>
    </row>
    <row r="3" spans="1:256" x14ac:dyDescent="0.25">
      <c r="F3" s="655"/>
      <c r="G3" s="655"/>
      <c r="H3" s="655"/>
    </row>
    <row r="4" spans="1:256" ht="18" x14ac:dyDescent="0.25">
      <c r="A4" s="164"/>
      <c r="F4" s="655"/>
      <c r="G4" s="655"/>
      <c r="H4" s="655"/>
    </row>
    <row r="5" spans="1:256" x14ac:dyDescent="0.25">
      <c r="F5" s="655"/>
      <c r="G5" s="655"/>
      <c r="H5" s="655"/>
    </row>
    <row r="6" spans="1:256" x14ac:dyDescent="0.25">
      <c r="F6" s="655"/>
      <c r="G6" s="655"/>
      <c r="H6" s="655"/>
    </row>
    <row r="7" spans="1:256" ht="18" x14ac:dyDescent="0.35">
      <c r="A7" s="106"/>
      <c r="B7" s="106"/>
      <c r="C7" s="106"/>
      <c r="D7" s="163"/>
      <c r="E7" s="163"/>
      <c r="F7" s="163"/>
      <c r="G7" s="163"/>
      <c r="H7" s="163"/>
      <c r="I7" s="163"/>
      <c r="J7" s="163"/>
      <c r="K7" s="163"/>
      <c r="L7" s="163"/>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c r="IU7" s="65"/>
      <c r="IV7" s="65"/>
    </row>
    <row r="8" spans="1:256" ht="25.2" customHeight="1" x14ac:dyDescent="0.35">
      <c r="A8" s="106"/>
      <c r="B8" s="106"/>
      <c r="C8" s="106"/>
      <c r="D8" s="650" t="s">
        <v>136</v>
      </c>
      <c r="E8" s="650"/>
      <c r="F8" s="650"/>
      <c r="G8" s="650"/>
      <c r="H8" s="162"/>
      <c r="I8" s="162"/>
      <c r="J8" s="162"/>
      <c r="K8" s="162"/>
      <c r="L8" s="162"/>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256" ht="25.2" customHeight="1" x14ac:dyDescent="0.35">
      <c r="A9" s="406"/>
      <c r="B9" s="106"/>
      <c r="C9" s="106"/>
      <c r="D9" s="651" t="s">
        <v>338</v>
      </c>
      <c r="E9" s="651"/>
      <c r="F9" s="651"/>
      <c r="G9" s="651"/>
      <c r="H9" s="163"/>
      <c r="I9" s="163"/>
      <c r="J9" s="163"/>
      <c r="K9" s="163"/>
      <c r="L9" s="163"/>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ht="21" x14ac:dyDescent="0.4">
      <c r="A10" s="108"/>
      <c r="B10" s="108"/>
      <c r="C10" s="108"/>
      <c r="D10" s="651" t="s">
        <v>137</v>
      </c>
      <c r="E10" s="651"/>
      <c r="F10" s="651"/>
      <c r="G10" s="651"/>
      <c r="H10" s="163"/>
      <c r="I10" s="163"/>
      <c r="J10" s="163"/>
      <c r="K10" s="163"/>
      <c r="L10" s="163"/>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ht="21" x14ac:dyDescent="0.4">
      <c r="A11" s="108"/>
      <c r="B11" s="108"/>
      <c r="C11" s="108"/>
      <c r="D11" s="650" t="s">
        <v>138</v>
      </c>
      <c r="E11" s="650"/>
      <c r="F11" s="650"/>
      <c r="G11" s="650"/>
      <c r="H11" s="163"/>
      <c r="I11" s="163"/>
      <c r="J11" s="163"/>
      <c r="K11" s="163"/>
      <c r="L11" s="163"/>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c r="IR11" s="109"/>
      <c r="IS11" s="109"/>
      <c r="IT11" s="109"/>
      <c r="IU11" s="109"/>
      <c r="IV11" s="109"/>
    </row>
    <row r="12" spans="1:256" ht="21" x14ac:dyDescent="0.4">
      <c r="A12" s="108"/>
      <c r="B12" s="108"/>
      <c r="C12" s="108"/>
      <c r="D12" s="163"/>
      <c r="E12" s="163"/>
      <c r="F12" s="163"/>
      <c r="G12" s="163"/>
      <c r="H12" s="110"/>
      <c r="I12" s="111"/>
      <c r="J12" s="111"/>
      <c r="K12" s="111"/>
      <c r="L12" s="111"/>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c r="IU12" s="65"/>
      <c r="IV12" s="65"/>
    </row>
    <row r="13" spans="1:256" ht="15.6" x14ac:dyDescent="0.3">
      <c r="A13" s="71"/>
      <c r="B13" s="71"/>
      <c r="C13" s="71"/>
      <c r="D13" s="71"/>
      <c r="E13" s="71"/>
      <c r="F13" s="72"/>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c r="IR13" s="71"/>
      <c r="IS13" s="71"/>
      <c r="IT13" s="71"/>
      <c r="IU13" s="71"/>
      <c r="IV13" s="71"/>
    </row>
    <row r="14" spans="1:256" ht="15.6" x14ac:dyDescent="0.3">
      <c r="A14" s="73"/>
      <c r="B14" s="73"/>
      <c r="C14" s="74" t="s">
        <v>0</v>
      </c>
      <c r="D14" s="74"/>
      <c r="E14" s="74"/>
      <c r="F14" s="74"/>
      <c r="G14" s="74"/>
      <c r="H14" s="74"/>
      <c r="I14" s="75"/>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c r="IN14" s="73"/>
      <c r="IO14" s="73"/>
      <c r="IP14" s="73"/>
      <c r="IQ14" s="73"/>
      <c r="IR14" s="73"/>
      <c r="IS14" s="73"/>
      <c r="IT14" s="73"/>
      <c r="IU14" s="73"/>
      <c r="IV14" s="73"/>
    </row>
    <row r="15" spans="1:256" ht="18" customHeight="1" x14ac:dyDescent="0.3">
      <c r="A15" s="649" t="s">
        <v>46</v>
      </c>
      <c r="B15" s="649"/>
      <c r="C15" s="649"/>
      <c r="D15" s="649"/>
      <c r="E15" s="649"/>
      <c r="F15" s="649"/>
      <c r="G15" s="649"/>
      <c r="H15" s="76"/>
      <c r="I15" s="75"/>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c r="IO15" s="73"/>
      <c r="IP15" s="73"/>
      <c r="IQ15" s="73"/>
      <c r="IR15" s="73"/>
      <c r="IS15" s="73"/>
      <c r="IT15" s="73"/>
      <c r="IU15" s="73"/>
      <c r="IV15" s="73"/>
    </row>
    <row r="16" spans="1:256" ht="15.6" x14ac:dyDescent="0.3">
      <c r="A16" s="73"/>
      <c r="B16" s="646" t="s">
        <v>1</v>
      </c>
      <c r="C16" s="646"/>
      <c r="D16" s="646"/>
      <c r="E16" s="646"/>
      <c r="F16" s="77"/>
      <c r="G16" s="77"/>
      <c r="H16" s="77"/>
      <c r="I16" s="75"/>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c r="IP16" s="73"/>
      <c r="IQ16" s="73"/>
      <c r="IR16" s="73"/>
      <c r="IS16" s="73"/>
      <c r="IT16" s="73"/>
      <c r="IU16" s="73"/>
      <c r="IV16" s="73"/>
    </row>
    <row r="17" spans="1:256" ht="15.6" x14ac:dyDescent="0.3">
      <c r="A17" s="73"/>
      <c r="B17" s="74"/>
      <c r="C17" s="74" t="s">
        <v>228</v>
      </c>
      <c r="D17" s="74"/>
      <c r="E17" s="74"/>
      <c r="F17" s="74"/>
      <c r="G17" s="74"/>
      <c r="H17" s="74"/>
      <c r="I17" s="75"/>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row>
    <row r="18" spans="1:256" ht="27.6" customHeight="1" x14ac:dyDescent="0.25">
      <c r="A18" s="636" t="s">
        <v>62</v>
      </c>
      <c r="B18" s="636"/>
      <c r="C18" s="636"/>
      <c r="D18" s="636"/>
      <c r="E18" s="636"/>
      <c r="F18" s="636"/>
      <c r="G18" s="636"/>
      <c r="H18" s="78"/>
      <c r="I18" s="75"/>
      <c r="J18" s="97"/>
      <c r="K18" s="97"/>
      <c r="L18" s="97"/>
      <c r="M18" s="97"/>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row>
    <row r="19" spans="1:256" s="348" customFormat="1" ht="51.75" customHeight="1" x14ac:dyDescent="0.3">
      <c r="A19" s="348" t="s">
        <v>238</v>
      </c>
      <c r="B19" s="333"/>
      <c r="C19" s="333"/>
      <c r="D19" s="333"/>
      <c r="E19" s="333"/>
      <c r="F19" s="333"/>
      <c r="G19" s="349"/>
      <c r="H19" s="349"/>
      <c r="I19" s="350"/>
      <c r="J19" s="349"/>
      <c r="K19" s="349"/>
      <c r="L19" s="349"/>
      <c r="M19" s="349"/>
    </row>
    <row r="20" spans="1:256" s="383" customFormat="1" ht="250.8" customHeight="1" x14ac:dyDescent="0.3">
      <c r="A20" s="647" t="s">
        <v>345</v>
      </c>
      <c r="B20" s="647"/>
      <c r="C20" s="647"/>
      <c r="D20" s="647"/>
      <c r="E20" s="647"/>
      <c r="F20" s="647"/>
      <c r="G20" s="647"/>
      <c r="H20" s="647"/>
      <c r="I20" s="647"/>
      <c r="J20" s="80"/>
      <c r="K20" s="80"/>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c r="IU20" s="81"/>
      <c r="IV20" s="81"/>
    </row>
    <row r="21" spans="1:256" ht="15.6" x14ac:dyDescent="0.3">
      <c r="A21" s="71" t="s">
        <v>63</v>
      </c>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c r="IR21" s="82"/>
      <c r="IS21" s="82"/>
      <c r="IT21" s="82"/>
      <c r="IU21" s="82"/>
      <c r="IV21" s="82"/>
    </row>
    <row r="22" spans="1:256" ht="24" customHeight="1" x14ac:dyDescent="0.3">
      <c r="A22" s="648" t="s">
        <v>52</v>
      </c>
      <c r="B22" s="648"/>
      <c r="C22" s="648"/>
      <c r="D22" s="648"/>
      <c r="E22" s="648"/>
      <c r="F22" s="648"/>
      <c r="G22" s="648"/>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c r="IU22" s="82"/>
      <c r="IV22" s="82"/>
    </row>
    <row r="23" spans="1:256" ht="24" customHeight="1" x14ac:dyDescent="0.3">
      <c r="A23" s="637" t="s">
        <v>53</v>
      </c>
      <c r="B23" s="637"/>
      <c r="C23" s="637"/>
      <c r="D23" s="637"/>
      <c r="E23" s="637"/>
      <c r="F23" s="637"/>
      <c r="G23" s="637"/>
      <c r="H23" s="637"/>
      <c r="I23" s="637"/>
      <c r="J23" s="637"/>
      <c r="K23" s="637"/>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row>
    <row r="24" spans="1:256" ht="26.4" customHeight="1" x14ac:dyDescent="0.3">
      <c r="A24" s="71" t="s">
        <v>43</v>
      </c>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row>
    <row r="25" spans="1:256" ht="26.4" customHeight="1" x14ac:dyDescent="0.3">
      <c r="A25" s="71" t="s">
        <v>64</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ht="21.6" customHeight="1" x14ac:dyDescent="0.25">
      <c r="A26" s="616" t="s">
        <v>65</v>
      </c>
      <c r="B26" s="616"/>
      <c r="C26" s="616"/>
      <c r="D26" s="616"/>
      <c r="E26" s="616"/>
      <c r="F26" s="616"/>
      <c r="G26" s="616"/>
      <c r="H26" s="616"/>
      <c r="I26" s="616"/>
      <c r="J26" s="616"/>
      <c r="K26" s="616"/>
      <c r="L26" s="8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3"/>
      <c r="FG26" s="73"/>
      <c r="FH26" s="73"/>
      <c r="FI26" s="73"/>
      <c r="FJ26" s="73"/>
      <c r="FK26" s="73"/>
      <c r="FL26" s="73"/>
      <c r="FM26" s="73"/>
      <c r="FN26" s="73"/>
      <c r="FO26" s="73"/>
      <c r="FP26" s="73"/>
      <c r="FQ26" s="73"/>
      <c r="FR26" s="73"/>
      <c r="FS26" s="73"/>
      <c r="FT26" s="73"/>
      <c r="FU26" s="73"/>
      <c r="FV26" s="73"/>
      <c r="FW26" s="73"/>
      <c r="FX26" s="73"/>
      <c r="FY26" s="73"/>
      <c r="FZ26" s="73"/>
      <c r="GA26" s="73"/>
      <c r="GB26" s="73"/>
      <c r="GC26" s="73"/>
      <c r="GD26" s="73"/>
      <c r="GE26" s="73"/>
      <c r="GF26" s="73"/>
      <c r="GG26" s="73"/>
      <c r="GH26" s="73"/>
      <c r="GI26" s="73"/>
      <c r="GJ26" s="73"/>
      <c r="GK26" s="73"/>
      <c r="GL26" s="73"/>
      <c r="GM26" s="73"/>
      <c r="GN26" s="73"/>
      <c r="GO26" s="73"/>
      <c r="GP26" s="73"/>
      <c r="GQ26" s="73"/>
      <c r="GR26" s="73"/>
      <c r="GS26" s="73"/>
      <c r="GT26" s="73"/>
      <c r="GU26" s="73"/>
      <c r="GV26" s="73"/>
      <c r="GW26" s="73"/>
      <c r="GX26" s="73"/>
      <c r="GY26" s="73"/>
      <c r="GZ26" s="73"/>
      <c r="HA26" s="73"/>
      <c r="HB26" s="73"/>
      <c r="HC26" s="73"/>
      <c r="HD26" s="73"/>
      <c r="HE26" s="73"/>
      <c r="HF26" s="73"/>
      <c r="HG26" s="73"/>
      <c r="HH26" s="73"/>
      <c r="HI26" s="73"/>
      <c r="HJ26" s="73"/>
      <c r="HK26" s="73"/>
      <c r="HL26" s="73"/>
      <c r="HM26" s="73"/>
      <c r="HN26" s="73"/>
      <c r="HO26" s="73"/>
      <c r="HP26" s="73"/>
      <c r="HQ26" s="73"/>
      <c r="HR26" s="73"/>
      <c r="HS26" s="73"/>
      <c r="HT26" s="73"/>
      <c r="HU26" s="73"/>
      <c r="HV26" s="73"/>
      <c r="HW26" s="73"/>
      <c r="HX26" s="73"/>
      <c r="HY26" s="73"/>
      <c r="HZ26" s="73"/>
      <c r="IA26" s="73"/>
      <c r="IB26" s="73"/>
      <c r="IC26" s="73"/>
      <c r="ID26" s="73"/>
      <c r="IE26" s="73"/>
      <c r="IF26" s="73"/>
      <c r="IG26" s="73"/>
      <c r="IH26" s="73"/>
      <c r="II26" s="73"/>
      <c r="IJ26" s="73"/>
      <c r="IK26" s="73"/>
      <c r="IL26" s="73"/>
      <c r="IM26" s="73"/>
      <c r="IN26" s="73"/>
      <c r="IO26" s="73"/>
      <c r="IP26" s="73"/>
      <c r="IQ26" s="73"/>
      <c r="IR26" s="73"/>
      <c r="IS26" s="73"/>
      <c r="IT26" s="73"/>
      <c r="IU26" s="73"/>
      <c r="IV26" s="73"/>
    </row>
    <row r="27" spans="1:256" s="112" customFormat="1" ht="22.95" customHeight="1" x14ac:dyDescent="0.25">
      <c r="A27" s="642" t="s">
        <v>66</v>
      </c>
      <c r="B27" s="642"/>
      <c r="C27" s="642"/>
      <c r="D27" s="642"/>
      <c r="E27" s="642"/>
      <c r="F27" s="642"/>
      <c r="G27" s="642"/>
      <c r="H27" s="642"/>
      <c r="I27" s="642"/>
      <c r="J27" s="642"/>
      <c r="K27" s="642"/>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85"/>
      <c r="ED27" s="85"/>
      <c r="EE27" s="85"/>
      <c r="EF27" s="85"/>
      <c r="EG27" s="85"/>
      <c r="EH27" s="85"/>
      <c r="EI27" s="85"/>
      <c r="EJ27" s="85"/>
      <c r="EK27" s="85"/>
      <c r="EL27" s="85"/>
      <c r="EM27" s="85"/>
      <c r="EN27" s="85"/>
      <c r="EO27" s="85"/>
      <c r="EP27" s="85"/>
      <c r="EQ27" s="85"/>
      <c r="ER27" s="85"/>
      <c r="ES27" s="85"/>
      <c r="ET27" s="85"/>
      <c r="EU27" s="85"/>
      <c r="EV27" s="85"/>
      <c r="EW27" s="85"/>
      <c r="EX27" s="85"/>
      <c r="EY27" s="85"/>
      <c r="EZ27" s="85"/>
      <c r="FA27" s="85"/>
      <c r="FB27" s="85"/>
      <c r="FC27" s="85"/>
      <c r="FD27" s="85"/>
      <c r="FE27" s="85"/>
      <c r="FF27" s="85"/>
      <c r="FG27" s="85"/>
      <c r="FH27" s="85"/>
      <c r="FI27" s="85"/>
      <c r="FJ27" s="85"/>
      <c r="FK27" s="85"/>
      <c r="FL27" s="85"/>
      <c r="FM27" s="85"/>
      <c r="FN27" s="85"/>
      <c r="FO27" s="85"/>
      <c r="FP27" s="85"/>
      <c r="FQ27" s="85"/>
      <c r="FR27" s="85"/>
      <c r="FS27" s="85"/>
      <c r="FT27" s="85"/>
      <c r="FU27" s="85"/>
      <c r="FV27" s="85"/>
      <c r="FW27" s="85"/>
      <c r="FX27" s="85"/>
      <c r="FY27" s="85"/>
      <c r="FZ27" s="85"/>
      <c r="GA27" s="85"/>
      <c r="GB27" s="85"/>
      <c r="GC27" s="85"/>
      <c r="GD27" s="85"/>
      <c r="GE27" s="85"/>
      <c r="GF27" s="85"/>
      <c r="GG27" s="85"/>
      <c r="GH27" s="85"/>
      <c r="GI27" s="85"/>
      <c r="GJ27" s="85"/>
      <c r="GK27" s="85"/>
      <c r="GL27" s="85"/>
      <c r="GM27" s="85"/>
      <c r="GN27" s="85"/>
      <c r="GO27" s="85"/>
      <c r="GP27" s="85"/>
      <c r="GQ27" s="85"/>
      <c r="GR27" s="85"/>
      <c r="GS27" s="85"/>
      <c r="GT27" s="85"/>
      <c r="GU27" s="85"/>
      <c r="GV27" s="85"/>
      <c r="GW27" s="85"/>
      <c r="GX27" s="85"/>
      <c r="GY27" s="85"/>
      <c r="GZ27" s="85"/>
      <c r="HA27" s="85"/>
      <c r="HB27" s="85"/>
      <c r="HC27" s="85"/>
      <c r="HD27" s="85"/>
      <c r="HE27" s="85"/>
      <c r="HF27" s="85"/>
      <c r="HG27" s="85"/>
      <c r="HH27" s="85"/>
      <c r="HI27" s="85"/>
      <c r="HJ27" s="85"/>
      <c r="HK27" s="85"/>
      <c r="HL27" s="85"/>
      <c r="HM27" s="85"/>
      <c r="HN27" s="85"/>
      <c r="HO27" s="85"/>
      <c r="HP27" s="85"/>
      <c r="HQ27" s="85"/>
      <c r="HR27" s="85"/>
      <c r="HS27" s="85"/>
      <c r="HT27" s="85"/>
      <c r="HU27" s="85"/>
      <c r="HV27" s="85"/>
      <c r="HW27" s="85"/>
      <c r="HX27" s="85"/>
      <c r="HY27" s="85"/>
      <c r="HZ27" s="85"/>
      <c r="IA27" s="85"/>
      <c r="IB27" s="85"/>
      <c r="IC27" s="85"/>
      <c r="ID27" s="85"/>
      <c r="IE27" s="85"/>
      <c r="IF27" s="85"/>
      <c r="IG27" s="85"/>
      <c r="IH27" s="85"/>
      <c r="II27" s="85"/>
      <c r="IJ27" s="85"/>
      <c r="IK27" s="85"/>
      <c r="IL27" s="85"/>
      <c r="IM27" s="85"/>
      <c r="IN27" s="85"/>
      <c r="IO27" s="85"/>
      <c r="IP27" s="85"/>
      <c r="IQ27" s="85"/>
      <c r="IR27" s="85"/>
      <c r="IS27" s="85"/>
      <c r="IT27" s="85"/>
      <c r="IU27" s="85"/>
      <c r="IV27" s="85"/>
    </row>
    <row r="28" spans="1:256" ht="20.399999999999999" customHeight="1" x14ac:dyDescent="0.25">
      <c r="A28" s="616" t="s">
        <v>67</v>
      </c>
      <c r="B28" s="616"/>
      <c r="C28" s="616"/>
      <c r="D28" s="616"/>
      <c r="E28" s="616"/>
      <c r="F28" s="616"/>
      <c r="G28" s="616"/>
      <c r="H28" s="616"/>
      <c r="I28" s="616"/>
      <c r="J28" s="616"/>
      <c r="K28" s="616"/>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c r="EO28" s="73"/>
      <c r="EP28" s="73"/>
      <c r="EQ28" s="73"/>
      <c r="ER28" s="73"/>
      <c r="ES28" s="73"/>
      <c r="ET28" s="73"/>
      <c r="EU28" s="73"/>
      <c r="EV28" s="73"/>
      <c r="EW28" s="73"/>
      <c r="EX28" s="73"/>
      <c r="EY28" s="73"/>
      <c r="EZ28" s="73"/>
      <c r="FA28" s="73"/>
      <c r="FB28" s="73"/>
      <c r="FC28" s="73"/>
      <c r="FD28" s="73"/>
      <c r="FE28" s="73"/>
      <c r="FF28" s="73"/>
      <c r="FG28" s="73"/>
      <c r="FH28" s="73"/>
      <c r="FI28" s="73"/>
      <c r="FJ28" s="73"/>
      <c r="FK28" s="73"/>
      <c r="FL28" s="73"/>
      <c r="FM28" s="73"/>
      <c r="FN28" s="73"/>
      <c r="FO28" s="73"/>
      <c r="FP28" s="73"/>
      <c r="FQ28" s="73"/>
      <c r="FR28" s="73"/>
      <c r="FS28" s="73"/>
      <c r="FT28" s="73"/>
      <c r="FU28" s="73"/>
      <c r="FV28" s="73"/>
      <c r="FW28" s="73"/>
      <c r="FX28" s="73"/>
      <c r="FY28" s="73"/>
      <c r="FZ28" s="73"/>
      <c r="GA28" s="73"/>
      <c r="GB28" s="73"/>
      <c r="GC28" s="73"/>
      <c r="GD28" s="73"/>
      <c r="GE28" s="73"/>
      <c r="GF28" s="73"/>
      <c r="GG28" s="73"/>
      <c r="GH28" s="73"/>
      <c r="GI28" s="73"/>
      <c r="GJ28" s="73"/>
      <c r="GK28" s="73"/>
      <c r="GL28" s="73"/>
      <c r="GM28" s="73"/>
      <c r="GN28" s="73"/>
      <c r="GO28" s="73"/>
      <c r="GP28" s="73"/>
      <c r="GQ28" s="73"/>
      <c r="GR28" s="73"/>
      <c r="GS28" s="73"/>
      <c r="GT28" s="73"/>
      <c r="GU28" s="73"/>
      <c r="GV28" s="73"/>
      <c r="GW28" s="73"/>
      <c r="GX28" s="73"/>
      <c r="GY28" s="73"/>
      <c r="GZ28" s="73"/>
      <c r="HA28" s="73"/>
      <c r="HB28" s="73"/>
      <c r="HC28" s="73"/>
      <c r="HD28" s="73"/>
      <c r="HE28" s="73"/>
      <c r="HF28" s="73"/>
      <c r="HG28" s="73"/>
      <c r="HH28" s="73"/>
      <c r="HI28" s="73"/>
      <c r="HJ28" s="73"/>
      <c r="HK28" s="73"/>
      <c r="HL28" s="73"/>
      <c r="HM28" s="73"/>
      <c r="HN28" s="73"/>
      <c r="HO28" s="73"/>
      <c r="HP28" s="73"/>
      <c r="HQ28" s="73"/>
      <c r="HR28" s="73"/>
      <c r="HS28" s="73"/>
      <c r="HT28" s="73"/>
      <c r="HU28" s="73"/>
      <c r="HV28" s="73"/>
      <c r="HW28" s="73"/>
      <c r="HX28" s="73"/>
      <c r="HY28" s="73"/>
      <c r="HZ28" s="73"/>
      <c r="IA28" s="73"/>
      <c r="IB28" s="73"/>
      <c r="IC28" s="73"/>
      <c r="ID28" s="73"/>
      <c r="IE28" s="73"/>
      <c r="IF28" s="73"/>
      <c r="IG28" s="73"/>
      <c r="IH28" s="73"/>
      <c r="II28" s="73"/>
      <c r="IJ28" s="73"/>
      <c r="IK28" s="73"/>
      <c r="IL28" s="73"/>
      <c r="IM28" s="73"/>
      <c r="IN28" s="73"/>
      <c r="IO28" s="73"/>
      <c r="IP28" s="73"/>
      <c r="IQ28" s="73"/>
      <c r="IR28" s="73"/>
      <c r="IS28" s="73"/>
      <c r="IT28" s="73"/>
      <c r="IU28" s="73"/>
      <c r="IV28" s="73"/>
    </row>
    <row r="29" spans="1:256" ht="15.6" x14ac:dyDescent="0.25">
      <c r="A29" s="113"/>
      <c r="B29" s="113"/>
      <c r="C29" s="113"/>
      <c r="D29" s="113"/>
      <c r="E29" s="113"/>
      <c r="F29" s="113"/>
      <c r="G29" s="113"/>
      <c r="H29" s="78"/>
      <c r="I29" s="75"/>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c r="HU29" s="73"/>
      <c r="HV29" s="73"/>
      <c r="HW29" s="73"/>
      <c r="HX29" s="73"/>
      <c r="HY29" s="73"/>
      <c r="HZ29" s="73"/>
      <c r="IA29" s="73"/>
      <c r="IB29" s="73"/>
      <c r="IC29" s="73"/>
      <c r="ID29" s="73"/>
      <c r="IE29" s="73"/>
      <c r="IF29" s="73"/>
      <c r="IG29" s="73"/>
      <c r="IH29" s="73"/>
      <c r="II29" s="73"/>
      <c r="IJ29" s="73"/>
      <c r="IK29" s="73"/>
      <c r="IL29" s="73"/>
      <c r="IM29" s="73"/>
      <c r="IN29" s="73"/>
      <c r="IO29" s="73"/>
      <c r="IP29" s="73"/>
      <c r="IQ29" s="73"/>
      <c r="IR29" s="73"/>
      <c r="IS29" s="73"/>
      <c r="IT29" s="73"/>
      <c r="IU29" s="73"/>
      <c r="IV29" s="73"/>
    </row>
    <row r="30" spans="1:256" ht="24" customHeight="1" x14ac:dyDescent="0.3">
      <c r="A30" s="618" t="s">
        <v>57</v>
      </c>
      <c r="B30" s="618" t="s">
        <v>5</v>
      </c>
      <c r="C30" s="618" t="s">
        <v>230</v>
      </c>
      <c r="D30" s="618" t="s">
        <v>229</v>
      </c>
      <c r="E30" s="618" t="s">
        <v>37</v>
      </c>
      <c r="F30" s="618"/>
      <c r="G30" s="618"/>
      <c r="H30" s="78"/>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row>
    <row r="31" spans="1:256" ht="26.4" customHeight="1" x14ac:dyDescent="0.3">
      <c r="A31" s="618"/>
      <c r="B31" s="618"/>
      <c r="C31" s="618"/>
      <c r="D31" s="618"/>
      <c r="E31" s="397" t="s">
        <v>24</v>
      </c>
      <c r="F31" s="397" t="s">
        <v>120</v>
      </c>
      <c r="G31" s="397" t="s">
        <v>231</v>
      </c>
      <c r="H31" s="78"/>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row>
    <row r="32" spans="1:256" ht="70.2" customHeight="1" x14ac:dyDescent="0.3">
      <c r="A32" s="408" t="s">
        <v>315</v>
      </c>
      <c r="B32" s="41"/>
      <c r="C32" s="41"/>
      <c r="D32" s="41"/>
      <c r="E32" s="49">
        <f>8044+5482-2178</f>
        <v>11348</v>
      </c>
      <c r="F32" s="42"/>
      <c r="G32" s="42"/>
      <c r="H32" s="78"/>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c r="HL32" s="82"/>
      <c r="HM32" s="82"/>
      <c r="HN32" s="82"/>
      <c r="HO32" s="82"/>
      <c r="HP32" s="82"/>
      <c r="HQ32" s="82"/>
      <c r="HR32" s="82"/>
      <c r="HS32" s="82"/>
      <c r="HT32" s="82"/>
      <c r="HU32" s="82"/>
      <c r="HV32" s="82"/>
      <c r="HW32" s="82"/>
      <c r="HX32" s="82"/>
      <c r="HY32" s="82"/>
      <c r="HZ32" s="82"/>
      <c r="IA32" s="82"/>
      <c r="IB32" s="82"/>
      <c r="IC32" s="82"/>
      <c r="ID32" s="82"/>
      <c r="IE32" s="82"/>
      <c r="IF32" s="82"/>
      <c r="IG32" s="82"/>
      <c r="IH32" s="82"/>
      <c r="II32" s="82"/>
      <c r="IJ32" s="82"/>
      <c r="IK32" s="82"/>
      <c r="IL32" s="82"/>
      <c r="IM32" s="82"/>
      <c r="IN32" s="82"/>
      <c r="IO32" s="82"/>
      <c r="IP32" s="82"/>
      <c r="IQ32" s="82"/>
      <c r="IR32" s="82"/>
      <c r="IS32" s="82"/>
      <c r="IT32" s="82"/>
      <c r="IU32" s="82"/>
      <c r="IV32" s="82"/>
    </row>
    <row r="33" spans="1:256" ht="27" customHeight="1" x14ac:dyDescent="0.3">
      <c r="A33" s="408" t="s">
        <v>15</v>
      </c>
      <c r="B33" s="90"/>
      <c r="C33" s="43">
        <v>57606</v>
      </c>
      <c r="D33" s="43">
        <f>59427-422+2000</f>
        <v>61005</v>
      </c>
      <c r="E33" s="49">
        <v>60539</v>
      </c>
      <c r="F33" s="44">
        <v>63233</v>
      </c>
      <c r="G33" s="44">
        <v>64119</v>
      </c>
      <c r="H33" s="91"/>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c r="IA33" s="82"/>
      <c r="IB33" s="82"/>
      <c r="IC33" s="82"/>
      <c r="ID33" s="82"/>
      <c r="IE33" s="82"/>
      <c r="IF33" s="82"/>
      <c r="IG33" s="82"/>
      <c r="IH33" s="82"/>
      <c r="II33" s="82"/>
      <c r="IJ33" s="82"/>
      <c r="IK33" s="82"/>
      <c r="IL33" s="82"/>
      <c r="IM33" s="82"/>
      <c r="IN33" s="82"/>
      <c r="IO33" s="82"/>
      <c r="IP33" s="82"/>
      <c r="IQ33" s="82"/>
      <c r="IR33" s="82"/>
      <c r="IS33" s="82"/>
      <c r="IT33" s="82"/>
      <c r="IU33" s="82"/>
      <c r="IV33" s="82"/>
    </row>
    <row r="34" spans="1:256" ht="40.950000000000003" customHeight="1" x14ac:dyDescent="0.3">
      <c r="A34" s="92" t="s">
        <v>21</v>
      </c>
      <c r="B34" s="93" t="s">
        <v>58</v>
      </c>
      <c r="C34" s="114">
        <f>SUM(C32:C33)</f>
        <v>57606</v>
      </c>
      <c r="D34" s="114">
        <f>D33</f>
        <v>61005</v>
      </c>
      <c r="E34" s="114">
        <f>E32+E33</f>
        <v>71887</v>
      </c>
      <c r="F34" s="114">
        <f>SUM(F32:F33)</f>
        <v>63233</v>
      </c>
      <c r="G34" s="114">
        <f>SUM(G32:G33)</f>
        <v>64119</v>
      </c>
      <c r="H34" s="95"/>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6"/>
      <c r="DG34" s="96"/>
      <c r="DH34" s="96"/>
      <c r="DI34" s="96"/>
      <c r="DJ34" s="96"/>
      <c r="DK34" s="96"/>
      <c r="DL34" s="96"/>
      <c r="DM34" s="96"/>
      <c r="DN34" s="96"/>
      <c r="DO34" s="96"/>
      <c r="DP34" s="96"/>
      <c r="DQ34" s="96"/>
      <c r="DR34" s="96"/>
      <c r="DS34" s="96"/>
      <c r="DT34" s="96"/>
      <c r="DU34" s="96"/>
      <c r="DV34" s="96"/>
      <c r="DW34" s="96"/>
      <c r="DX34" s="96"/>
      <c r="DY34" s="96"/>
      <c r="DZ34" s="96"/>
      <c r="EA34" s="96"/>
      <c r="EB34" s="96"/>
      <c r="EC34" s="96"/>
      <c r="ED34" s="96"/>
      <c r="EE34" s="96"/>
      <c r="EF34" s="96"/>
      <c r="EG34" s="96"/>
      <c r="EH34" s="96"/>
      <c r="EI34" s="96"/>
      <c r="EJ34" s="96"/>
      <c r="EK34" s="96"/>
      <c r="EL34" s="96"/>
      <c r="EM34" s="96"/>
      <c r="EN34" s="96"/>
      <c r="EO34" s="96"/>
      <c r="EP34" s="96"/>
      <c r="EQ34" s="96"/>
      <c r="ER34" s="96"/>
      <c r="ES34" s="96"/>
      <c r="ET34" s="96"/>
      <c r="EU34" s="96"/>
      <c r="EV34" s="96"/>
      <c r="EW34" s="96"/>
      <c r="EX34" s="96"/>
      <c r="EY34" s="96"/>
      <c r="EZ34" s="96"/>
      <c r="FA34" s="96"/>
      <c r="FB34" s="96"/>
      <c r="FC34" s="96"/>
      <c r="FD34" s="96"/>
      <c r="FE34" s="96"/>
      <c r="FF34" s="96"/>
      <c r="FG34" s="96"/>
      <c r="FH34" s="96"/>
      <c r="FI34" s="96"/>
      <c r="FJ34" s="96"/>
      <c r="FK34" s="96"/>
      <c r="FL34" s="96"/>
      <c r="FM34" s="96"/>
      <c r="FN34" s="96"/>
      <c r="FO34" s="96"/>
      <c r="FP34" s="96"/>
      <c r="FQ34" s="96"/>
      <c r="FR34" s="96"/>
      <c r="FS34" s="96"/>
      <c r="FT34" s="96"/>
      <c r="FU34" s="96"/>
      <c r="FV34" s="96"/>
      <c r="FW34" s="96"/>
      <c r="FX34" s="96"/>
      <c r="FY34" s="96"/>
      <c r="FZ34" s="96"/>
      <c r="GA34" s="96"/>
      <c r="GB34" s="96"/>
      <c r="GC34" s="96"/>
      <c r="GD34" s="96"/>
      <c r="GE34" s="96"/>
      <c r="GF34" s="96"/>
      <c r="GG34" s="96"/>
      <c r="GH34" s="96"/>
      <c r="GI34" s="96"/>
      <c r="GJ34" s="96"/>
      <c r="GK34" s="96"/>
      <c r="GL34" s="96"/>
      <c r="GM34" s="96"/>
      <c r="GN34" s="96"/>
      <c r="GO34" s="96"/>
      <c r="GP34" s="96"/>
      <c r="GQ34" s="96"/>
      <c r="GR34" s="96"/>
      <c r="GS34" s="96"/>
      <c r="GT34" s="96"/>
      <c r="GU34" s="96"/>
      <c r="GV34" s="96"/>
      <c r="GW34" s="96"/>
      <c r="GX34" s="96"/>
      <c r="GY34" s="96"/>
      <c r="GZ34" s="96"/>
      <c r="HA34" s="96"/>
      <c r="HB34" s="96"/>
      <c r="HC34" s="96"/>
      <c r="HD34" s="96"/>
      <c r="HE34" s="96"/>
      <c r="HF34" s="96"/>
      <c r="HG34" s="96"/>
      <c r="HH34" s="96"/>
      <c r="HI34" s="96"/>
      <c r="HJ34" s="96"/>
      <c r="HK34" s="96"/>
      <c r="HL34" s="96"/>
      <c r="HM34" s="96"/>
      <c r="HN34" s="96"/>
      <c r="HO34" s="96"/>
      <c r="HP34" s="96"/>
      <c r="HQ34" s="96"/>
      <c r="HR34" s="96"/>
      <c r="HS34" s="96"/>
      <c r="HT34" s="96"/>
      <c r="HU34" s="96"/>
      <c r="HV34" s="96"/>
      <c r="HW34" s="96"/>
      <c r="HX34" s="96"/>
      <c r="HY34" s="96"/>
      <c r="HZ34" s="96"/>
      <c r="IA34" s="96"/>
      <c r="IB34" s="96"/>
      <c r="IC34" s="96"/>
      <c r="ID34" s="96"/>
      <c r="IE34" s="96"/>
      <c r="IF34" s="96"/>
      <c r="IG34" s="96"/>
      <c r="IH34" s="96"/>
      <c r="II34" s="96"/>
      <c r="IJ34" s="96"/>
      <c r="IK34" s="96"/>
      <c r="IL34" s="96"/>
      <c r="IM34" s="96"/>
      <c r="IN34" s="96"/>
      <c r="IO34" s="96"/>
      <c r="IP34" s="96"/>
      <c r="IQ34" s="96"/>
      <c r="IR34" s="96"/>
      <c r="IS34" s="96"/>
      <c r="IT34" s="96"/>
      <c r="IU34" s="96"/>
      <c r="IV34" s="96"/>
    </row>
    <row r="35" spans="1:256" ht="24" customHeight="1" x14ac:dyDescent="0.25">
      <c r="A35" s="636" t="s">
        <v>59</v>
      </c>
      <c r="B35" s="636"/>
      <c r="C35" s="636"/>
      <c r="D35" s="636"/>
      <c r="E35" s="636"/>
      <c r="F35" s="636"/>
      <c r="G35" s="636"/>
      <c r="H35" s="636"/>
      <c r="I35" s="75"/>
      <c r="J35" s="97"/>
      <c r="K35" s="97"/>
      <c r="L35" s="97"/>
      <c r="M35" s="97"/>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c r="II35" s="73"/>
      <c r="IJ35" s="73"/>
      <c r="IK35" s="73"/>
      <c r="IL35" s="73"/>
      <c r="IM35" s="73"/>
      <c r="IN35" s="73"/>
      <c r="IO35" s="73"/>
      <c r="IP35" s="73"/>
      <c r="IQ35" s="73"/>
      <c r="IR35" s="73"/>
      <c r="IS35" s="73"/>
      <c r="IT35" s="73"/>
      <c r="IU35" s="73"/>
      <c r="IV35" s="73"/>
    </row>
    <row r="36" spans="1:256" ht="26.4" customHeight="1" x14ac:dyDescent="0.3">
      <c r="A36" s="71" t="s">
        <v>2</v>
      </c>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row r="37" spans="1:256" ht="26.4" customHeight="1" x14ac:dyDescent="0.3">
      <c r="A37" s="637" t="s">
        <v>53</v>
      </c>
      <c r="B37" s="637"/>
      <c r="C37" s="637"/>
      <c r="D37" s="637"/>
      <c r="E37" s="637"/>
      <c r="F37" s="637"/>
      <c r="G37" s="637"/>
      <c r="H37" s="637"/>
      <c r="I37" s="637"/>
      <c r="J37" s="637"/>
      <c r="K37" s="637"/>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82"/>
      <c r="FE37" s="82"/>
      <c r="FF37" s="82"/>
      <c r="FG37" s="82"/>
      <c r="FH37" s="82"/>
      <c r="FI37" s="82"/>
      <c r="FJ37" s="82"/>
      <c r="FK37" s="82"/>
      <c r="FL37" s="82"/>
      <c r="FM37" s="82"/>
      <c r="FN37" s="82"/>
      <c r="FO37" s="82"/>
      <c r="FP37" s="82"/>
      <c r="FQ37" s="82"/>
      <c r="FR37" s="82"/>
      <c r="FS37" s="82"/>
      <c r="FT37" s="82"/>
      <c r="FU37" s="82"/>
      <c r="FV37" s="82"/>
      <c r="FW37" s="82"/>
      <c r="FX37" s="82"/>
      <c r="FY37" s="82"/>
      <c r="FZ37" s="82"/>
      <c r="GA37" s="82"/>
      <c r="GB37" s="82"/>
      <c r="GC37" s="82"/>
      <c r="GD37" s="82"/>
      <c r="GE37" s="82"/>
      <c r="GF37" s="82"/>
      <c r="GG37" s="82"/>
      <c r="GH37" s="82"/>
      <c r="GI37" s="82"/>
      <c r="GJ37" s="82"/>
      <c r="GK37" s="82"/>
      <c r="GL37" s="82"/>
      <c r="GM37" s="82"/>
      <c r="GN37" s="82"/>
      <c r="GO37" s="82"/>
      <c r="GP37" s="82"/>
      <c r="GQ37" s="82"/>
      <c r="GR37" s="82"/>
      <c r="GS37" s="82"/>
      <c r="GT37" s="82"/>
      <c r="GU37" s="82"/>
      <c r="GV37" s="82"/>
      <c r="GW37" s="82"/>
      <c r="GX37" s="82"/>
      <c r="GY37" s="82"/>
      <c r="GZ37" s="82"/>
      <c r="HA37" s="82"/>
      <c r="HB37" s="82"/>
      <c r="HC37" s="82"/>
      <c r="HD37" s="82"/>
      <c r="HE37" s="82"/>
      <c r="HF37" s="82"/>
      <c r="HG37" s="82"/>
      <c r="HH37" s="82"/>
      <c r="HI37" s="82"/>
      <c r="HJ37" s="82"/>
      <c r="HK37" s="82"/>
      <c r="HL37" s="82"/>
      <c r="HM37" s="82"/>
      <c r="HN37" s="82"/>
      <c r="HO37" s="82"/>
      <c r="HP37" s="82"/>
      <c r="HQ37" s="82"/>
      <c r="HR37" s="82"/>
      <c r="HS37" s="82"/>
      <c r="HT37" s="82"/>
      <c r="HU37" s="82"/>
      <c r="HV37" s="82"/>
      <c r="HW37" s="82"/>
      <c r="HX37" s="82"/>
      <c r="HY37" s="82"/>
      <c r="HZ37" s="82"/>
      <c r="IA37" s="82"/>
      <c r="IB37" s="82"/>
      <c r="IC37" s="82"/>
      <c r="ID37" s="82"/>
      <c r="IE37" s="82"/>
      <c r="IF37" s="82"/>
      <c r="IG37" s="82"/>
      <c r="IH37" s="82"/>
      <c r="II37" s="82"/>
      <c r="IJ37" s="82"/>
      <c r="IK37" s="82"/>
      <c r="IL37" s="82"/>
      <c r="IM37" s="82"/>
      <c r="IN37" s="82"/>
      <c r="IO37" s="82"/>
      <c r="IP37" s="82"/>
      <c r="IQ37" s="82"/>
      <c r="IR37" s="82"/>
      <c r="IS37" s="82"/>
      <c r="IT37" s="82"/>
      <c r="IU37" s="82"/>
      <c r="IV37" s="82"/>
    </row>
    <row r="38" spans="1:256" ht="15.6" x14ac:dyDescent="0.3">
      <c r="A38" s="71" t="s">
        <v>64</v>
      </c>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c r="IS38" s="82"/>
      <c r="IT38" s="82"/>
      <c r="IU38" s="82"/>
      <c r="IV38" s="82"/>
    </row>
    <row r="39" spans="1:256" ht="33.6" customHeight="1" x14ac:dyDescent="0.25">
      <c r="A39" s="616" t="s">
        <v>67</v>
      </c>
      <c r="B39" s="616"/>
      <c r="C39" s="616"/>
      <c r="D39" s="616"/>
      <c r="E39" s="616"/>
      <c r="F39" s="616"/>
      <c r="G39" s="616"/>
      <c r="H39" s="616"/>
      <c r="I39" s="616"/>
      <c r="J39" s="616"/>
      <c r="K39" s="616"/>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c r="FG39" s="73"/>
      <c r="FH39" s="73"/>
      <c r="FI39" s="73"/>
      <c r="FJ39" s="73"/>
      <c r="FK39" s="73"/>
      <c r="FL39" s="73"/>
      <c r="FM39" s="73"/>
      <c r="FN39" s="73"/>
      <c r="FO39" s="73"/>
      <c r="FP39" s="73"/>
      <c r="FQ39" s="73"/>
      <c r="FR39" s="73"/>
      <c r="FS39" s="73"/>
      <c r="FT39" s="73"/>
      <c r="FU39" s="73"/>
      <c r="FV39" s="73"/>
      <c r="FW39" s="73"/>
      <c r="FX39" s="73"/>
      <c r="FY39" s="73"/>
      <c r="FZ39" s="73"/>
      <c r="GA39" s="73"/>
      <c r="GB39" s="73"/>
      <c r="GC39" s="73"/>
      <c r="GD39" s="73"/>
      <c r="GE39" s="73"/>
      <c r="GF39" s="73"/>
      <c r="GG39" s="73"/>
      <c r="GH39" s="73"/>
      <c r="GI39" s="73"/>
      <c r="GJ39" s="73"/>
      <c r="GK39" s="73"/>
      <c r="GL39" s="73"/>
      <c r="GM39" s="73"/>
      <c r="GN39" s="73"/>
      <c r="GO39" s="73"/>
      <c r="GP39" s="73"/>
      <c r="GQ39" s="73"/>
      <c r="GR39" s="73"/>
      <c r="GS39" s="73"/>
      <c r="GT39" s="73"/>
      <c r="GU39" s="73"/>
      <c r="GV39" s="73"/>
      <c r="GW39" s="73"/>
      <c r="GX39" s="73"/>
      <c r="GY39" s="73"/>
      <c r="GZ39" s="73"/>
      <c r="HA39" s="73"/>
      <c r="HB39" s="73"/>
      <c r="HC39" s="73"/>
      <c r="HD39" s="73"/>
      <c r="HE39" s="73"/>
      <c r="HF39" s="73"/>
      <c r="HG39" s="73"/>
      <c r="HH39" s="73"/>
      <c r="HI39" s="73"/>
      <c r="HJ39" s="73"/>
      <c r="HK39" s="73"/>
      <c r="HL39" s="73"/>
      <c r="HM39" s="73"/>
      <c r="HN39" s="73"/>
      <c r="HO39" s="73"/>
      <c r="HP39" s="73"/>
      <c r="HQ39" s="73"/>
      <c r="HR39" s="73"/>
      <c r="HS39" s="73"/>
      <c r="HT39" s="73"/>
      <c r="HU39" s="73"/>
      <c r="HV39" s="73"/>
      <c r="HW39" s="73"/>
      <c r="HX39" s="73"/>
      <c r="HY39" s="73"/>
      <c r="HZ39" s="73"/>
      <c r="IA39" s="73"/>
      <c r="IB39" s="73"/>
      <c r="IC39" s="73"/>
      <c r="ID39" s="73"/>
      <c r="IE39" s="73"/>
      <c r="IF39" s="73"/>
      <c r="IG39" s="73"/>
      <c r="IH39" s="73"/>
      <c r="II39" s="73"/>
      <c r="IJ39" s="73"/>
      <c r="IK39" s="73"/>
      <c r="IL39" s="73"/>
      <c r="IM39" s="73"/>
      <c r="IN39" s="73"/>
      <c r="IO39" s="73"/>
      <c r="IP39" s="73"/>
      <c r="IQ39" s="73"/>
      <c r="IR39" s="73"/>
      <c r="IS39" s="73"/>
      <c r="IT39" s="73"/>
      <c r="IU39" s="73"/>
      <c r="IV39" s="73"/>
    </row>
    <row r="40" spans="1:256" ht="23.4" customHeight="1" x14ac:dyDescent="0.3">
      <c r="A40" s="617" t="s">
        <v>19</v>
      </c>
      <c r="B40" s="617"/>
      <c r="C40" s="618" t="s">
        <v>5</v>
      </c>
      <c r="D40" s="618" t="s">
        <v>230</v>
      </c>
      <c r="E40" s="618" t="s">
        <v>229</v>
      </c>
      <c r="F40" s="618" t="s">
        <v>37</v>
      </c>
      <c r="G40" s="618"/>
      <c r="H40" s="61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98"/>
      <c r="EX40" s="98"/>
      <c r="EY40" s="98"/>
      <c r="EZ40" s="98"/>
      <c r="FA40" s="98"/>
      <c r="FB40" s="98"/>
      <c r="FC40" s="98"/>
      <c r="FD40" s="98"/>
      <c r="FE40" s="98"/>
      <c r="FF40" s="98"/>
      <c r="FG40" s="98"/>
      <c r="FH40" s="98"/>
      <c r="FI40" s="98"/>
      <c r="FJ40" s="98"/>
      <c r="FK40" s="98"/>
      <c r="FL40" s="98"/>
      <c r="FM40" s="98"/>
      <c r="FN40" s="98"/>
      <c r="FO40" s="98"/>
      <c r="FP40" s="98"/>
      <c r="FQ40" s="98"/>
      <c r="FR40" s="98"/>
      <c r="FS40" s="98"/>
      <c r="FT40" s="98"/>
      <c r="FU40" s="98"/>
      <c r="FV40" s="98"/>
      <c r="FW40" s="98"/>
      <c r="FX40" s="98"/>
      <c r="FY40" s="98"/>
      <c r="FZ40" s="98"/>
      <c r="GA40" s="98"/>
      <c r="GB40" s="98"/>
      <c r="GC40" s="98"/>
      <c r="GD40" s="98"/>
      <c r="GE40" s="98"/>
      <c r="GF40" s="98"/>
      <c r="GG40" s="98"/>
      <c r="GH40" s="98"/>
      <c r="GI40" s="98"/>
      <c r="GJ40" s="98"/>
      <c r="GK40" s="98"/>
      <c r="GL40" s="98"/>
      <c r="GM40" s="98"/>
      <c r="GN40" s="98"/>
      <c r="GO40" s="98"/>
      <c r="GP40" s="98"/>
      <c r="GQ40" s="98"/>
      <c r="GR40" s="98"/>
      <c r="GS40" s="98"/>
      <c r="GT40" s="98"/>
      <c r="GU40" s="98"/>
      <c r="GV40" s="98"/>
      <c r="GW40" s="98"/>
      <c r="GX40" s="98"/>
      <c r="GY40" s="98"/>
      <c r="GZ40" s="98"/>
      <c r="HA40" s="98"/>
      <c r="HB40" s="98"/>
      <c r="HC40" s="98"/>
      <c r="HD40" s="98"/>
      <c r="HE40" s="98"/>
      <c r="HF40" s="98"/>
      <c r="HG40" s="98"/>
      <c r="HH40" s="98"/>
      <c r="HI40" s="98"/>
      <c r="HJ40" s="98"/>
      <c r="HK40" s="98"/>
      <c r="HL40" s="98"/>
      <c r="HM40" s="98"/>
      <c r="HN40" s="98"/>
      <c r="HO40" s="98"/>
      <c r="HP40" s="98"/>
      <c r="HQ40" s="98"/>
      <c r="HR40" s="98"/>
      <c r="HS40" s="98"/>
      <c r="HT40" s="98"/>
      <c r="HU40" s="98"/>
      <c r="HV40" s="98"/>
      <c r="HW40" s="98"/>
      <c r="HX40" s="98"/>
      <c r="HY40" s="98"/>
      <c r="HZ40" s="98"/>
      <c r="IA40" s="98"/>
      <c r="IB40" s="98"/>
      <c r="IC40" s="98"/>
      <c r="ID40" s="98"/>
      <c r="IE40" s="98"/>
      <c r="IF40" s="98"/>
      <c r="IG40" s="98"/>
      <c r="IH40" s="98"/>
      <c r="II40" s="98"/>
      <c r="IJ40" s="98"/>
      <c r="IK40" s="98"/>
      <c r="IL40" s="98"/>
      <c r="IM40" s="98"/>
      <c r="IN40" s="98"/>
      <c r="IO40" s="98"/>
      <c r="IP40" s="98"/>
      <c r="IQ40" s="98"/>
      <c r="IR40" s="98"/>
      <c r="IS40" s="98"/>
      <c r="IT40" s="98"/>
      <c r="IU40" s="98"/>
      <c r="IV40" s="98"/>
    </row>
    <row r="41" spans="1:256" ht="25.95" customHeight="1" x14ac:dyDescent="0.3">
      <c r="A41" s="617"/>
      <c r="B41" s="617"/>
      <c r="C41" s="618"/>
      <c r="D41" s="618"/>
      <c r="E41" s="618"/>
      <c r="F41" s="397" t="s">
        <v>24</v>
      </c>
      <c r="G41" s="397" t="s">
        <v>120</v>
      </c>
      <c r="H41" s="397" t="s">
        <v>231</v>
      </c>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c r="DE41" s="99"/>
      <c r="DF41" s="99"/>
      <c r="DG41" s="99"/>
      <c r="DH41" s="99"/>
      <c r="DI41" s="99"/>
      <c r="DJ41" s="99"/>
      <c r="DK41" s="99"/>
      <c r="DL41" s="99"/>
      <c r="DM41" s="99"/>
      <c r="DN41" s="99"/>
      <c r="DO41" s="99"/>
      <c r="DP41" s="99"/>
      <c r="DQ41" s="99"/>
      <c r="DR41" s="99"/>
      <c r="DS41" s="99"/>
      <c r="DT41" s="99"/>
      <c r="DU41" s="99"/>
      <c r="DV41" s="99"/>
      <c r="DW41" s="99"/>
      <c r="DX41" s="99"/>
      <c r="DY41" s="99"/>
      <c r="DZ41" s="99"/>
      <c r="EA41" s="99"/>
      <c r="EB41" s="99"/>
      <c r="EC41" s="99"/>
      <c r="ED41" s="99"/>
      <c r="EE41" s="99"/>
      <c r="EF41" s="99"/>
      <c r="EG41" s="99"/>
      <c r="EH41" s="99"/>
      <c r="EI41" s="99"/>
      <c r="EJ41" s="99"/>
      <c r="EK41" s="99"/>
      <c r="EL41" s="99"/>
      <c r="EM41" s="99"/>
      <c r="EN41" s="99"/>
      <c r="EO41" s="99"/>
      <c r="EP41" s="99"/>
      <c r="EQ41" s="99"/>
      <c r="ER41" s="99"/>
      <c r="ES41" s="99"/>
      <c r="ET41" s="99"/>
      <c r="EU41" s="99"/>
      <c r="EV41" s="99"/>
      <c r="EW41" s="99"/>
      <c r="EX41" s="99"/>
      <c r="EY41" s="99"/>
      <c r="EZ41" s="99"/>
      <c r="FA41" s="99"/>
      <c r="FB41" s="99"/>
      <c r="FC41" s="99"/>
      <c r="FD41" s="99"/>
      <c r="FE41" s="99"/>
      <c r="FF41" s="99"/>
      <c r="FG41" s="99"/>
      <c r="FH41" s="99"/>
      <c r="FI41" s="99"/>
      <c r="FJ41" s="99"/>
      <c r="FK41" s="99"/>
      <c r="FL41" s="99"/>
      <c r="FM41" s="99"/>
      <c r="FN41" s="99"/>
      <c r="FO41" s="99"/>
      <c r="FP41" s="99"/>
      <c r="FQ41" s="99"/>
      <c r="FR41" s="99"/>
      <c r="FS41" s="99"/>
      <c r="FT41" s="99"/>
      <c r="FU41" s="99"/>
      <c r="FV41" s="99"/>
      <c r="FW41" s="99"/>
      <c r="FX41" s="99"/>
      <c r="FY41" s="99"/>
      <c r="FZ41" s="99"/>
      <c r="GA41" s="99"/>
      <c r="GB41" s="99"/>
      <c r="GC41" s="99"/>
      <c r="GD41" s="99"/>
      <c r="GE41" s="99"/>
      <c r="GF41" s="99"/>
      <c r="GG41" s="99"/>
      <c r="GH41" s="99"/>
      <c r="GI41" s="99"/>
      <c r="GJ41" s="99"/>
      <c r="GK41" s="99"/>
      <c r="GL41" s="99"/>
      <c r="GM41" s="99"/>
      <c r="GN41" s="99"/>
      <c r="GO41" s="99"/>
      <c r="GP41" s="99"/>
      <c r="GQ41" s="99"/>
      <c r="GR41" s="99"/>
      <c r="GS41" s="99"/>
      <c r="GT41" s="99"/>
      <c r="GU41" s="99"/>
      <c r="GV41" s="99"/>
      <c r="GW41" s="99"/>
      <c r="GX41" s="99"/>
      <c r="GY41" s="99"/>
      <c r="GZ41" s="99"/>
      <c r="HA41" s="99"/>
      <c r="HB41" s="99"/>
      <c r="HC41" s="99"/>
      <c r="HD41" s="99"/>
      <c r="HE41" s="99"/>
      <c r="HF41" s="99"/>
      <c r="HG41" s="99"/>
      <c r="HH41" s="99"/>
      <c r="HI41" s="99"/>
      <c r="HJ41" s="99"/>
      <c r="HK41" s="99"/>
      <c r="HL41" s="99"/>
      <c r="HM41" s="99"/>
      <c r="HN41" s="99"/>
      <c r="HO41" s="99"/>
      <c r="HP41" s="99"/>
      <c r="HQ41" s="99"/>
      <c r="HR41" s="99"/>
      <c r="HS41" s="99"/>
      <c r="HT41" s="99"/>
      <c r="HU41" s="99"/>
      <c r="HV41" s="99"/>
      <c r="HW41" s="99"/>
      <c r="HX41" s="99"/>
      <c r="HY41" s="99"/>
      <c r="HZ41" s="99"/>
      <c r="IA41" s="99"/>
      <c r="IB41" s="99"/>
      <c r="IC41" s="99"/>
      <c r="ID41" s="99"/>
      <c r="IE41" s="99"/>
      <c r="IF41" s="99"/>
      <c r="IG41" s="99"/>
      <c r="IH41" s="99"/>
      <c r="II41" s="99"/>
      <c r="IJ41" s="99"/>
      <c r="IK41" s="99"/>
      <c r="IL41" s="99"/>
      <c r="IM41" s="99"/>
      <c r="IN41" s="99"/>
      <c r="IO41" s="99"/>
      <c r="IP41" s="99"/>
      <c r="IQ41" s="99"/>
      <c r="IR41" s="99"/>
      <c r="IS41" s="99"/>
      <c r="IT41" s="99"/>
      <c r="IU41" s="99"/>
      <c r="IV41" s="99"/>
    </row>
    <row r="42" spans="1:256" ht="24" customHeight="1" x14ac:dyDescent="0.3">
      <c r="A42" s="652" t="s">
        <v>19</v>
      </c>
      <c r="B42" s="653"/>
      <c r="C42" s="101" t="s">
        <v>61</v>
      </c>
      <c r="D42" s="101" t="s">
        <v>61</v>
      </c>
      <c r="E42" s="101" t="s">
        <v>61</v>
      </c>
      <c r="F42" s="101" t="s">
        <v>61</v>
      </c>
      <c r="G42" s="400" t="s">
        <v>61</v>
      </c>
      <c r="H42" s="400" t="s">
        <v>61</v>
      </c>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99"/>
      <c r="DF42" s="99"/>
      <c r="DG42" s="99"/>
      <c r="DH42" s="99"/>
      <c r="DI42" s="99"/>
      <c r="DJ42" s="99"/>
      <c r="DK42" s="99"/>
      <c r="DL42" s="99"/>
      <c r="DM42" s="99"/>
      <c r="DN42" s="99"/>
      <c r="DO42" s="99"/>
      <c r="DP42" s="99"/>
      <c r="DQ42" s="99"/>
      <c r="DR42" s="99"/>
      <c r="DS42" s="99"/>
      <c r="DT42" s="99"/>
      <c r="DU42" s="99"/>
      <c r="DV42" s="99"/>
      <c r="DW42" s="99"/>
      <c r="DX42" s="99"/>
      <c r="DY42" s="99"/>
      <c r="DZ42" s="99"/>
      <c r="EA42" s="99"/>
      <c r="EB42" s="99"/>
      <c r="EC42" s="99"/>
      <c r="ED42" s="99"/>
      <c r="EE42" s="99"/>
      <c r="EF42" s="99"/>
      <c r="EG42" s="99"/>
      <c r="EH42" s="99"/>
      <c r="EI42" s="99"/>
      <c r="EJ42" s="99"/>
      <c r="EK42" s="99"/>
      <c r="EL42" s="99"/>
      <c r="EM42" s="99"/>
      <c r="EN42" s="99"/>
      <c r="EO42" s="99"/>
      <c r="EP42" s="99"/>
      <c r="EQ42" s="99"/>
      <c r="ER42" s="99"/>
      <c r="ES42" s="99"/>
      <c r="ET42" s="99"/>
      <c r="EU42" s="99"/>
      <c r="EV42" s="99"/>
      <c r="EW42" s="99"/>
      <c r="EX42" s="99"/>
      <c r="EY42" s="99"/>
      <c r="EZ42" s="99"/>
      <c r="FA42" s="99"/>
      <c r="FB42" s="99"/>
      <c r="FC42" s="99"/>
      <c r="FD42" s="99"/>
      <c r="FE42" s="99"/>
      <c r="FF42" s="99"/>
      <c r="FG42" s="99"/>
      <c r="FH42" s="99"/>
      <c r="FI42" s="99"/>
      <c r="FJ42" s="99"/>
      <c r="FK42" s="99"/>
      <c r="FL42" s="99"/>
      <c r="FM42" s="99"/>
      <c r="FN42" s="99"/>
      <c r="FO42" s="99"/>
      <c r="FP42" s="99"/>
      <c r="FQ42" s="99"/>
      <c r="FR42" s="99"/>
      <c r="FS42" s="99"/>
      <c r="FT42" s="99"/>
      <c r="FU42" s="99"/>
      <c r="FV42" s="99"/>
      <c r="FW42" s="99"/>
      <c r="FX42" s="99"/>
      <c r="FY42" s="99"/>
      <c r="FZ42" s="99"/>
      <c r="GA42" s="99"/>
      <c r="GB42" s="99"/>
      <c r="GC42" s="99"/>
      <c r="GD42" s="99"/>
      <c r="GE42" s="99"/>
      <c r="GF42" s="99"/>
      <c r="GG42" s="99"/>
      <c r="GH42" s="99"/>
      <c r="GI42" s="99"/>
      <c r="GJ42" s="99"/>
      <c r="GK42" s="99"/>
      <c r="GL42" s="99"/>
      <c r="GM42" s="99"/>
      <c r="GN42" s="99"/>
      <c r="GO42" s="99"/>
      <c r="GP42" s="99"/>
      <c r="GQ42" s="99"/>
      <c r="GR42" s="99"/>
      <c r="GS42" s="99"/>
      <c r="GT42" s="99"/>
      <c r="GU42" s="99"/>
      <c r="GV42" s="99"/>
      <c r="GW42" s="99"/>
      <c r="GX42" s="99"/>
      <c r="GY42" s="99"/>
      <c r="GZ42" s="99"/>
      <c r="HA42" s="99"/>
      <c r="HB42" s="99"/>
      <c r="HC42" s="99"/>
      <c r="HD42" s="99"/>
      <c r="HE42" s="99"/>
      <c r="HF42" s="99"/>
      <c r="HG42" s="99"/>
      <c r="HH42" s="99"/>
      <c r="HI42" s="99"/>
      <c r="HJ42" s="99"/>
      <c r="HK42" s="99"/>
      <c r="HL42" s="99"/>
      <c r="HM42" s="99"/>
      <c r="HN42" s="99"/>
      <c r="HO42" s="99"/>
      <c r="HP42" s="99"/>
      <c r="HQ42" s="99"/>
      <c r="HR42" s="99"/>
      <c r="HS42" s="99"/>
      <c r="HT42" s="99"/>
      <c r="HU42" s="99"/>
      <c r="HV42" s="99"/>
      <c r="HW42" s="99"/>
      <c r="HX42" s="99"/>
      <c r="HY42" s="99"/>
      <c r="HZ42" s="99"/>
      <c r="IA42" s="99"/>
      <c r="IB42" s="99"/>
      <c r="IC42" s="99"/>
      <c r="ID42" s="99"/>
      <c r="IE42" s="99"/>
      <c r="IF42" s="99"/>
      <c r="IG42" s="99"/>
      <c r="IH42" s="99"/>
      <c r="II42" s="99"/>
      <c r="IJ42" s="99"/>
      <c r="IK42" s="99"/>
      <c r="IL42" s="99"/>
      <c r="IM42" s="99"/>
      <c r="IN42" s="99"/>
      <c r="IO42" s="99"/>
      <c r="IP42" s="99"/>
      <c r="IQ42" s="99"/>
      <c r="IR42" s="99"/>
      <c r="IS42" s="99"/>
      <c r="IT42" s="99"/>
      <c r="IU42" s="99"/>
      <c r="IV42" s="99"/>
    </row>
    <row r="43" spans="1:256" ht="61.2" customHeight="1" x14ac:dyDescent="0.3">
      <c r="A43" s="724" t="s">
        <v>68</v>
      </c>
      <c r="B43" s="724"/>
      <c r="C43" s="41" t="s">
        <v>69</v>
      </c>
      <c r="D43" s="45">
        <v>61</v>
      </c>
      <c r="E43" s="45">
        <v>62</v>
      </c>
      <c r="F43" s="45">
        <v>62</v>
      </c>
      <c r="G43" s="45">
        <v>62</v>
      </c>
      <c r="H43" s="45">
        <v>62</v>
      </c>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c r="DE43" s="99"/>
      <c r="DF43" s="99"/>
      <c r="DG43" s="99"/>
      <c r="DH43" s="99"/>
      <c r="DI43" s="99"/>
      <c r="DJ43" s="99"/>
      <c r="DK43" s="99"/>
      <c r="DL43" s="99"/>
      <c r="DM43" s="99"/>
      <c r="DN43" s="99"/>
      <c r="DO43" s="99"/>
      <c r="DP43" s="99"/>
      <c r="DQ43" s="99"/>
      <c r="DR43" s="99"/>
      <c r="DS43" s="99"/>
      <c r="DT43" s="99"/>
      <c r="DU43" s="99"/>
      <c r="DV43" s="99"/>
      <c r="DW43" s="99"/>
      <c r="DX43" s="99"/>
      <c r="DY43" s="99"/>
      <c r="DZ43" s="99"/>
      <c r="EA43" s="99"/>
      <c r="EB43" s="99"/>
      <c r="EC43" s="99"/>
      <c r="ED43" s="99"/>
      <c r="EE43" s="99"/>
      <c r="EF43" s="99"/>
      <c r="EG43" s="99"/>
      <c r="EH43" s="99"/>
      <c r="EI43" s="99"/>
      <c r="EJ43" s="99"/>
      <c r="EK43" s="99"/>
      <c r="EL43" s="99"/>
      <c r="EM43" s="99"/>
      <c r="EN43" s="99"/>
      <c r="EO43" s="99"/>
      <c r="EP43" s="99"/>
      <c r="EQ43" s="99"/>
      <c r="ER43" s="99"/>
      <c r="ES43" s="99"/>
      <c r="ET43" s="99"/>
      <c r="EU43" s="99"/>
      <c r="EV43" s="99"/>
      <c r="EW43" s="99"/>
      <c r="EX43" s="99"/>
      <c r="EY43" s="99"/>
      <c r="EZ43" s="99"/>
      <c r="FA43" s="99"/>
      <c r="FB43" s="99"/>
      <c r="FC43" s="99"/>
      <c r="FD43" s="99"/>
      <c r="FE43" s="99"/>
      <c r="FF43" s="99"/>
      <c r="FG43" s="99"/>
      <c r="FH43" s="99"/>
      <c r="FI43" s="99"/>
      <c r="FJ43" s="99"/>
      <c r="FK43" s="99"/>
      <c r="FL43" s="99"/>
      <c r="FM43" s="99"/>
      <c r="FN43" s="99"/>
      <c r="FO43" s="99"/>
      <c r="FP43" s="99"/>
      <c r="FQ43" s="99"/>
      <c r="FR43" s="99"/>
      <c r="FS43" s="99"/>
      <c r="FT43" s="99"/>
      <c r="FU43" s="99"/>
      <c r="FV43" s="99"/>
      <c r="FW43" s="99"/>
      <c r="FX43" s="99"/>
      <c r="FY43" s="99"/>
      <c r="FZ43" s="99"/>
      <c r="GA43" s="99"/>
      <c r="GB43" s="99"/>
      <c r="GC43" s="99"/>
      <c r="GD43" s="99"/>
      <c r="GE43" s="99"/>
      <c r="GF43" s="99"/>
      <c r="GG43" s="99"/>
      <c r="GH43" s="99"/>
      <c r="GI43" s="99"/>
      <c r="GJ43" s="99"/>
      <c r="GK43" s="99"/>
      <c r="GL43" s="99"/>
      <c r="GM43" s="99"/>
      <c r="GN43" s="99"/>
      <c r="GO43" s="99"/>
      <c r="GP43" s="99"/>
      <c r="GQ43" s="99"/>
      <c r="GR43" s="99"/>
      <c r="GS43" s="99"/>
      <c r="GT43" s="99"/>
      <c r="GU43" s="99"/>
      <c r="GV43" s="99"/>
      <c r="GW43" s="99"/>
      <c r="GX43" s="99"/>
      <c r="GY43" s="99"/>
      <c r="GZ43" s="99"/>
      <c r="HA43" s="99"/>
      <c r="HB43" s="99"/>
      <c r="HC43" s="99"/>
      <c r="HD43" s="99"/>
      <c r="HE43" s="99"/>
      <c r="HF43" s="99"/>
      <c r="HG43" s="99"/>
      <c r="HH43" s="99"/>
      <c r="HI43" s="99"/>
      <c r="HJ43" s="99"/>
      <c r="HK43" s="99"/>
      <c r="HL43" s="99"/>
      <c r="HM43" s="99"/>
      <c r="HN43" s="99"/>
      <c r="HO43" s="99"/>
      <c r="HP43" s="99"/>
      <c r="HQ43" s="99"/>
      <c r="HR43" s="99"/>
      <c r="HS43" s="99"/>
      <c r="HT43" s="99"/>
      <c r="HU43" s="99"/>
      <c r="HV43" s="99"/>
      <c r="HW43" s="99"/>
      <c r="HX43" s="99"/>
      <c r="HY43" s="99"/>
      <c r="HZ43" s="99"/>
      <c r="IA43" s="99"/>
      <c r="IB43" s="99"/>
      <c r="IC43" s="99"/>
      <c r="ID43" s="99"/>
      <c r="IE43" s="99"/>
      <c r="IF43" s="99"/>
      <c r="IG43" s="99"/>
      <c r="IH43" s="99"/>
      <c r="II43" s="99"/>
      <c r="IJ43" s="99"/>
      <c r="IK43" s="99"/>
      <c r="IL43" s="99"/>
      <c r="IM43" s="99"/>
      <c r="IN43" s="99"/>
      <c r="IO43" s="99"/>
      <c r="IP43" s="99"/>
      <c r="IQ43" s="99"/>
      <c r="IR43" s="99"/>
      <c r="IS43" s="99"/>
      <c r="IT43" s="99"/>
      <c r="IU43" s="99"/>
      <c r="IV43" s="99"/>
    </row>
    <row r="44" spans="1:256" ht="15.6" x14ac:dyDescent="0.3">
      <c r="A44" s="99"/>
      <c r="B44" s="99" t="s">
        <v>70</v>
      </c>
      <c r="C44" s="99"/>
      <c r="D44" s="99" t="s">
        <v>48</v>
      </c>
      <c r="E44" s="99" t="s">
        <v>48</v>
      </c>
      <c r="F44" s="99" t="s">
        <v>48</v>
      </c>
      <c r="G44" s="99" t="s">
        <v>48</v>
      </c>
      <c r="H44" s="99" t="s">
        <v>48</v>
      </c>
      <c r="I44" s="99"/>
      <c r="J44" s="99" t="s">
        <v>48</v>
      </c>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c r="GH44" s="99"/>
      <c r="GI44" s="99"/>
      <c r="GJ44" s="99"/>
      <c r="GK44" s="99"/>
      <c r="GL44" s="99"/>
      <c r="GM44" s="99"/>
      <c r="GN44" s="99"/>
      <c r="GO44" s="99"/>
      <c r="GP44" s="99"/>
      <c r="GQ44" s="99"/>
      <c r="GR44" s="99"/>
      <c r="GS44" s="99"/>
      <c r="GT44" s="99"/>
      <c r="GU44" s="99"/>
      <c r="GV44" s="99"/>
      <c r="GW44" s="99"/>
      <c r="GX44" s="99"/>
      <c r="GY44" s="99"/>
      <c r="GZ44" s="99"/>
      <c r="HA44" s="99"/>
      <c r="HB44" s="99"/>
      <c r="HC44" s="99"/>
      <c r="HD44" s="99"/>
      <c r="HE44" s="99"/>
      <c r="HF44" s="99"/>
      <c r="HG44" s="99"/>
      <c r="HH44" s="99"/>
      <c r="HI44" s="99"/>
      <c r="HJ44" s="99"/>
      <c r="HK44" s="99"/>
      <c r="HL44" s="99"/>
      <c r="HM44" s="99"/>
      <c r="HN44" s="99"/>
      <c r="HO44" s="99"/>
      <c r="HP44" s="99"/>
      <c r="HQ44" s="99"/>
      <c r="HR44" s="99"/>
      <c r="HS44" s="99"/>
      <c r="HT44" s="99"/>
      <c r="HU44" s="99"/>
      <c r="HV44" s="99"/>
      <c r="HW44" s="99"/>
      <c r="HX44" s="99"/>
      <c r="HY44" s="99"/>
      <c r="HZ44" s="99"/>
      <c r="IA44" s="99"/>
      <c r="IB44" s="99"/>
      <c r="IC44" s="99"/>
      <c r="ID44" s="99"/>
      <c r="IE44" s="99"/>
      <c r="IF44" s="99"/>
      <c r="IG44" s="99"/>
      <c r="IH44" s="99"/>
      <c r="II44" s="99"/>
      <c r="IJ44" s="99"/>
      <c r="IK44" s="99"/>
      <c r="IL44" s="99"/>
      <c r="IM44" s="99"/>
      <c r="IN44" s="99"/>
      <c r="IO44" s="99"/>
      <c r="IP44" s="99"/>
      <c r="IQ44" s="99"/>
      <c r="IR44" s="99"/>
      <c r="IS44" s="99"/>
      <c r="IT44" s="99"/>
      <c r="IU44" s="99"/>
      <c r="IV44" s="99"/>
    </row>
    <row r="45" spans="1:256" ht="29.4" customHeight="1" x14ac:dyDescent="0.3">
      <c r="A45" s="618" t="s">
        <v>57</v>
      </c>
      <c r="B45" s="618" t="s">
        <v>5</v>
      </c>
      <c r="C45" s="618" t="s">
        <v>230</v>
      </c>
      <c r="D45" s="618" t="s">
        <v>229</v>
      </c>
      <c r="E45" s="618" t="s">
        <v>37</v>
      </c>
      <c r="F45" s="618"/>
      <c r="G45" s="618"/>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9"/>
      <c r="FE45" s="99"/>
      <c r="FF45" s="99"/>
      <c r="FG45" s="99"/>
      <c r="FH45" s="99"/>
      <c r="FI45" s="99"/>
      <c r="FJ45" s="99"/>
      <c r="FK45" s="99"/>
      <c r="FL45" s="99"/>
      <c r="FM45" s="99"/>
      <c r="FN45" s="99"/>
      <c r="FO45" s="99"/>
      <c r="FP45" s="99"/>
      <c r="FQ45" s="99"/>
      <c r="FR45" s="99"/>
      <c r="FS45" s="99"/>
      <c r="FT45" s="99"/>
      <c r="FU45" s="99"/>
      <c r="FV45" s="99"/>
      <c r="FW45" s="99"/>
      <c r="FX45" s="99"/>
      <c r="FY45" s="99"/>
      <c r="FZ45" s="99"/>
      <c r="GA45" s="99"/>
      <c r="GB45" s="99"/>
      <c r="GC45" s="99"/>
      <c r="GD45" s="99"/>
      <c r="GE45" s="99"/>
      <c r="GF45" s="99"/>
      <c r="GG45" s="99"/>
      <c r="GH45" s="99"/>
      <c r="GI45" s="99"/>
      <c r="GJ45" s="99"/>
      <c r="GK45" s="99"/>
      <c r="GL45" s="99"/>
      <c r="GM45" s="99"/>
      <c r="GN45" s="99"/>
      <c r="GO45" s="99"/>
      <c r="GP45" s="99"/>
      <c r="GQ45" s="99"/>
      <c r="GR45" s="99"/>
      <c r="GS45" s="99"/>
      <c r="GT45" s="99"/>
      <c r="GU45" s="99"/>
      <c r="GV45" s="99"/>
      <c r="GW45" s="99"/>
      <c r="GX45" s="99"/>
      <c r="GY45" s="99"/>
      <c r="GZ45" s="99"/>
      <c r="HA45" s="99"/>
      <c r="HB45" s="99"/>
      <c r="HC45" s="99"/>
      <c r="HD45" s="99"/>
      <c r="HE45" s="99"/>
      <c r="HF45" s="99"/>
      <c r="HG45" s="99"/>
      <c r="HH45" s="99"/>
      <c r="HI45" s="99"/>
      <c r="HJ45" s="99"/>
      <c r="HK45" s="99"/>
      <c r="HL45" s="99"/>
      <c r="HM45" s="99"/>
      <c r="HN45" s="99"/>
      <c r="HO45" s="99"/>
      <c r="HP45" s="99"/>
      <c r="HQ45" s="99"/>
      <c r="HR45" s="99"/>
      <c r="HS45" s="99"/>
      <c r="HT45" s="99"/>
      <c r="HU45" s="99"/>
      <c r="HV45" s="99"/>
      <c r="HW45" s="99"/>
      <c r="HX45" s="99"/>
      <c r="HY45" s="99"/>
      <c r="HZ45" s="99"/>
      <c r="IA45" s="99"/>
      <c r="IB45" s="99"/>
      <c r="IC45" s="99"/>
      <c r="ID45" s="99"/>
      <c r="IE45" s="99"/>
      <c r="IF45" s="99"/>
      <c r="IG45" s="99"/>
      <c r="IH45" s="99"/>
      <c r="II45" s="99"/>
      <c r="IJ45" s="99"/>
      <c r="IK45" s="99"/>
      <c r="IL45" s="99"/>
      <c r="IM45" s="99"/>
      <c r="IN45" s="99"/>
      <c r="IO45" s="99"/>
      <c r="IP45" s="99"/>
      <c r="IQ45" s="99"/>
      <c r="IR45" s="99"/>
      <c r="IS45" s="99"/>
      <c r="IT45" s="99"/>
      <c r="IU45" s="99"/>
      <c r="IV45" s="99"/>
    </row>
    <row r="46" spans="1:256" ht="26.4" customHeight="1" x14ac:dyDescent="0.25">
      <c r="A46" s="618"/>
      <c r="B46" s="618"/>
      <c r="C46" s="618"/>
      <c r="D46" s="618"/>
      <c r="E46" s="397" t="s">
        <v>24</v>
      </c>
      <c r="F46" s="397" t="s">
        <v>120</v>
      </c>
      <c r="G46" s="397" t="s">
        <v>231</v>
      </c>
      <c r="H46" s="73"/>
      <c r="I46" s="75"/>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c r="EO46" s="73"/>
      <c r="EP46" s="73"/>
      <c r="EQ46" s="73"/>
      <c r="ER46" s="73"/>
      <c r="ES46" s="73"/>
      <c r="ET46" s="73"/>
      <c r="EU46" s="73"/>
      <c r="EV46" s="73"/>
      <c r="EW46" s="73"/>
      <c r="EX46" s="73"/>
      <c r="EY46" s="73"/>
      <c r="EZ46" s="73"/>
      <c r="FA46" s="73"/>
      <c r="FB46" s="73"/>
      <c r="FC46" s="73"/>
      <c r="FD46" s="73"/>
      <c r="FE46" s="73"/>
      <c r="FF46" s="73"/>
      <c r="FG46" s="73"/>
      <c r="FH46" s="73"/>
      <c r="FI46" s="73"/>
      <c r="FJ46" s="73"/>
      <c r="FK46" s="73"/>
      <c r="FL46" s="73"/>
      <c r="FM46" s="73"/>
      <c r="FN46" s="73"/>
      <c r="FO46" s="73"/>
      <c r="FP46" s="73"/>
      <c r="FQ46" s="73"/>
      <c r="FR46" s="73"/>
      <c r="FS46" s="73"/>
      <c r="FT46" s="73"/>
      <c r="FU46" s="73"/>
      <c r="FV46" s="73"/>
      <c r="FW46" s="73"/>
      <c r="FX46" s="73"/>
      <c r="FY46" s="73"/>
      <c r="FZ46" s="73"/>
      <c r="GA46" s="73"/>
      <c r="GB46" s="73"/>
      <c r="GC46" s="73"/>
      <c r="GD46" s="73"/>
      <c r="GE46" s="73"/>
      <c r="GF46" s="73"/>
      <c r="GG46" s="73"/>
      <c r="GH46" s="73"/>
      <c r="GI46" s="73"/>
      <c r="GJ46" s="73"/>
      <c r="GK46" s="73"/>
      <c r="GL46" s="73"/>
      <c r="GM46" s="73"/>
      <c r="GN46" s="73"/>
      <c r="GO46" s="73"/>
      <c r="GP46" s="73"/>
      <c r="GQ46" s="73"/>
      <c r="GR46" s="73"/>
      <c r="GS46" s="73"/>
      <c r="GT46" s="73"/>
      <c r="GU46" s="73"/>
      <c r="GV46" s="73"/>
      <c r="GW46" s="73"/>
      <c r="GX46" s="73"/>
      <c r="GY46" s="73"/>
      <c r="GZ46" s="73"/>
      <c r="HA46" s="73"/>
      <c r="HB46" s="73"/>
      <c r="HC46" s="73"/>
      <c r="HD46" s="73"/>
      <c r="HE46" s="73"/>
      <c r="HF46" s="73"/>
      <c r="HG46" s="73"/>
      <c r="HH46" s="73"/>
      <c r="HI46" s="73"/>
      <c r="HJ46" s="73"/>
      <c r="HK46" s="73"/>
      <c r="HL46" s="73"/>
      <c r="HM46" s="73"/>
      <c r="HN46" s="73"/>
      <c r="HO46" s="73"/>
      <c r="HP46" s="73"/>
      <c r="HQ46" s="73"/>
      <c r="HR46" s="73"/>
      <c r="HS46" s="73"/>
      <c r="HT46" s="73"/>
      <c r="HU46" s="73"/>
      <c r="HV46" s="73"/>
      <c r="HW46" s="73"/>
      <c r="HX46" s="73"/>
      <c r="HY46" s="73"/>
      <c r="HZ46" s="73"/>
      <c r="IA46" s="73"/>
      <c r="IB46" s="73"/>
      <c r="IC46" s="73"/>
      <c r="ID46" s="73"/>
      <c r="IE46" s="73"/>
      <c r="IF46" s="73"/>
      <c r="IG46" s="73"/>
      <c r="IH46" s="73"/>
      <c r="II46" s="73"/>
      <c r="IJ46" s="73"/>
      <c r="IK46" s="73"/>
      <c r="IL46" s="73"/>
      <c r="IM46" s="73"/>
      <c r="IN46" s="73"/>
      <c r="IO46" s="73"/>
      <c r="IP46" s="73"/>
      <c r="IQ46" s="73"/>
      <c r="IR46" s="73"/>
      <c r="IS46" s="73"/>
      <c r="IT46" s="73"/>
      <c r="IU46" s="73"/>
      <c r="IV46" s="73"/>
    </row>
    <row r="47" spans="1:256" ht="28.95" customHeight="1" x14ac:dyDescent="0.3">
      <c r="A47" s="89" t="s">
        <v>15</v>
      </c>
      <c r="B47" s="90"/>
      <c r="C47" s="43">
        <v>57606</v>
      </c>
      <c r="D47" s="43">
        <f>59427-422+2000</f>
        <v>61005</v>
      </c>
      <c r="E47" s="43">
        <f>E33</f>
        <v>60539</v>
      </c>
      <c r="F47" s="43">
        <f>F33</f>
        <v>63233</v>
      </c>
      <c r="G47" s="43">
        <f>G33</f>
        <v>64119</v>
      </c>
      <c r="H47" s="73"/>
      <c r="I47" s="75"/>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c r="EO47" s="73"/>
      <c r="EP47" s="73"/>
      <c r="EQ47" s="73"/>
      <c r="ER47" s="73"/>
      <c r="ES47" s="73"/>
      <c r="ET47" s="73"/>
      <c r="EU47" s="73"/>
      <c r="EV47" s="73"/>
      <c r="EW47" s="73"/>
      <c r="EX47" s="73"/>
      <c r="EY47" s="73"/>
      <c r="EZ47" s="73"/>
      <c r="FA47" s="73"/>
      <c r="FB47" s="73"/>
      <c r="FC47" s="73"/>
      <c r="FD47" s="73"/>
      <c r="FE47" s="73"/>
      <c r="FF47" s="73"/>
      <c r="FG47" s="73"/>
      <c r="FH47" s="73"/>
      <c r="FI47" s="73"/>
      <c r="FJ47" s="73"/>
      <c r="FK47" s="73"/>
      <c r="FL47" s="73"/>
      <c r="FM47" s="73"/>
      <c r="FN47" s="73"/>
      <c r="FO47" s="73"/>
      <c r="FP47" s="73"/>
      <c r="FQ47" s="73"/>
      <c r="FR47" s="73"/>
      <c r="FS47" s="73"/>
      <c r="FT47" s="73"/>
      <c r="FU47" s="73"/>
      <c r="FV47" s="73"/>
      <c r="FW47" s="73"/>
      <c r="FX47" s="73"/>
      <c r="FY47" s="73"/>
      <c r="FZ47" s="73"/>
      <c r="GA47" s="73"/>
      <c r="GB47" s="73"/>
      <c r="GC47" s="73"/>
      <c r="GD47" s="73"/>
      <c r="GE47" s="73"/>
      <c r="GF47" s="73"/>
      <c r="GG47" s="73"/>
      <c r="GH47" s="73"/>
      <c r="GI47" s="73"/>
      <c r="GJ47" s="73"/>
      <c r="GK47" s="73"/>
      <c r="GL47" s="73"/>
      <c r="GM47" s="73"/>
      <c r="GN47" s="73"/>
      <c r="GO47" s="73"/>
      <c r="GP47" s="73"/>
      <c r="GQ47" s="73"/>
      <c r="GR47" s="73"/>
      <c r="GS47" s="73"/>
      <c r="GT47" s="73"/>
      <c r="GU47" s="73"/>
      <c r="GV47" s="73"/>
      <c r="GW47" s="73"/>
      <c r="GX47" s="73"/>
      <c r="GY47" s="73"/>
      <c r="GZ47" s="73"/>
      <c r="HA47" s="73"/>
      <c r="HB47" s="73"/>
      <c r="HC47" s="73"/>
      <c r="HD47" s="73"/>
      <c r="HE47" s="73"/>
      <c r="HF47" s="73"/>
      <c r="HG47" s="73"/>
      <c r="HH47" s="73"/>
      <c r="HI47" s="73"/>
      <c r="HJ47" s="73"/>
      <c r="HK47" s="73"/>
      <c r="HL47" s="73"/>
      <c r="HM47" s="73"/>
      <c r="HN47" s="73"/>
      <c r="HO47" s="73"/>
      <c r="HP47" s="73"/>
      <c r="HQ47" s="73"/>
      <c r="HR47" s="73"/>
      <c r="HS47" s="73"/>
      <c r="HT47" s="73"/>
      <c r="HU47" s="73"/>
      <c r="HV47" s="73"/>
      <c r="HW47" s="73"/>
      <c r="HX47" s="73"/>
      <c r="HY47" s="73"/>
      <c r="HZ47" s="73"/>
      <c r="IA47" s="73"/>
      <c r="IB47" s="73"/>
      <c r="IC47" s="73"/>
      <c r="ID47" s="73"/>
      <c r="IE47" s="73"/>
      <c r="IF47" s="73"/>
      <c r="IG47" s="73"/>
      <c r="IH47" s="73"/>
      <c r="II47" s="73"/>
      <c r="IJ47" s="73"/>
      <c r="IK47" s="73"/>
      <c r="IL47" s="73"/>
      <c r="IM47" s="73"/>
      <c r="IN47" s="73"/>
      <c r="IO47" s="73"/>
      <c r="IP47" s="73"/>
      <c r="IQ47" s="73"/>
      <c r="IR47" s="73"/>
      <c r="IS47" s="73"/>
      <c r="IT47" s="73"/>
      <c r="IU47" s="73"/>
      <c r="IV47" s="73"/>
    </row>
    <row r="48" spans="1:256" ht="43.2" customHeight="1" x14ac:dyDescent="0.25">
      <c r="A48" s="92" t="s">
        <v>21</v>
      </c>
      <c r="B48" s="93" t="s">
        <v>58</v>
      </c>
      <c r="C48" s="114">
        <f>C47</f>
        <v>57606</v>
      </c>
      <c r="D48" s="114">
        <f>D47</f>
        <v>61005</v>
      </c>
      <c r="E48" s="114">
        <f t="shared" ref="E48:G48" si="0">E47</f>
        <v>60539</v>
      </c>
      <c r="F48" s="114">
        <f t="shared" si="0"/>
        <v>63233</v>
      </c>
      <c r="G48" s="114">
        <f t="shared" si="0"/>
        <v>64119</v>
      </c>
      <c r="H48" s="73"/>
      <c r="I48" s="75"/>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c r="EO48" s="73"/>
      <c r="EP48" s="73"/>
      <c r="EQ48" s="73"/>
      <c r="ER48" s="73"/>
      <c r="ES48" s="73"/>
      <c r="ET48" s="73"/>
      <c r="EU48" s="73"/>
      <c r="EV48" s="73"/>
      <c r="EW48" s="73"/>
      <c r="EX48" s="73"/>
      <c r="EY48" s="73"/>
      <c r="EZ48" s="73"/>
      <c r="FA48" s="73"/>
      <c r="FB48" s="73"/>
      <c r="FC48" s="73"/>
      <c r="FD48" s="73"/>
      <c r="FE48" s="73"/>
      <c r="FF48" s="73"/>
      <c r="FG48" s="73"/>
      <c r="FH48" s="73"/>
      <c r="FI48" s="73"/>
      <c r="FJ48" s="73"/>
      <c r="FK48" s="73"/>
      <c r="FL48" s="73"/>
      <c r="FM48" s="73"/>
      <c r="FN48" s="73"/>
      <c r="FO48" s="73"/>
      <c r="FP48" s="73"/>
      <c r="FQ48" s="73"/>
      <c r="FR48" s="73"/>
      <c r="FS48" s="73"/>
      <c r="FT48" s="73"/>
      <c r="FU48" s="73"/>
      <c r="FV48" s="73"/>
      <c r="FW48" s="73"/>
      <c r="FX48" s="73"/>
      <c r="FY48" s="73"/>
      <c r="FZ48" s="73"/>
      <c r="GA48" s="73"/>
      <c r="GB48" s="73"/>
      <c r="GC48" s="73"/>
      <c r="GD48" s="73"/>
      <c r="GE48" s="73"/>
      <c r="GF48" s="73"/>
      <c r="GG48" s="73"/>
      <c r="GH48" s="73"/>
      <c r="GI48" s="73"/>
      <c r="GJ48" s="73"/>
      <c r="GK48" s="73"/>
      <c r="GL48" s="73"/>
      <c r="GM48" s="73"/>
      <c r="GN48" s="73"/>
      <c r="GO48" s="73"/>
      <c r="GP48" s="73"/>
      <c r="GQ48" s="73"/>
      <c r="GR48" s="73"/>
      <c r="GS48" s="73"/>
      <c r="GT48" s="73"/>
      <c r="GU48" s="73"/>
      <c r="GV48" s="73"/>
      <c r="GW48" s="73"/>
      <c r="GX48" s="73"/>
      <c r="GY48" s="73"/>
      <c r="GZ48" s="73"/>
      <c r="HA48" s="73"/>
      <c r="HB48" s="73"/>
      <c r="HC48" s="73"/>
      <c r="HD48" s="73"/>
      <c r="HE48" s="73"/>
      <c r="HF48" s="73"/>
      <c r="HG48" s="73"/>
      <c r="HH48" s="73"/>
      <c r="HI48" s="73"/>
      <c r="HJ48" s="73"/>
      <c r="HK48" s="73"/>
      <c r="HL48" s="73"/>
      <c r="HM48" s="73"/>
      <c r="HN48" s="73"/>
      <c r="HO48" s="73"/>
      <c r="HP48" s="73"/>
      <c r="HQ48" s="73"/>
      <c r="HR48" s="73"/>
      <c r="HS48" s="73"/>
      <c r="HT48" s="73"/>
      <c r="HU48" s="73"/>
      <c r="HV48" s="73"/>
      <c r="HW48" s="73"/>
      <c r="HX48" s="73"/>
      <c r="HY48" s="73"/>
      <c r="HZ48" s="73"/>
      <c r="IA48" s="73"/>
      <c r="IB48" s="73"/>
      <c r="IC48" s="73"/>
      <c r="ID48" s="73"/>
      <c r="IE48" s="73"/>
      <c r="IF48" s="73"/>
      <c r="IG48" s="73"/>
      <c r="IH48" s="73"/>
      <c r="II48" s="73"/>
      <c r="IJ48" s="73"/>
      <c r="IK48" s="73"/>
      <c r="IL48" s="73"/>
      <c r="IM48" s="73"/>
      <c r="IN48" s="73"/>
      <c r="IO48" s="73"/>
      <c r="IP48" s="73"/>
      <c r="IQ48" s="73"/>
      <c r="IR48" s="73"/>
      <c r="IS48" s="73"/>
      <c r="IT48" s="73"/>
      <c r="IU48" s="73"/>
      <c r="IV48" s="73"/>
    </row>
    <row r="55" spans="1:9" x14ac:dyDescent="0.25">
      <c r="A55" s="54"/>
      <c r="B55" s="54"/>
      <c r="I55" s="54"/>
    </row>
    <row r="56" spans="1:9" x14ac:dyDescent="0.25">
      <c r="A56" s="54"/>
      <c r="B56" s="54"/>
      <c r="I56" s="54"/>
    </row>
    <row r="57" spans="1:9" x14ac:dyDescent="0.25">
      <c r="A57" s="54"/>
      <c r="B57" s="54"/>
      <c r="I57" s="54"/>
    </row>
    <row r="58" spans="1:9" x14ac:dyDescent="0.25">
      <c r="A58" s="54"/>
      <c r="B58" s="54"/>
      <c r="I58" s="54"/>
    </row>
    <row r="59" spans="1:9" x14ac:dyDescent="0.25">
      <c r="A59" s="54"/>
      <c r="B59" s="54"/>
      <c r="I59" s="54"/>
    </row>
    <row r="60" spans="1:9" x14ac:dyDescent="0.25">
      <c r="A60" s="54"/>
      <c r="B60" s="54"/>
      <c r="I60" s="54"/>
    </row>
  </sheetData>
  <mergeCells count="34">
    <mergeCell ref="A27:K27"/>
    <mergeCell ref="A26:K26"/>
    <mergeCell ref="F1:H6"/>
    <mergeCell ref="B16:E16"/>
    <mergeCell ref="A18:G18"/>
    <mergeCell ref="A22:G22"/>
    <mergeCell ref="A23:K23"/>
    <mergeCell ref="A20:I20"/>
    <mergeCell ref="A15:G15"/>
    <mergeCell ref="D8:G8"/>
    <mergeCell ref="D9:G9"/>
    <mergeCell ref="D10:G10"/>
    <mergeCell ref="D11:G11"/>
    <mergeCell ref="A28:K28"/>
    <mergeCell ref="A30:A31"/>
    <mergeCell ref="B30:B31"/>
    <mergeCell ref="C30:C31"/>
    <mergeCell ref="D30:D31"/>
    <mergeCell ref="E30:G30"/>
    <mergeCell ref="A42:B42"/>
    <mergeCell ref="A43:B43"/>
    <mergeCell ref="A35:H35"/>
    <mergeCell ref="A37:K37"/>
    <mergeCell ref="A39:K39"/>
    <mergeCell ref="A40:B41"/>
    <mergeCell ref="C40:C41"/>
    <mergeCell ref="D40:D41"/>
    <mergeCell ref="E40:E41"/>
    <mergeCell ref="F40:H40"/>
    <mergeCell ref="A45:A46"/>
    <mergeCell ref="B45:B46"/>
    <mergeCell ref="C45:C46"/>
    <mergeCell ref="D45:D46"/>
    <mergeCell ref="E45:G45"/>
  </mergeCells>
  <pageMargins left="0.70866141732283472" right="0.70866141732283472" top="0.74803149606299213" bottom="0.74803149606299213" header="0.31496062992125984" footer="0.31496062992125984"/>
  <pageSetup paperSize="9" scale="65" orientation="landscape" verticalDpi="0" r:id="rId1"/>
  <rowBreaks count="2" manualBreakCount="2">
    <brk id="23" max="16383" man="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3</vt:i4>
      </vt:variant>
    </vt:vector>
  </HeadingPairs>
  <TitlesOfParts>
    <vt:vector size="19" baseType="lpstr">
      <vt:lpstr>001</vt:lpstr>
      <vt:lpstr>003</vt:lpstr>
      <vt:lpstr>006</vt:lpstr>
      <vt:lpstr>007</vt:lpstr>
      <vt:lpstr>008 </vt:lpstr>
      <vt:lpstr>016.</vt:lpstr>
      <vt:lpstr>018</vt:lpstr>
      <vt:lpstr>027</vt:lpstr>
      <vt:lpstr>029</vt:lpstr>
      <vt:lpstr>033</vt:lpstr>
      <vt:lpstr>041</vt:lpstr>
      <vt:lpstr>042 </vt:lpstr>
      <vt:lpstr>043</vt:lpstr>
      <vt:lpstr>057</vt:lpstr>
      <vt:lpstr>058</vt:lpstr>
      <vt:lpstr>096</vt:lpstr>
      <vt:lpstr>'001'!Область_печати</vt:lpstr>
      <vt:lpstr>'033'!Область_печати</vt:lpstr>
      <vt:lpstr>'042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Ainara K. Tuleubaeva</dc:creator>
  <cp:lastModifiedBy>Kapkenova</cp:lastModifiedBy>
  <cp:lastPrinted>2020-02-14T10:37:09Z</cp:lastPrinted>
  <dcterms:created xsi:type="dcterms:W3CDTF">2016-12-06T13:28:20Z</dcterms:created>
  <dcterms:modified xsi:type="dcterms:W3CDTF">2020-02-14T10:37:10Z</dcterms:modified>
</cp:coreProperties>
</file>